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6.16.40.35\Backups\Almacen\CARPETA COMPARTIDA\MICHEL (OBSERVACIONES)\ESCANEO PARA ELVIS\ESCANEO ABRIL 2026\"/>
    </mc:Choice>
  </mc:AlternateContent>
  <bookViews>
    <workbookView xWindow="0" yWindow="0" windowWidth="28800" windowHeight="11835"/>
  </bookViews>
  <sheets>
    <sheet name="ENERO-MARZO" sheetId="4" r:id="rId1"/>
  </sheets>
  <definedNames>
    <definedName name="_xlnm._FilterDatabase" localSheetId="0" hidden="1">'ENERO-MARZO'!#REF!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8" i="4" l="1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</calcChain>
</file>

<file path=xl/sharedStrings.xml><?xml version="1.0" encoding="utf-8"?>
<sst xmlns="http://schemas.openxmlformats.org/spreadsheetml/2006/main" count="455" uniqueCount="233">
  <si>
    <t>Fecha de registro</t>
  </si>
  <si>
    <t>Descripcion del activo o bien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</si>
  <si>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</si>
  <si>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</si>
  <si>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</si>
  <si>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</si>
  <si>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</si>
  <si>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</si>
  <si>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>BOTELLONES DE AGUA PURIFICADA</t>
  </si>
  <si>
    <t>FARDO DE BOTELLITAS DE AGUA PLANETA AZUL 20/1</t>
  </si>
  <si>
    <t>Cantidad</t>
  </si>
  <si>
    <t>Codigo de Bienes Nacionales (si aplica)</t>
  </si>
  <si>
    <t>Codigo Institucional</t>
  </si>
  <si>
    <t>Unidad de Medida</t>
  </si>
  <si>
    <t>Costo Unitario en RD$</t>
  </si>
  <si>
    <t>FARDO</t>
  </si>
  <si>
    <t>BENZOATO DE ESTRADIOL 100ml (PROMEGAN)</t>
  </si>
  <si>
    <t>CIPIONATO DE ESTRADIOL 100ml (PROMEGAN)</t>
  </si>
  <si>
    <t>VETERELIN 20ML (GANADOTROPINA) (PROMEGAN)</t>
  </si>
  <si>
    <t>PLUSELAR 0.6 (PROGESTERONA) (PROMEGAN)</t>
  </si>
  <si>
    <t>239201001305</t>
  </si>
  <si>
    <t>239201001304</t>
  </si>
  <si>
    <t>231101000045</t>
  </si>
  <si>
    <t>231101000410</t>
  </si>
  <si>
    <t>123402001111</t>
  </si>
  <si>
    <t>123402001110</t>
  </si>
  <si>
    <t>123402001078</t>
  </si>
  <si>
    <t>123401001109</t>
  </si>
  <si>
    <t>239701010088</t>
  </si>
  <si>
    <t>DISPOSITIVOS DE IDENTIFICACION ARETES TRAZABILIDAD.</t>
  </si>
  <si>
    <t>Luis Michel Bonilla Nuñez</t>
  </si>
  <si>
    <t>Enc. Int. Almacen y Suministros</t>
  </si>
  <si>
    <t>233301000222</t>
  </si>
  <si>
    <t>BLOCKS DE FORMULARIO DE CERTIFICADO DE VACUNACION</t>
  </si>
  <si>
    <t>233301040098</t>
  </si>
  <si>
    <t>FORMULARIOS DE ACTIVIDADES DIARIAS.</t>
  </si>
  <si>
    <t>123402001200</t>
  </si>
  <si>
    <t>VETEGLAN 20ML (PROSTAGLANDINA) (PROG. 19)</t>
  </si>
  <si>
    <t>Correspondiente al trimestre____Enero____Marzo____del ____2026</t>
  </si>
  <si>
    <t>PAQUETE</t>
  </si>
  <si>
    <t>233301040040</t>
  </si>
  <si>
    <t>F. CERTIFICADO ZOOSANITARIO P/INSPECCION EXPORTACION.</t>
  </si>
  <si>
    <t>233301001535</t>
  </si>
  <si>
    <t>BLOCK DE FORMULARIO DE IMPORTACION (GENERICO)</t>
  </si>
  <si>
    <t>233301001536</t>
  </si>
  <si>
    <t>BLOCK DE FORMULARIO CERTIFICADO DE NO MANIPULACION</t>
  </si>
  <si>
    <t>233301040106</t>
  </si>
  <si>
    <t>TALONARIO, TOMA Y ENVIO DE MUESTRAS ENFERMEDADES PORCINA.</t>
  </si>
  <si>
    <t>AGENDA PERSONALIZADA AÑO 2026, LOGO INSTITUCIONAL, (NOMBRE Y CARGO)</t>
  </si>
  <si>
    <t>AGENDA PERSONALIZADA AÑO 2026, LOGO INSTITUCIONAL</t>
  </si>
  <si>
    <t>239201030021</t>
  </si>
  <si>
    <t>TONER HP LASERJET 12 A.</t>
  </si>
  <si>
    <t>239201030036</t>
  </si>
  <si>
    <t>TONER HP LASERJET  80 A.</t>
  </si>
  <si>
    <t>239201030025</t>
  </si>
  <si>
    <t>TONER HP LASERJET  85 A.</t>
  </si>
  <si>
    <t>239201001350</t>
  </si>
  <si>
    <t>TONER EPSON T11A2 CYAN</t>
  </si>
  <si>
    <t>239201001351</t>
  </si>
  <si>
    <t>TONER EPSON T11A3 MAGENTA</t>
  </si>
  <si>
    <t>239201001352</t>
  </si>
  <si>
    <t>TONER EPSON T11A4 AMARILLO</t>
  </si>
  <si>
    <t>239201030099</t>
  </si>
  <si>
    <t>FRASCO DE TINTA EPSON 664 AMARILLO.</t>
  </si>
  <si>
    <t>239201030100</t>
  </si>
  <si>
    <t>FRASCO DE TINTA EPSON 664 MAGENTA.</t>
  </si>
  <si>
    <t>239201001349</t>
  </si>
  <si>
    <t>TONER EPSON T11A1 NEGRO</t>
  </si>
  <si>
    <t>239201030085</t>
  </si>
  <si>
    <t>FRASCOS DE TINTA HP GT53 NEGRO.</t>
  </si>
  <si>
    <t>239201030086</t>
  </si>
  <si>
    <t>FRASCOS DE TINTA HP  GT52 AZUL.</t>
  </si>
  <si>
    <t>239201030087</t>
  </si>
  <si>
    <t>FRASCOS DE TINTA HP  GT52 AMARILLO.</t>
  </si>
  <si>
    <t>239201030088</t>
  </si>
  <si>
    <t>FRASCOS DE TINTA HP GT52 MAGENTA.</t>
  </si>
  <si>
    <t>239201030097</t>
  </si>
  <si>
    <t>FRASCO DE TINTA EPSON 664 NEGRO.</t>
  </si>
  <si>
    <t>239201030098</t>
  </si>
  <si>
    <t>FRASCO DE TINTA EPSON 664 CYAN.</t>
  </si>
  <si>
    <t>239201030089</t>
  </si>
  <si>
    <t>FRASCO DE TINTA EPSON 504 NEGRO.</t>
  </si>
  <si>
    <t>239201030090</t>
  </si>
  <si>
    <t>FRASCO DE TINTA EPSON 504 CYAN.</t>
  </si>
  <si>
    <t>239201030092</t>
  </si>
  <si>
    <t>FRASCO DE TINTA EPSON 504 MAGENTA.</t>
  </si>
  <si>
    <t>239201030096</t>
  </si>
  <si>
    <t>FRASCO DE TINTA EPSON 544 NEGRO.</t>
  </si>
  <si>
    <t>239201030095</t>
  </si>
  <si>
    <t>FRASCO DE TINTA EPSON 544 MAGENTA.</t>
  </si>
  <si>
    <t>239201030091</t>
  </si>
  <si>
    <t>FRASCO DE TINTA EPSON 504 AMARILLO.</t>
  </si>
  <si>
    <t>237206001537</t>
  </si>
  <si>
    <t>GALON DE PINTURA ACRILICA BLANCO 00</t>
  </si>
  <si>
    <t>237206001538</t>
  </si>
  <si>
    <t>GALON DE PINTURA SATINADA AZUL POSITIVO</t>
  </si>
  <si>
    <t>237206001539</t>
  </si>
  <si>
    <t>GALON DE PINTURA SEMIGLOSS MARFIL 963S</t>
  </si>
  <si>
    <t>237206000559</t>
  </si>
  <si>
    <t>GALON DE THINNER</t>
  </si>
  <si>
    <t>236304001541</t>
  </si>
  <si>
    <t>BROCHA P/PINTAR DE 4 PULGADAS</t>
  </si>
  <si>
    <t>236304001542</t>
  </si>
  <si>
    <t>BROCHA P/PINTAR DE CERDAS SUAVES DE 3 PULGADAS</t>
  </si>
  <si>
    <t>236406001559</t>
  </si>
  <si>
    <t>LIJA DE AGUA #2000</t>
  </si>
  <si>
    <t>236406001560</t>
  </si>
  <si>
    <t>LIJA DE AGUA #2500</t>
  </si>
  <si>
    <t>239901001561</t>
  </si>
  <si>
    <t>PARES DE GUANTES DE POLIESTER L</t>
  </si>
  <si>
    <t>237206001540</t>
  </si>
  <si>
    <t>GALON DE AGUARRAS</t>
  </si>
  <si>
    <t>236304001545</t>
  </si>
  <si>
    <t>PLANA DE METAL PARA EMPAÑETAR</t>
  </si>
  <si>
    <t>236304000531</t>
  </si>
  <si>
    <t>BROCHA P/PINTAR DE 3 PULGADAS</t>
  </si>
  <si>
    <t>236304001555</t>
  </si>
  <si>
    <t>ESPATULA DE METAL DE 5"</t>
  </si>
  <si>
    <t>236304001556</t>
  </si>
  <si>
    <t>ESPATULA PLASTICA DE 3"</t>
  </si>
  <si>
    <t>236406000501</t>
  </si>
  <si>
    <t>LIJA DE AGUA #120</t>
  </si>
  <si>
    <t>236406000500</t>
  </si>
  <si>
    <t>LIJA DE AGUA #80</t>
  </si>
  <si>
    <t>236406001557</t>
  </si>
  <si>
    <t>LIJA DE AGUA #1000</t>
  </si>
  <si>
    <t>236406001558</t>
  </si>
  <si>
    <t>LIJA DE AGUA #1500</t>
  </si>
  <si>
    <t>236304000574</t>
  </si>
  <si>
    <t>CARRETEL DE ROLO PARA PINTAR (MINI)</t>
  </si>
  <si>
    <t>239905001552</t>
  </si>
  <si>
    <t>MINI MOTA DE MINI ROLO PARA PINTAR</t>
  </si>
  <si>
    <t>239802000570</t>
  </si>
  <si>
    <t>VARA DE EXTENSION PARA PINTAR DE 6 PIES</t>
  </si>
  <si>
    <t>239802001553</t>
  </si>
  <si>
    <t>VARA DE EXTENSION PARA PINTAR DE 3 PIES</t>
  </si>
  <si>
    <t>239802001554</t>
  </si>
  <si>
    <t>VARA DE EXTENSION PARA PINTAR DE 12 PIES</t>
  </si>
  <si>
    <t>236304000493</t>
  </si>
  <si>
    <t xml:space="preserve">ESPATULA DE METAL DE 3" </t>
  </si>
  <si>
    <t>232201001548</t>
  </si>
  <si>
    <t>LONA PLASTICA DE 12x14 PIES</t>
  </si>
  <si>
    <t>232201001549</t>
  </si>
  <si>
    <t>LONA PLASTICA DE 18x20 PIES</t>
  </si>
  <si>
    <t>232201001550</t>
  </si>
  <si>
    <t>LONA PLASTICA DE 22x24 PIES</t>
  </si>
  <si>
    <t>236304000495</t>
  </si>
  <si>
    <t>CARRETEL DE ROLO DE PINTAR</t>
  </si>
  <si>
    <t>239905000534</t>
  </si>
  <si>
    <t>MOTA DE ROLO ANTIGOTAS PARA PINTAR</t>
  </si>
  <si>
    <t>239905001551</t>
  </si>
  <si>
    <t>MOTA DE ROLO GRUESA PARA EXTERIOR</t>
  </si>
  <si>
    <t>236304000532</t>
  </si>
  <si>
    <t>BROCHA P/PINTAR DE 2 PULGADAS</t>
  </si>
  <si>
    <t>236304001543</t>
  </si>
  <si>
    <t>BROCHA P/PINTAR DE CERDAS SUAVES DE 2 PULGADAS</t>
  </si>
  <si>
    <t>236304001544</t>
  </si>
  <si>
    <t>BROCHA P/PINTAR DE 1 PULGADAS</t>
  </si>
  <si>
    <t>236304000569</t>
  </si>
  <si>
    <t>PLANA DE METAL PARA MEZCLAR CEMENTO</t>
  </si>
  <si>
    <t>232201001546</t>
  </si>
  <si>
    <t>LONA PLASTICA DE 6x8 PIES</t>
  </si>
  <si>
    <t>232201001547</t>
  </si>
  <si>
    <t>LONA PLASTICA DE 10x12 PIES</t>
  </si>
  <si>
    <t>234201000765</t>
  </si>
  <si>
    <t>VETERELIN 20ML (GANADOTROPINA) (PROG. 19)</t>
  </si>
  <si>
    <t>237299000639</t>
  </si>
  <si>
    <t>PALETA PARA CMT PLASTICO</t>
  </si>
  <si>
    <t>237299001562</t>
  </si>
  <si>
    <t>ENVASE PLASTICO DE 8 Oz PARA PRUEBA CMT</t>
  </si>
  <si>
    <t>237299000009</t>
  </si>
  <si>
    <t>LITRO DE REACTIVO CMT</t>
  </si>
  <si>
    <t>123401001076</t>
  </si>
  <si>
    <t>PAQUETE DE CATETER DE INSEMINACION PUNTA AZUL (PROMEGAN)</t>
  </si>
  <si>
    <t>123401001075</t>
  </si>
  <si>
    <t>GUANTES PARA PALPAR C/100 (LARGO) (PROMEGAN)</t>
  </si>
  <si>
    <t>123402000763</t>
  </si>
  <si>
    <t>VETEGLAN 20ML (PROSTAGLANDINA) (PROMEGAN)</t>
  </si>
  <si>
    <t>239905001563</t>
  </si>
  <si>
    <t>FRASCO DE 2 Oz TRANSPARANTES (PARA MIEL)</t>
  </si>
  <si>
    <t>239901001358</t>
  </si>
  <si>
    <t>ETIQUETAS VINIL ADHESIVO PARA FRASCO DE 2 oZ</t>
  </si>
  <si>
    <t>239905001564</t>
  </si>
  <si>
    <t>SILLA PLASTICA COLOR BLANCA SIN BRAZOS</t>
  </si>
  <si>
    <t>262101001565</t>
  </si>
  <si>
    <t>BOCINA ARGOM, TROLLEY SOUNDBASH 90 TWS,15", 3500W P.M.P.O</t>
  </si>
  <si>
    <t>16/3/26</t>
  </si>
  <si>
    <t>232301001569</t>
  </si>
  <si>
    <t>GORRA AZUL MARINO REFORZADA CON LOGO INSTITUCIONAL</t>
  </si>
  <si>
    <t>232301001566</t>
  </si>
  <si>
    <t>POLOSHIRT EN ALGODON, AZUL MARINO CON LOGO INSTITUCIONAL BORDADO</t>
  </si>
  <si>
    <t>232301001567</t>
  </si>
  <si>
    <t>POLOSHIRT DRY FIT, BLANCO CON LOGO INSTITUCIONAL BORDADO (INSPEC. MAT)</t>
  </si>
  <si>
    <t>232301001568</t>
  </si>
  <si>
    <t>POLOSHIRT DRY FIT, GRIS CON LOGO INSTITUCIONAL BORDADO (INSPEC. TRANS.)</t>
  </si>
  <si>
    <t>232301001570</t>
  </si>
  <si>
    <t>CAMISA TIPO PESCADOR CON LOGO INSTITUCIONAL BORDADO</t>
  </si>
  <si>
    <t>233201050040</t>
  </si>
  <si>
    <t>FARDO PAPEL HIGINICO JUMBO PREMIUM 12/1</t>
  </si>
  <si>
    <t>233201050036</t>
  </si>
  <si>
    <t xml:space="preserve">FARDO DE SERVILLETAS C-FOLD 24/100 </t>
  </si>
  <si>
    <t>239101050008</t>
  </si>
  <si>
    <t>ESCOBA PLASTICAS.</t>
  </si>
  <si>
    <t>239101050006</t>
  </si>
  <si>
    <t>GALONE DE JABON LIQUIDO DE BAÑO P/MANO.</t>
  </si>
  <si>
    <t>239101000350</t>
  </si>
  <si>
    <t>ESCOBILLA PARA LIMPIAR INODORO CON BASE</t>
  </si>
  <si>
    <t>233201050037</t>
  </si>
  <si>
    <t>FARDOS DE SERVILLETA TIPO TOALLA P/DISPENSADOR 6/1 (BAÑO).</t>
  </si>
  <si>
    <t>265401001571</t>
  </si>
  <si>
    <t>FREEZER HORIZONTAL 25 PIES CUBICOS AMERICAN FC-025</t>
  </si>
  <si>
    <t>239201001572</t>
  </si>
  <si>
    <t>CAJA PLASTICA CON TAPA Y RUEDITAS DE 75 LITROS</t>
  </si>
  <si>
    <t>233301040055</t>
  </si>
  <si>
    <t>BLOCKS DE FORMULARIOS DE GUIA DE MOVILIZACION.</t>
  </si>
  <si>
    <t>239801001573</t>
  </si>
  <si>
    <t>AMORTIGUADOR TRASERO CHEVROLET COLORADO 2020</t>
  </si>
  <si>
    <t>239801001574</t>
  </si>
  <si>
    <t>ROTULA DE CREMALLERA CHEVROLET COLORADO 2020</t>
  </si>
  <si>
    <t>239801001575</t>
  </si>
  <si>
    <t>AMORTIGUADOR DELANTERO CHEVROLET COLORADO 2020</t>
  </si>
  <si>
    <t>239801001576</t>
  </si>
  <si>
    <t>BUSHING DELANTERO CHEVROLET COLORADO 2020</t>
  </si>
  <si>
    <t>239801001577</t>
  </si>
  <si>
    <t>BUSHING TRASERO CHEVROLET COLORADO 2020</t>
  </si>
  <si>
    <t>239301010008</t>
  </si>
  <si>
    <t>JERINGAS DE 5ML 22G X 1 1/2.</t>
  </si>
  <si>
    <t>239301010030</t>
  </si>
  <si>
    <t>AGUJAS HIPODERMICAS 18G X 1 1/2¨ UNIDAD (C.S).</t>
  </si>
  <si>
    <t>239301010009</t>
  </si>
  <si>
    <t>JERINGAS  DE 10ML 21 X 1 1/2¨.</t>
  </si>
  <si>
    <t>239301010010</t>
  </si>
  <si>
    <t>JERINGAS DE 60 ML.(EQUINO)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</si>
</sst>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 vertical="center" wrapText="1"/>
    </xf>
    <xf numFmtId="165" fontId="0" fillId="0" borderId="0" xfId="1" applyFont="1" applyFill="1" applyBorder="1" applyAlignment="1">
      <alignment horizontal="center" vertical="center"/>
    </xf>
    <xf numFmtId="44" fontId="0" fillId="0" borderId="0" xfId="26" applyFont="1" applyFill="1" applyBorder="1" applyAlignment="1">
      <alignment horizontal="center" vertical="center"/>
    </xf>
    <xf numFmtId="165" fontId="0" fillId="0" borderId="0" xfId="1" applyFont="1" applyFill="1" applyBorder="1" applyAlignment="1">
      <alignment horizontal="center" vertical="center" wrapText="1"/>
    </xf>
    <xf numFmtId="165" fontId="6" fillId="3" borderId="0" xfId="1" applyFont="1" applyFill="1" applyBorder="1" applyAlignment="1">
      <alignment horizontal="center" vertical="center" wrapText="1"/>
    </xf>
    <xf numFmtId="44" fontId="0" fillId="0" borderId="0" xfId="26" applyFont="1" applyFill="1" applyBorder="1" applyAlignment="1">
      <alignment vertical="center" wrapText="1"/>
    </xf>
    <xf numFmtId="44" fontId="6" fillId="3" borderId="0" xfId="26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7">
    <cellStyle name="Millares" xfId="1" builtinId="3"/>
    <cellStyle name="Millares 2" xfId="4"/>
    <cellStyle name="Millares 2 2" xfId="7"/>
    <cellStyle name="Millares 2 3" xfId="9"/>
    <cellStyle name="Millares 2 4" xfId="11"/>
    <cellStyle name="Millares 2 5" xfId="13"/>
    <cellStyle name="Millares 2 6" xfId="15"/>
    <cellStyle name="Millares 2 7" xfId="17"/>
    <cellStyle name="Millares 2 8" xfId="21"/>
    <cellStyle name="Millares 3" xfId="3"/>
    <cellStyle name="Millares 4" xfId="20"/>
    <cellStyle name="Millares 5" xfId="24"/>
    <cellStyle name="Moneda" xfId="26" builtinId="4"/>
    <cellStyle name="Moneda 2" xfId="6"/>
    <cellStyle name="Moneda 2 2" xfId="8"/>
    <cellStyle name="Moneda 2 3" xfId="10"/>
    <cellStyle name="Moneda 2 4" xfId="12"/>
    <cellStyle name="Moneda 2 5" xfId="14"/>
    <cellStyle name="Moneda 2 6" xfId="16"/>
    <cellStyle name="Moneda 2 7" xfId="18"/>
    <cellStyle name="Moneda 2 8" xfId="23"/>
    <cellStyle name="Moneda 3" xfId="5"/>
    <cellStyle name="Moneda 4" xfId="22"/>
    <cellStyle name="Moneda 5" xfId="25"/>
    <cellStyle name="Normal" xfId="0" builtinId="0"/>
    <cellStyle name="Normal 2" xfId="2"/>
    <cellStyle name="Normal 3" xfId="19"/>
  </cellStyles>
  <dxfs count="29">
    <dxf>
      <numFmt numFmtId="34" formatCode="_(&quot;$&quot;* #,##0.00_);_(&quot;$&quot;* \(#,##0.00\);_(&quot;$&quot;* &quot;-&quot;??_);_(@_)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30" formatCode="@"/>
    </dxf>
    <dxf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0" formatCode="@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85724</xdr:rowOff>
    </xdr:from>
    <xdr:to>
      <xdr:col>8</xdr:col>
      <xdr:colOff>815178</xdr:colOff>
      <xdr:row>8</xdr:row>
      <xdr:rowOff>38099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xmlns="" id="{2C7D6168-C0DB-4FE4-BCDD-1592A764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800100" y="85724"/>
          <a:ext cx="10711653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600076</xdr:colOff>
      <xdr:row>0</xdr:row>
      <xdr:rowOff>57151</xdr:rowOff>
    </xdr:from>
    <xdr:to>
      <xdr:col>8</xdr:col>
      <xdr:colOff>793390</xdr:colOff>
      <xdr:row>7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1B1D041-D1D9-481B-932A-335051C0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1" y="57151"/>
          <a:ext cx="2688864" cy="1457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1" name="Tabla791767202324303135444942" displayName="Tabla791767202324303135444942" ref="A127:J141" totalsRowShown="0" headerRowDxfId="28" headerRowCellStyle="Moneda">
  <autoFilter ref="A127:J141"/>
  <tableColumns count="10">
    <tableColumn id="1" name="Fecha de registro"/>
    <tableColumn id="2" name="Peridodo de adquisición"/>
    <tableColumn id="3" name="Codigo de Bienes Nacionales (si aplica)"/>
    <tableColumn id="4" name="Codigo Institucional"/>
    <tableColumn id="5" name="Descripcion del activo o bien"/>
    <tableColumn id="6" name="Cantidad"/>
    <tableColumn id="7" name="Unidad de Medida"/>
    <tableColumn id="8" name="Costo Unitario en RD$"/>
    <tableColumn id="9" name="Valor en RD$" dataDxfId="27">
      <calculatedColumnFormula>Tabla791767202324303135444942[[#This Row],[Cantidad]]*Tabla791767202324303135444942[[#This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1" name="Tabla72" displayName="Tabla72" ref="A13:J31" totalsRowShown="0" headerRowDxfId="26">
  <autoFilter ref="A13:J31"/>
  <tableColumns count="10">
    <tableColumn id="1" name="Fecha de registro" dataDxfId="25"/>
    <tableColumn id="2" name="Peridodo de adquisición" dataDxfId="24"/>
    <tableColumn id="3" name="Codigo de Bienes Nacionales (si aplica)"/>
    <tableColumn id="4" name="Codigo Institucional" dataDxfId="23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CellStyle="Moneda">
      <calculatedColumnFormula>Tabla72[[#This Row],[Cantidad]]*Tabla72[[#This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2" name="Tabla793" displayName="Tabla793" ref="A32:J50" totalsRowShown="0" headerRowDxfId="22">
  <autoFilter ref="A32:J50"/>
  <tableColumns count="10">
    <tableColumn id="1" name="Fecha de registro" dataDxfId="21"/>
    <tableColumn id="2" name="Peridodo de adquisición" dataDxfId="20"/>
    <tableColumn id="3" name="Codigo de Bienes Nacionales (si aplica)"/>
    <tableColumn id="4" name="Codigo Institucional" dataDxfId="19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18" dataCellStyle="Moneda">
      <calculatedColumnFormula>Tabla793[[#This Row],[Cantidad]]*Tabla793[[#This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id="3" name="Tabla79104" displayName="Tabla79104" ref="A51:J69" totalsRowShown="0" headerRowDxfId="17">
  <autoFilter ref="A51:J69"/>
  <tableColumns count="10">
    <tableColumn id="1" name="Fecha de registro" dataDxfId="16"/>
    <tableColumn id="2" name="Peridodo de adquisición" dataDxfId="15"/>
    <tableColumn id="3" name="Codigo de Bienes Nacionales (si aplica)"/>
    <tableColumn id="4" name="Codigo Institucional" dataDxfId="14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13" dataCellStyle="Moneda">
      <calculatedColumnFormula>Tabla79104[[#This Row],[Cantidad]]*Tabla79104[[#This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4" name="Tabla79115" displayName="Tabla79115" ref="A70:J88" totalsRowShown="0" headerRowDxfId="12">
  <autoFilter ref="A70:J88"/>
  <tableColumns count="10">
    <tableColumn id="1" name="Fecha de registro" dataDxfId="11"/>
    <tableColumn id="2" name="Peridodo de adquisición" dataDxfId="10"/>
    <tableColumn id="3" name="Codigo de Bienes Nacionales (si aplica)"/>
    <tableColumn id="4" name="Codigo Institucional" dataDxfId="9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8" dataCellStyle="Moneda">
      <calculatedColumnFormula>Tabla79115[[#This Row],[Cantidad]]*Tabla79115[[#This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5" name="Tabla79126" displayName="Tabla79126" ref="A89:J107" totalsRowShown="0" headerRowDxfId="7">
  <autoFilter ref="A89:J107"/>
  <tableColumns count="10">
    <tableColumn id="1" name="Fecha de registro" dataDxfId="6"/>
    <tableColumn id="2" name="Peridodo de adquisición" dataDxfId="5"/>
    <tableColumn id="3" name="Codigo de Bienes Nacionales (si aplica)"/>
    <tableColumn id="4" name="Codigo Institucional" dataDxfId="4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3" dataCellStyle="Moneda">
      <calculatedColumnFormula>Tabla79126[[#This Row],[Cantidad]]*Tabla79126[[#This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id="6" name="Tabla79137" displayName="Tabla79137" ref="A108:J126" totalsRowShown="0" headerRowDxfId="2">
  <autoFilter ref="A108:J126"/>
  <tableColumns count="10">
    <tableColumn id="1" name="Fecha de registro"/>
    <tableColumn id="2" name="Peridodo de adquisición"/>
    <tableColumn id="3" name="Codigo de Bienes Nacionales (si aplica)"/>
    <tableColumn id="4" name="Codigo Institucional" dataDxfId="1"/>
    <tableColumn id="5" name="Descripcion del activo o bien"/>
    <tableColumn id="6" name="Cantidad" dataCellStyle="Millares"/>
    <tableColumn id="7" name="Unidad de Medida"/>
    <tableColumn id="8" name="Costo Unitario en RD$" dataCellStyle="Moneda"/>
    <tableColumn id="9" name="Valor en RD$" dataDxfId="0" dataCellStyle="Moneda">
      <calculatedColumnFormula>Tabla79137[[#This Row],[Cantidad]]*Tabla79137[[#This Row],[Costo Unitario en RD$]]</calculatedColumnFormula>
    </tableColumn>
    <tableColumn id="10" name="Existenci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abSelected="1" topLeftCell="A118" workbookViewId="0">
      <selection activeCell="A142" sqref="A142"/>
    </sheetView>
  </sheetViews>
  <sheetFormatPr baseColWidth="10" defaultRowHeight="15" x14ac:dyDescent="0.25"/>
  <cols>
    <col min="1" max="1" width="11.140625" customWidth="1"/>
    <col min="2" max="2" width="11" customWidth="1"/>
    <col min="3" max="3" width="16.42578125" customWidth="1"/>
    <col min="4" max="4" width="13.28515625" customWidth="1"/>
    <col min="5" max="5" width="68.85546875" bestFit="1" customWidth="1"/>
    <col min="6" max="6" width="13.85546875" bestFit="1" customWidth="1"/>
    <col min="7" max="7" width="10.85546875" customWidth="1"/>
    <col min="8" max="8" width="12.7109375" customWidth="1"/>
    <col min="9" max="9" width="14.42578125" customWidth="1"/>
    <col min="10" max="10" width="12" customWidth="1"/>
  </cols>
  <sheetData>
    <row r="1" spans="1:10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ht="19.5" x14ac:dyDescent="0.25">
      <c r="A9" s="21" t="s">
        <v>4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5.75" x14ac:dyDescent="0.25">
      <c r="A10" s="19" t="s">
        <v>5</v>
      </c>
      <c r="B10" s="19"/>
      <c r="C10" s="19"/>
      <c r="D10" s="19"/>
      <c r="E10" s="19"/>
      <c r="F10" s="19"/>
      <c r="G10" s="19"/>
      <c r="H10" s="19"/>
      <c r="I10" s="19"/>
      <c r="J10" s="19"/>
    </row>
    <row r="12" spans="1:10" ht="15.75" x14ac:dyDescent="0.25">
      <c r="A12" s="19" t="s">
        <v>38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60" x14ac:dyDescent="0.25">
      <c r="A13" s="6" t="s">
        <v>0</v>
      </c>
      <c r="B13" s="6" t="s">
        <v>6</v>
      </c>
      <c r="C13" s="6" t="s">
        <v>11</v>
      </c>
      <c r="D13" s="6" t="s">
        <v>12</v>
      </c>
      <c r="E13" s="6" t="s">
        <v>1</v>
      </c>
      <c r="F13" s="6" t="s">
        <v>10</v>
      </c>
      <c r="G13" s="6" t="s">
        <v>13</v>
      </c>
      <c r="H13" s="6" t="s">
        <v>14</v>
      </c>
      <c r="I13" s="6" t="s">
        <v>2</v>
      </c>
      <c r="J13" s="6" t="s">
        <v>7</v>
      </c>
    </row>
    <row r="14" spans="1:10" x14ac:dyDescent="0.25">
      <c r="A14" s="16">
        <v>46028</v>
      </c>
      <c r="B14" s="16">
        <v>46028</v>
      </c>
      <c r="C14" s="5"/>
      <c r="D14" s="8" t="s">
        <v>22</v>
      </c>
      <c r="E14" s="18" t="s">
        <v>9</v>
      </c>
      <c r="F14" s="10">
        <v>100</v>
      </c>
      <c r="G14" s="5" t="s">
        <v>15</v>
      </c>
      <c r="H14" s="11">
        <v>135</v>
      </c>
      <c r="I14" s="11">
        <f>Tabla72[[#This Row],[Cantidad]]*Tabla72[[#This Row],[Costo Unitario en RD$]]</f>
        <v>13500</v>
      </c>
      <c r="J14" s="5">
        <v>55</v>
      </c>
    </row>
    <row r="15" spans="1:10" x14ac:dyDescent="0.25">
      <c r="A15" s="16">
        <v>46028</v>
      </c>
      <c r="B15" s="16">
        <v>46028</v>
      </c>
      <c r="C15" s="5"/>
      <c r="D15" s="8" t="s">
        <v>23</v>
      </c>
      <c r="E15" s="4" t="s">
        <v>8</v>
      </c>
      <c r="F15" s="10">
        <v>30</v>
      </c>
      <c r="G15" s="5" t="s">
        <v>3</v>
      </c>
      <c r="H15" s="11">
        <v>60</v>
      </c>
      <c r="I15" s="11">
        <f>Tabla72[[#This Row],[Cantidad]]*Tabla72[[#This Row],[Costo Unitario en RD$]]</f>
        <v>1800</v>
      </c>
      <c r="J15" s="5">
        <v>34</v>
      </c>
    </row>
    <row r="16" spans="1:10" x14ac:dyDescent="0.25">
      <c r="A16" s="16">
        <v>46029</v>
      </c>
      <c r="B16" s="16">
        <v>46029</v>
      </c>
      <c r="C16" s="2"/>
      <c r="D16" s="3" t="s">
        <v>27</v>
      </c>
      <c r="E16" s="4" t="s">
        <v>19</v>
      </c>
      <c r="F16" s="12">
        <v>130</v>
      </c>
      <c r="G16" s="2" t="s">
        <v>39</v>
      </c>
      <c r="H16" s="14">
        <v>2850</v>
      </c>
      <c r="I16" s="14">
        <f>Tabla72[[#This Row],[Cantidad]]*Tabla72[[#This Row],[Costo Unitario en RD$]]</f>
        <v>370500</v>
      </c>
      <c r="J16" s="2">
        <v>66</v>
      </c>
    </row>
    <row r="17" spans="1:10" x14ac:dyDescent="0.25">
      <c r="A17" s="16">
        <v>46029</v>
      </c>
      <c r="B17" s="16">
        <v>46029</v>
      </c>
      <c r="C17" s="2"/>
      <c r="D17" s="3" t="s">
        <v>36</v>
      </c>
      <c r="E17" s="4" t="s">
        <v>37</v>
      </c>
      <c r="F17" s="12">
        <v>130</v>
      </c>
      <c r="G17" s="2" t="s">
        <v>3</v>
      </c>
      <c r="H17" s="14">
        <v>1100</v>
      </c>
      <c r="I17" s="14">
        <f>Tabla72[[#This Row],[Cantidad]]*Tabla72[[#This Row],[Costo Unitario en RD$]]</f>
        <v>143000</v>
      </c>
      <c r="J17" s="2">
        <v>0</v>
      </c>
    </row>
    <row r="18" spans="1:10" x14ac:dyDescent="0.25">
      <c r="A18" s="16">
        <v>46029</v>
      </c>
      <c r="B18" s="16">
        <v>46029</v>
      </c>
      <c r="C18" s="2"/>
      <c r="D18" s="3" t="s">
        <v>24</v>
      </c>
      <c r="E18" s="4" t="s">
        <v>16</v>
      </c>
      <c r="F18" s="12">
        <v>25</v>
      </c>
      <c r="G18" s="2" t="s">
        <v>3</v>
      </c>
      <c r="H18" s="14">
        <v>950</v>
      </c>
      <c r="I18" s="14">
        <f>Tabla72[[#This Row],[Cantidad]]*Tabla72[[#This Row],[Costo Unitario en RD$]]</f>
        <v>23750</v>
      </c>
      <c r="J18" s="2">
        <v>11</v>
      </c>
    </row>
    <row r="19" spans="1:10" x14ac:dyDescent="0.25">
      <c r="A19" s="16">
        <v>46029</v>
      </c>
      <c r="B19" s="16">
        <v>46029</v>
      </c>
      <c r="C19" s="2"/>
      <c r="D19" s="3" t="s">
        <v>25</v>
      </c>
      <c r="E19" s="4" t="s">
        <v>17</v>
      </c>
      <c r="F19" s="12">
        <v>20</v>
      </c>
      <c r="G19" s="2" t="s">
        <v>3</v>
      </c>
      <c r="H19" s="14">
        <v>1600</v>
      </c>
      <c r="I19" s="14">
        <f>Tabla72[[#This Row],[Cantidad]]*Tabla72[[#This Row],[Costo Unitario en RD$]]</f>
        <v>32000</v>
      </c>
      <c r="J19" s="2">
        <v>0</v>
      </c>
    </row>
    <row r="20" spans="1:10" x14ac:dyDescent="0.25">
      <c r="A20" s="16">
        <v>46029</v>
      </c>
      <c r="B20" s="16">
        <v>46029</v>
      </c>
      <c r="C20" s="2"/>
      <c r="D20" s="3" t="s">
        <v>26</v>
      </c>
      <c r="E20" s="4" t="s">
        <v>18</v>
      </c>
      <c r="F20" s="12">
        <v>169</v>
      </c>
      <c r="G20" s="2" t="s">
        <v>3</v>
      </c>
      <c r="H20" s="14">
        <v>640</v>
      </c>
      <c r="I20" s="14">
        <f>Tabla72[[#This Row],[Cantidad]]*Tabla72[[#This Row],[Costo Unitario en RD$]]</f>
        <v>108160</v>
      </c>
      <c r="J20" s="2">
        <v>0</v>
      </c>
    </row>
    <row r="21" spans="1:10" x14ac:dyDescent="0.25">
      <c r="A21" s="16">
        <v>46030</v>
      </c>
      <c r="B21" s="16">
        <v>46030</v>
      </c>
      <c r="C21" s="2"/>
      <c r="D21" s="3" t="s">
        <v>40</v>
      </c>
      <c r="E21" s="4" t="s">
        <v>41</v>
      </c>
      <c r="F21" s="12">
        <v>100</v>
      </c>
      <c r="G21" s="2" t="s">
        <v>3</v>
      </c>
      <c r="H21" s="14">
        <v>336.3</v>
      </c>
      <c r="I21" s="14">
        <f>Tabla72[[#This Row],[Cantidad]]*Tabla72[[#This Row],[Costo Unitario en RD$]]</f>
        <v>33630</v>
      </c>
      <c r="J21" s="2">
        <v>30</v>
      </c>
    </row>
    <row r="22" spans="1:10" x14ac:dyDescent="0.25">
      <c r="A22" s="16">
        <v>46030</v>
      </c>
      <c r="B22" s="16">
        <v>46030</v>
      </c>
      <c r="C22" s="2"/>
      <c r="D22" s="3" t="s">
        <v>42</v>
      </c>
      <c r="E22" s="4" t="s">
        <v>43</v>
      </c>
      <c r="F22" s="12">
        <v>100</v>
      </c>
      <c r="G22" s="2" t="s">
        <v>3</v>
      </c>
      <c r="H22" s="14">
        <v>336.3</v>
      </c>
      <c r="I22" s="14">
        <f>Tabla72[[#This Row],[Cantidad]]*Tabla72[[#This Row],[Costo Unitario en RD$]]</f>
        <v>33630</v>
      </c>
      <c r="J22" s="2">
        <v>86</v>
      </c>
    </row>
    <row r="23" spans="1:10" ht="15" customHeight="1" x14ac:dyDescent="0.25">
      <c r="A23" s="16">
        <v>46030</v>
      </c>
      <c r="B23" s="16">
        <v>46030</v>
      </c>
      <c r="C23" s="2"/>
      <c r="D23" s="3" t="s">
        <v>44</v>
      </c>
      <c r="E23" s="4" t="s">
        <v>45</v>
      </c>
      <c r="F23" s="12">
        <v>5</v>
      </c>
      <c r="G23" s="2" t="s">
        <v>3</v>
      </c>
      <c r="H23" s="14">
        <v>413</v>
      </c>
      <c r="I23" s="14">
        <f>Tabla72[[#This Row],[Cantidad]]*Tabla72[[#This Row],[Costo Unitario en RD$]]</f>
        <v>2065</v>
      </c>
      <c r="J23" s="2">
        <v>5</v>
      </c>
    </row>
    <row r="24" spans="1:10" x14ac:dyDescent="0.25">
      <c r="A24" s="16">
        <v>46030</v>
      </c>
      <c r="B24" s="16">
        <v>46030</v>
      </c>
      <c r="C24" s="2"/>
      <c r="D24" s="3" t="s">
        <v>34</v>
      </c>
      <c r="E24" s="4" t="s">
        <v>35</v>
      </c>
      <c r="F24" s="12">
        <v>100</v>
      </c>
      <c r="G24" s="2" t="s">
        <v>3</v>
      </c>
      <c r="H24" s="14">
        <v>277.3</v>
      </c>
      <c r="I24" s="14">
        <f>Tabla72[[#This Row],[Cantidad]]*Tabla72[[#This Row],[Costo Unitario en RD$]]</f>
        <v>27730</v>
      </c>
      <c r="J24" s="2">
        <v>0</v>
      </c>
    </row>
    <row r="25" spans="1:10" x14ac:dyDescent="0.25">
      <c r="A25" s="16">
        <v>46030</v>
      </c>
      <c r="B25" s="16">
        <v>46030</v>
      </c>
      <c r="C25" s="2"/>
      <c r="D25" s="3" t="s">
        <v>46</v>
      </c>
      <c r="E25" s="4" t="s">
        <v>47</v>
      </c>
      <c r="F25" s="12">
        <v>100</v>
      </c>
      <c r="G25" s="2" t="s">
        <v>3</v>
      </c>
      <c r="H25" s="14">
        <v>277.3</v>
      </c>
      <c r="I25" s="14">
        <f>Tabla72[[#This Row],[Cantidad]]*Tabla72[[#This Row],[Costo Unitario en RD$]]</f>
        <v>27730</v>
      </c>
      <c r="J25" s="2">
        <v>6</v>
      </c>
    </row>
    <row r="26" spans="1:10" x14ac:dyDescent="0.25">
      <c r="A26" s="16">
        <v>46030</v>
      </c>
      <c r="B26" s="16">
        <v>46030</v>
      </c>
      <c r="C26" s="2"/>
      <c r="D26" s="3" t="s">
        <v>32</v>
      </c>
      <c r="E26" s="4" t="s">
        <v>33</v>
      </c>
      <c r="F26" s="12">
        <v>100</v>
      </c>
      <c r="G26" s="2" t="s">
        <v>3</v>
      </c>
      <c r="H26" s="14">
        <v>277.3</v>
      </c>
      <c r="I26" s="14">
        <f>Tabla72[[#This Row],[Cantidad]]*Tabla72[[#This Row],[Costo Unitario en RD$]]</f>
        <v>27730</v>
      </c>
      <c r="J26" s="2">
        <v>10</v>
      </c>
    </row>
    <row r="27" spans="1:10" x14ac:dyDescent="0.25">
      <c r="A27" s="16">
        <v>46034</v>
      </c>
      <c r="B27" s="16">
        <v>46034</v>
      </c>
      <c r="C27" s="2"/>
      <c r="D27" s="3" t="s">
        <v>28</v>
      </c>
      <c r="E27" s="4" t="s">
        <v>29</v>
      </c>
      <c r="F27" s="12">
        <v>30000</v>
      </c>
      <c r="G27" s="2" t="s">
        <v>3</v>
      </c>
      <c r="H27" s="14">
        <v>100</v>
      </c>
      <c r="I27" s="14">
        <f>Tabla72[[#This Row],[Cantidad]]*Tabla72[[#This Row],[Costo Unitario en RD$]]</f>
        <v>3000000</v>
      </c>
      <c r="J27" s="2">
        <v>44200</v>
      </c>
    </row>
    <row r="28" spans="1:10" x14ac:dyDescent="0.25">
      <c r="A28" s="16">
        <v>46041</v>
      </c>
      <c r="B28" s="16">
        <v>46041</v>
      </c>
      <c r="C28" s="2"/>
      <c r="D28" s="8" t="s">
        <v>23</v>
      </c>
      <c r="E28" s="4" t="s">
        <v>8</v>
      </c>
      <c r="F28" s="10">
        <v>48</v>
      </c>
      <c r="G28" s="5" t="s">
        <v>3</v>
      </c>
      <c r="H28" s="11">
        <v>60</v>
      </c>
      <c r="I28" s="14">
        <f>Tabla72[[#This Row],[Cantidad]]*Tabla72[[#This Row],[Costo Unitario en RD$]]</f>
        <v>2880</v>
      </c>
      <c r="J28" s="2">
        <v>34</v>
      </c>
    </row>
    <row r="29" spans="1:10" ht="30" x14ac:dyDescent="0.25">
      <c r="A29" s="16">
        <v>46041</v>
      </c>
      <c r="B29" s="16">
        <v>46041</v>
      </c>
      <c r="C29" s="2"/>
      <c r="D29" s="3" t="s">
        <v>21</v>
      </c>
      <c r="E29" s="4" t="s">
        <v>48</v>
      </c>
      <c r="F29" s="12">
        <v>60</v>
      </c>
      <c r="G29" s="2" t="s">
        <v>3</v>
      </c>
      <c r="H29" s="14">
        <v>1404.2</v>
      </c>
      <c r="I29" s="14">
        <f>Tabla72[[#This Row],[Cantidad]]*Tabla72[[#This Row],[Costo Unitario en RD$]]</f>
        <v>84252</v>
      </c>
      <c r="J29" s="2">
        <v>0</v>
      </c>
    </row>
    <row r="30" spans="1:10" ht="15" customHeight="1" x14ac:dyDescent="0.25">
      <c r="A30" s="16">
        <v>46041</v>
      </c>
      <c r="B30" s="16">
        <v>46041</v>
      </c>
      <c r="C30" s="2"/>
      <c r="D30" s="3" t="s">
        <v>20</v>
      </c>
      <c r="E30" s="4" t="s">
        <v>49</v>
      </c>
      <c r="F30" s="12">
        <v>90</v>
      </c>
      <c r="G30" s="2" t="s">
        <v>3</v>
      </c>
      <c r="H30" s="14">
        <v>1008.9</v>
      </c>
      <c r="I30" s="14">
        <f>Tabla72[[#This Row],[Cantidad]]*Tabla72[[#This Row],[Costo Unitario en RD$]]</f>
        <v>90801</v>
      </c>
      <c r="J30" s="2">
        <v>0</v>
      </c>
    </row>
    <row r="31" spans="1:10" x14ac:dyDescent="0.25">
      <c r="A31" s="16">
        <v>46045</v>
      </c>
      <c r="B31" s="16">
        <v>46045</v>
      </c>
      <c r="C31" s="2"/>
      <c r="D31" s="3" t="s">
        <v>50</v>
      </c>
      <c r="E31" s="4" t="s">
        <v>51</v>
      </c>
      <c r="F31" s="12">
        <v>7</v>
      </c>
      <c r="G31" s="2" t="s">
        <v>3</v>
      </c>
      <c r="H31" s="14">
        <v>4130</v>
      </c>
      <c r="I31" s="14">
        <f>Tabla72[[#This Row],[Cantidad]]*Tabla72[[#This Row],[Costo Unitario en RD$]]</f>
        <v>28910</v>
      </c>
      <c r="J31" s="2">
        <v>15</v>
      </c>
    </row>
    <row r="32" spans="1:10" ht="60" x14ac:dyDescent="0.25">
      <c r="A32" s="6" t="s">
        <v>0</v>
      </c>
      <c r="B32" s="6" t="s">
        <v>6</v>
      </c>
      <c r="C32" s="6" t="s">
        <v>11</v>
      </c>
      <c r="D32" s="9" t="s">
        <v>12</v>
      </c>
      <c r="E32" s="6" t="s">
        <v>1</v>
      </c>
      <c r="F32" s="13" t="s">
        <v>10</v>
      </c>
      <c r="G32" s="6" t="s">
        <v>13</v>
      </c>
      <c r="H32" s="15" t="s">
        <v>14</v>
      </c>
      <c r="I32" s="15" t="s">
        <v>2</v>
      </c>
      <c r="J32" s="6" t="s">
        <v>7</v>
      </c>
    </row>
    <row r="33" spans="1:10" ht="15" customHeight="1" x14ac:dyDescent="0.25">
      <c r="A33" s="16">
        <v>46045</v>
      </c>
      <c r="B33" s="16">
        <v>46045</v>
      </c>
      <c r="C33" s="5"/>
      <c r="D33" s="8" t="s">
        <v>52</v>
      </c>
      <c r="E33" s="17" t="s">
        <v>53</v>
      </c>
      <c r="F33" s="10">
        <v>1</v>
      </c>
      <c r="G33" s="5" t="s">
        <v>3</v>
      </c>
      <c r="H33" s="11">
        <v>4779</v>
      </c>
      <c r="I33" s="11">
        <f>Tabla793[[#This Row],[Cantidad]]*Tabla793[[#This Row],[Costo Unitario en RD$]]</f>
        <v>4779</v>
      </c>
      <c r="J33" s="5">
        <v>1</v>
      </c>
    </row>
    <row r="34" spans="1:10" x14ac:dyDescent="0.25">
      <c r="A34" s="16">
        <v>46045</v>
      </c>
      <c r="B34" s="16">
        <v>46045</v>
      </c>
      <c r="C34" s="5"/>
      <c r="D34" s="8" t="s">
        <v>54</v>
      </c>
      <c r="E34" s="17" t="s">
        <v>55</v>
      </c>
      <c r="F34" s="10">
        <v>3</v>
      </c>
      <c r="G34" s="5" t="s">
        <v>3</v>
      </c>
      <c r="H34" s="11">
        <v>4130</v>
      </c>
      <c r="I34" s="11">
        <f>Tabla793[[#This Row],[Cantidad]]*Tabla793[[#This Row],[Costo Unitario en RD$]]</f>
        <v>12390</v>
      </c>
      <c r="J34" s="5">
        <v>0</v>
      </c>
    </row>
    <row r="35" spans="1:10" x14ac:dyDescent="0.25">
      <c r="A35" s="16">
        <v>46045</v>
      </c>
      <c r="B35" s="16">
        <v>46045</v>
      </c>
      <c r="C35" s="2"/>
      <c r="D35" s="3" t="s">
        <v>56</v>
      </c>
      <c r="E35" s="4" t="s">
        <v>57</v>
      </c>
      <c r="F35" s="12">
        <v>3</v>
      </c>
      <c r="G35" s="2" t="s">
        <v>3</v>
      </c>
      <c r="H35" s="14">
        <v>4570.6499999999996</v>
      </c>
      <c r="I35" s="14">
        <f>Tabla793[[#This Row],[Cantidad]]*Tabla793[[#This Row],[Costo Unitario en RD$]]</f>
        <v>13711.949999999999</v>
      </c>
      <c r="J35" s="2">
        <v>3</v>
      </c>
    </row>
    <row r="36" spans="1:10" x14ac:dyDescent="0.25">
      <c r="A36" s="16">
        <v>46045</v>
      </c>
      <c r="B36" s="16">
        <v>46045</v>
      </c>
      <c r="C36" s="2"/>
      <c r="D36" s="3" t="s">
        <v>58</v>
      </c>
      <c r="E36" s="4" t="s">
        <v>59</v>
      </c>
      <c r="F36" s="12">
        <v>2</v>
      </c>
      <c r="G36" s="2" t="s">
        <v>3</v>
      </c>
      <c r="H36" s="14">
        <v>3999.33</v>
      </c>
      <c r="I36" s="14">
        <f>Tabla793[[#This Row],[Cantidad]]*Tabla793[[#This Row],[Costo Unitario en RD$]]</f>
        <v>7998.66</v>
      </c>
      <c r="J36" s="2">
        <v>2</v>
      </c>
    </row>
    <row r="37" spans="1:10" x14ac:dyDescent="0.25">
      <c r="A37" s="16">
        <v>46045</v>
      </c>
      <c r="B37" s="16">
        <v>46045</v>
      </c>
      <c r="C37" s="2"/>
      <c r="D37" s="3" t="s">
        <v>60</v>
      </c>
      <c r="E37" s="4" t="s">
        <v>61</v>
      </c>
      <c r="F37" s="12">
        <v>2</v>
      </c>
      <c r="G37" s="2" t="s">
        <v>3</v>
      </c>
      <c r="H37" s="14">
        <v>3999.33</v>
      </c>
      <c r="I37" s="14">
        <f>Tabla793[[#This Row],[Cantidad]]*Tabla793[[#This Row],[Costo Unitario en RD$]]</f>
        <v>7998.66</v>
      </c>
      <c r="J37" s="2">
        <v>2</v>
      </c>
    </row>
    <row r="38" spans="1:10" x14ac:dyDescent="0.25">
      <c r="A38" s="16">
        <v>46045</v>
      </c>
      <c r="B38" s="16">
        <v>46045</v>
      </c>
      <c r="C38" s="2"/>
      <c r="D38" s="3" t="s">
        <v>62</v>
      </c>
      <c r="E38" s="4" t="s">
        <v>63</v>
      </c>
      <c r="F38" s="12">
        <v>4</v>
      </c>
      <c r="G38" s="2" t="s">
        <v>3</v>
      </c>
      <c r="H38" s="14">
        <v>460.2</v>
      </c>
      <c r="I38" s="14">
        <f>Tabla793[[#This Row],[Cantidad]]*Tabla793[[#This Row],[Costo Unitario en RD$]]</f>
        <v>1840.8</v>
      </c>
      <c r="J38" s="2">
        <v>3</v>
      </c>
    </row>
    <row r="39" spans="1:10" x14ac:dyDescent="0.25">
      <c r="A39" s="16">
        <v>46045</v>
      </c>
      <c r="B39" s="16">
        <v>46045</v>
      </c>
      <c r="C39" s="2"/>
      <c r="D39" s="3" t="s">
        <v>64</v>
      </c>
      <c r="E39" s="4" t="s">
        <v>65</v>
      </c>
      <c r="F39" s="12">
        <v>4</v>
      </c>
      <c r="G39" s="2" t="s">
        <v>3</v>
      </c>
      <c r="H39" s="14">
        <v>360.2</v>
      </c>
      <c r="I39" s="14">
        <f>Tabla793[[#This Row],[Cantidad]]*Tabla793[[#This Row],[Costo Unitario en RD$]]</f>
        <v>1440.8</v>
      </c>
      <c r="J39" s="2">
        <v>3</v>
      </c>
    </row>
    <row r="40" spans="1:10" x14ac:dyDescent="0.25">
      <c r="A40" s="16">
        <v>46045</v>
      </c>
      <c r="B40" s="16">
        <v>46045</v>
      </c>
      <c r="C40" s="2"/>
      <c r="D40" s="3" t="s">
        <v>66</v>
      </c>
      <c r="E40" s="4" t="s">
        <v>67</v>
      </c>
      <c r="F40" s="12">
        <v>5</v>
      </c>
      <c r="G40" s="2" t="s">
        <v>3</v>
      </c>
      <c r="H40" s="14">
        <v>2371.48</v>
      </c>
      <c r="I40" s="14">
        <f>Tabla793[[#This Row],[Cantidad]]*Tabla793[[#This Row],[Costo Unitario en RD$]]</f>
        <v>11857.4</v>
      </c>
      <c r="J40" s="2">
        <v>4</v>
      </c>
    </row>
    <row r="41" spans="1:10" x14ac:dyDescent="0.25">
      <c r="A41" s="16">
        <v>46045</v>
      </c>
      <c r="B41" s="16">
        <v>46045</v>
      </c>
      <c r="C41" s="2"/>
      <c r="D41" s="3" t="s">
        <v>68</v>
      </c>
      <c r="E41" s="4" t="s">
        <v>69</v>
      </c>
      <c r="F41" s="12">
        <v>5</v>
      </c>
      <c r="G41" s="2" t="s">
        <v>3</v>
      </c>
      <c r="H41" s="14">
        <v>477.9</v>
      </c>
      <c r="I41" s="14">
        <f>Tabla793[[#This Row],[Cantidad]]*Tabla793[[#This Row],[Costo Unitario en RD$]]</f>
        <v>2389.5</v>
      </c>
      <c r="J41" s="2">
        <v>0</v>
      </c>
    </row>
    <row r="42" spans="1:10" x14ac:dyDescent="0.25">
      <c r="A42" s="16">
        <v>46045</v>
      </c>
      <c r="B42" s="16">
        <v>46045</v>
      </c>
      <c r="C42" s="2"/>
      <c r="D42" s="3" t="s">
        <v>70</v>
      </c>
      <c r="E42" s="4" t="s">
        <v>71</v>
      </c>
      <c r="F42" s="12">
        <v>3</v>
      </c>
      <c r="G42" s="2" t="s">
        <v>3</v>
      </c>
      <c r="H42" s="14">
        <v>477.9</v>
      </c>
      <c r="I42" s="14">
        <f>Tabla793[[#This Row],[Cantidad]]*Tabla793[[#This Row],[Costo Unitario en RD$]]</f>
        <v>1433.6999999999998</v>
      </c>
      <c r="J42" s="2">
        <v>0</v>
      </c>
    </row>
    <row r="43" spans="1:10" x14ac:dyDescent="0.25">
      <c r="A43" s="16">
        <v>46045</v>
      </c>
      <c r="B43" s="16">
        <v>46045</v>
      </c>
      <c r="C43" s="2"/>
      <c r="D43" s="3" t="s">
        <v>72</v>
      </c>
      <c r="E43" s="4" t="s">
        <v>73</v>
      </c>
      <c r="F43" s="12">
        <v>3</v>
      </c>
      <c r="G43" s="2" t="s">
        <v>3</v>
      </c>
      <c r="H43" s="14">
        <v>477.9</v>
      </c>
      <c r="I43" s="14">
        <f>Tabla793[[#This Row],[Cantidad]]*Tabla793[[#This Row],[Costo Unitario en RD$]]</f>
        <v>1433.6999999999998</v>
      </c>
      <c r="J43" s="2">
        <v>0</v>
      </c>
    </row>
    <row r="44" spans="1:10" x14ac:dyDescent="0.25">
      <c r="A44" s="16">
        <v>46045</v>
      </c>
      <c r="B44" s="16">
        <v>46045</v>
      </c>
      <c r="C44" s="2"/>
      <c r="D44" s="3" t="s">
        <v>74</v>
      </c>
      <c r="E44" s="4" t="s">
        <v>75</v>
      </c>
      <c r="F44" s="12">
        <v>3</v>
      </c>
      <c r="G44" s="2" t="s">
        <v>3</v>
      </c>
      <c r="H44" s="14">
        <v>477.9</v>
      </c>
      <c r="I44" s="14">
        <f>Tabla793[[#This Row],[Cantidad]]*Tabla793[[#This Row],[Costo Unitario en RD$]]</f>
        <v>1433.6999999999998</v>
      </c>
      <c r="J44" s="2">
        <v>0</v>
      </c>
    </row>
    <row r="45" spans="1:10" x14ac:dyDescent="0.25">
      <c r="A45" s="16">
        <v>46045</v>
      </c>
      <c r="B45" s="16">
        <v>46045</v>
      </c>
      <c r="C45" s="2"/>
      <c r="D45" s="3" t="s">
        <v>76</v>
      </c>
      <c r="E45" s="4" t="s">
        <v>77</v>
      </c>
      <c r="F45" s="12">
        <v>6</v>
      </c>
      <c r="G45" s="2" t="s">
        <v>3</v>
      </c>
      <c r="H45" s="14">
        <v>460.2</v>
      </c>
      <c r="I45" s="14">
        <f>Tabla793[[#This Row],[Cantidad]]*Tabla793[[#This Row],[Costo Unitario en RD$]]</f>
        <v>2761.2</v>
      </c>
      <c r="J45" s="2">
        <v>4</v>
      </c>
    </row>
    <row r="46" spans="1:10" x14ac:dyDescent="0.25">
      <c r="A46" s="16">
        <v>46045</v>
      </c>
      <c r="B46" s="16">
        <v>46045</v>
      </c>
      <c r="C46" s="2"/>
      <c r="D46" s="3" t="s">
        <v>78</v>
      </c>
      <c r="E46" s="4" t="s">
        <v>79</v>
      </c>
      <c r="F46" s="12">
        <v>4</v>
      </c>
      <c r="G46" s="2" t="s">
        <v>3</v>
      </c>
      <c r="H46" s="14">
        <v>460.2</v>
      </c>
      <c r="I46" s="14">
        <f>Tabla793[[#This Row],[Cantidad]]*Tabla793[[#This Row],[Costo Unitario en RD$]]</f>
        <v>1840.8</v>
      </c>
      <c r="J46" s="2">
        <v>3</v>
      </c>
    </row>
    <row r="47" spans="1:10" x14ac:dyDescent="0.25">
      <c r="A47" s="16">
        <v>46045</v>
      </c>
      <c r="B47" s="16">
        <v>46045</v>
      </c>
      <c r="C47" s="2"/>
      <c r="D47" s="3" t="s">
        <v>80</v>
      </c>
      <c r="E47" s="4" t="s">
        <v>81</v>
      </c>
      <c r="F47" s="12">
        <v>7</v>
      </c>
      <c r="G47" s="2" t="s">
        <v>3</v>
      </c>
      <c r="H47" s="14">
        <v>460.2</v>
      </c>
      <c r="I47" s="14">
        <f>Tabla793[[#This Row],[Cantidad]]*Tabla793[[#This Row],[Costo Unitario en RD$]]</f>
        <v>3221.4</v>
      </c>
      <c r="J47" s="2">
        <v>6</v>
      </c>
    </row>
    <row r="48" spans="1:10" x14ac:dyDescent="0.25">
      <c r="A48" s="16">
        <v>46045</v>
      </c>
      <c r="B48" s="16">
        <v>46045</v>
      </c>
      <c r="C48" s="2"/>
      <c r="D48" s="3" t="s">
        <v>82</v>
      </c>
      <c r="E48" s="4" t="s">
        <v>83</v>
      </c>
      <c r="F48" s="12">
        <v>1</v>
      </c>
      <c r="G48" s="2" t="s">
        <v>3</v>
      </c>
      <c r="H48" s="14">
        <v>460.2</v>
      </c>
      <c r="I48" s="14">
        <f>Tabla793[[#This Row],[Cantidad]]*Tabla793[[#This Row],[Costo Unitario en RD$]]</f>
        <v>460.2</v>
      </c>
      <c r="J48" s="2">
        <v>5</v>
      </c>
    </row>
    <row r="49" spans="1:10" x14ac:dyDescent="0.25">
      <c r="A49" s="16">
        <v>46045</v>
      </c>
      <c r="B49" s="16">
        <v>46045</v>
      </c>
      <c r="C49" s="2"/>
      <c r="D49" s="3" t="s">
        <v>84</v>
      </c>
      <c r="E49" s="4" t="s">
        <v>85</v>
      </c>
      <c r="F49" s="12">
        <v>3</v>
      </c>
      <c r="G49" s="2" t="s">
        <v>3</v>
      </c>
      <c r="H49" s="14">
        <v>460.2</v>
      </c>
      <c r="I49" s="14">
        <f>Tabla793[[#This Row],[Cantidad]]*Tabla793[[#This Row],[Costo Unitario en RD$]]</f>
        <v>1380.6</v>
      </c>
      <c r="J49" s="2">
        <v>6</v>
      </c>
    </row>
    <row r="50" spans="1:10" x14ac:dyDescent="0.25">
      <c r="A50" s="16">
        <v>46045</v>
      </c>
      <c r="B50" s="16">
        <v>46045</v>
      </c>
      <c r="C50" s="2"/>
      <c r="D50" s="3" t="s">
        <v>86</v>
      </c>
      <c r="E50" s="4" t="s">
        <v>87</v>
      </c>
      <c r="F50" s="12">
        <v>3</v>
      </c>
      <c r="G50" s="2" t="s">
        <v>3</v>
      </c>
      <c r="H50" s="14">
        <v>460.2</v>
      </c>
      <c r="I50" s="14">
        <f>Tabla793[[#This Row],[Cantidad]]*Tabla793[[#This Row],[Costo Unitario en RD$]]</f>
        <v>1380.6</v>
      </c>
      <c r="J50" s="2">
        <v>0</v>
      </c>
    </row>
    <row r="51" spans="1:10" ht="60" x14ac:dyDescent="0.25">
      <c r="A51" s="6" t="s">
        <v>0</v>
      </c>
      <c r="B51" s="6" t="s">
        <v>6</v>
      </c>
      <c r="C51" s="6" t="s">
        <v>11</v>
      </c>
      <c r="D51" s="9" t="s">
        <v>12</v>
      </c>
      <c r="E51" s="6" t="s">
        <v>1</v>
      </c>
      <c r="F51" s="13" t="s">
        <v>10</v>
      </c>
      <c r="G51" s="6" t="s">
        <v>13</v>
      </c>
      <c r="H51" s="15" t="s">
        <v>14</v>
      </c>
      <c r="I51" s="15" t="s">
        <v>2</v>
      </c>
      <c r="J51" s="6" t="s">
        <v>7</v>
      </c>
    </row>
    <row r="52" spans="1:10" x14ac:dyDescent="0.25">
      <c r="A52" s="16">
        <v>46045</v>
      </c>
      <c r="B52" s="16">
        <v>46045</v>
      </c>
      <c r="C52" s="5"/>
      <c r="D52" s="8" t="s">
        <v>88</v>
      </c>
      <c r="E52" s="4" t="s">
        <v>89</v>
      </c>
      <c r="F52" s="10">
        <v>9</v>
      </c>
      <c r="G52" s="5" t="s">
        <v>3</v>
      </c>
      <c r="H52" s="11">
        <v>460.2</v>
      </c>
      <c r="I52" s="11">
        <f>Tabla79104[[#This Row],[Cantidad]]*Tabla79104[[#This Row],[Costo Unitario en RD$]]</f>
        <v>4141.8</v>
      </c>
      <c r="J52" s="5">
        <v>4</v>
      </c>
    </row>
    <row r="53" spans="1:10" x14ac:dyDescent="0.25">
      <c r="A53" s="16">
        <v>46045</v>
      </c>
      <c r="B53" s="16">
        <v>46045</v>
      </c>
      <c r="C53" s="5"/>
      <c r="D53" s="8" t="s">
        <v>90</v>
      </c>
      <c r="E53" s="4" t="s">
        <v>91</v>
      </c>
      <c r="F53" s="10">
        <v>1</v>
      </c>
      <c r="G53" s="5" t="s">
        <v>3</v>
      </c>
      <c r="H53" s="11">
        <v>460.2</v>
      </c>
      <c r="I53" s="11">
        <f>Tabla79104[[#This Row],[Cantidad]]*Tabla79104[[#This Row],[Costo Unitario en RD$]]</f>
        <v>460.2</v>
      </c>
      <c r="J53" s="5">
        <v>5</v>
      </c>
    </row>
    <row r="54" spans="1:10" x14ac:dyDescent="0.25">
      <c r="A54" s="16">
        <v>46045</v>
      </c>
      <c r="B54" s="16">
        <v>46045</v>
      </c>
      <c r="C54" s="2"/>
      <c r="D54" s="3" t="s">
        <v>92</v>
      </c>
      <c r="E54" s="4" t="s">
        <v>93</v>
      </c>
      <c r="F54" s="12">
        <v>150</v>
      </c>
      <c r="G54" s="2" t="s">
        <v>3</v>
      </c>
      <c r="H54" s="14">
        <v>1213.04</v>
      </c>
      <c r="I54" s="14">
        <f>Tabla79104[[#This Row],[Cantidad]]*Tabla79104[[#This Row],[Costo Unitario en RD$]]</f>
        <v>181956</v>
      </c>
      <c r="J54" s="2">
        <v>19</v>
      </c>
    </row>
    <row r="55" spans="1:10" x14ac:dyDescent="0.25">
      <c r="A55" s="16">
        <v>46045</v>
      </c>
      <c r="B55" s="16">
        <v>46045</v>
      </c>
      <c r="C55" s="2"/>
      <c r="D55" s="3" t="s">
        <v>94</v>
      </c>
      <c r="E55" s="4" t="s">
        <v>95</v>
      </c>
      <c r="F55" s="12">
        <v>25</v>
      </c>
      <c r="G55" s="2" t="s">
        <v>3</v>
      </c>
      <c r="H55" s="14">
        <v>2159.4</v>
      </c>
      <c r="I55" s="14">
        <f>Tabla79104[[#This Row],[Cantidad]]*Tabla79104[[#This Row],[Costo Unitario en RD$]]</f>
        <v>53985</v>
      </c>
      <c r="J55" s="2">
        <v>4</v>
      </c>
    </row>
    <row r="56" spans="1:10" x14ac:dyDescent="0.25">
      <c r="A56" s="16">
        <v>46045</v>
      </c>
      <c r="B56" s="16">
        <v>46045</v>
      </c>
      <c r="C56" s="2"/>
      <c r="D56" s="3" t="s">
        <v>96</v>
      </c>
      <c r="E56" s="4" t="s">
        <v>97</v>
      </c>
      <c r="F56" s="12">
        <v>25</v>
      </c>
      <c r="G56" s="2" t="s">
        <v>3</v>
      </c>
      <c r="H56" s="14">
        <v>2226.66</v>
      </c>
      <c r="I56" s="14">
        <f>Tabla79104[[#This Row],[Cantidad]]*Tabla79104[[#This Row],[Costo Unitario en RD$]]</f>
        <v>55666.5</v>
      </c>
      <c r="J56" s="2">
        <v>23</v>
      </c>
    </row>
    <row r="57" spans="1:10" x14ac:dyDescent="0.25">
      <c r="A57" s="16">
        <v>46045</v>
      </c>
      <c r="B57" s="16">
        <v>46045</v>
      </c>
      <c r="C57" s="2"/>
      <c r="D57" s="3" t="s">
        <v>98</v>
      </c>
      <c r="E57" s="4" t="s">
        <v>99</v>
      </c>
      <c r="F57" s="12">
        <v>15</v>
      </c>
      <c r="G57" s="2" t="s">
        <v>3</v>
      </c>
      <c r="H57" s="14">
        <v>607.70000000000005</v>
      </c>
      <c r="I57" s="14">
        <f>Tabla79104[[#This Row],[Cantidad]]*Tabla79104[[#This Row],[Costo Unitario en RD$]]</f>
        <v>9115.5</v>
      </c>
      <c r="J57" s="2">
        <v>8</v>
      </c>
    </row>
    <row r="58" spans="1:10" x14ac:dyDescent="0.25">
      <c r="A58" s="16">
        <v>46045</v>
      </c>
      <c r="B58" s="16">
        <v>46045</v>
      </c>
      <c r="C58" s="2"/>
      <c r="D58" s="3" t="s">
        <v>100</v>
      </c>
      <c r="E58" s="4" t="s">
        <v>101</v>
      </c>
      <c r="F58" s="12">
        <v>5</v>
      </c>
      <c r="G58" s="2" t="s">
        <v>3</v>
      </c>
      <c r="H58" s="14">
        <v>114.46</v>
      </c>
      <c r="I58" s="14">
        <f>Tabla79104[[#This Row],[Cantidad]]*Tabla79104[[#This Row],[Costo Unitario en RD$]]</f>
        <v>572.29999999999995</v>
      </c>
      <c r="J58" s="2">
        <v>1</v>
      </c>
    </row>
    <row r="59" spans="1:10" x14ac:dyDescent="0.25">
      <c r="A59" s="16">
        <v>46045</v>
      </c>
      <c r="B59" s="16">
        <v>46045</v>
      </c>
      <c r="C59" s="2"/>
      <c r="D59" s="3" t="s">
        <v>102</v>
      </c>
      <c r="E59" s="4" t="s">
        <v>103</v>
      </c>
      <c r="F59" s="12">
        <v>3</v>
      </c>
      <c r="G59" s="2" t="s">
        <v>3</v>
      </c>
      <c r="H59" s="14">
        <v>83.78</v>
      </c>
      <c r="I59" s="14">
        <f>Tabla79104[[#This Row],[Cantidad]]*Tabla79104[[#This Row],[Costo Unitario en RD$]]</f>
        <v>251.34</v>
      </c>
      <c r="J59" s="2">
        <v>0</v>
      </c>
    </row>
    <row r="60" spans="1:10" x14ac:dyDescent="0.25">
      <c r="A60" s="16">
        <v>46045</v>
      </c>
      <c r="B60" s="16">
        <v>46045</v>
      </c>
      <c r="C60" s="2"/>
      <c r="D60" s="3" t="s">
        <v>104</v>
      </c>
      <c r="E60" s="4" t="s">
        <v>105</v>
      </c>
      <c r="F60" s="12">
        <v>3</v>
      </c>
      <c r="G60" s="2" t="s">
        <v>3</v>
      </c>
      <c r="H60" s="14">
        <v>69.62</v>
      </c>
      <c r="I60" s="14">
        <f>Tabla79104[[#This Row],[Cantidad]]*Tabla79104[[#This Row],[Costo Unitario en RD$]]</f>
        <v>208.86</v>
      </c>
      <c r="J60" s="2">
        <v>3</v>
      </c>
    </row>
    <row r="61" spans="1:10" x14ac:dyDescent="0.25">
      <c r="A61" s="16">
        <v>46045</v>
      </c>
      <c r="B61" s="16">
        <v>46045</v>
      </c>
      <c r="C61" s="2"/>
      <c r="D61" s="3" t="s">
        <v>106</v>
      </c>
      <c r="E61" s="4" t="s">
        <v>107</v>
      </c>
      <c r="F61" s="12">
        <v>3</v>
      </c>
      <c r="G61" s="2" t="s">
        <v>3</v>
      </c>
      <c r="H61" s="14">
        <v>69.62</v>
      </c>
      <c r="I61" s="14">
        <f>Tabla79104[[#This Row],[Cantidad]]*Tabla79104[[#This Row],[Costo Unitario en RD$]]</f>
        <v>208.86</v>
      </c>
      <c r="J61" s="2">
        <v>3</v>
      </c>
    </row>
    <row r="62" spans="1:10" ht="15" customHeight="1" x14ac:dyDescent="0.25">
      <c r="A62" s="16">
        <v>46045</v>
      </c>
      <c r="B62" s="16">
        <v>46045</v>
      </c>
      <c r="C62" s="2"/>
      <c r="D62" s="3" t="s">
        <v>108</v>
      </c>
      <c r="E62" s="4" t="s">
        <v>109</v>
      </c>
      <c r="F62" s="12">
        <v>25</v>
      </c>
      <c r="G62" s="2" t="s">
        <v>3</v>
      </c>
      <c r="H62" s="14">
        <v>161.66</v>
      </c>
      <c r="I62" s="14">
        <f>Tabla79104[[#This Row],[Cantidad]]*Tabla79104[[#This Row],[Costo Unitario en RD$]]</f>
        <v>4041.5</v>
      </c>
      <c r="J62" s="2">
        <v>23</v>
      </c>
    </row>
    <row r="63" spans="1:10" x14ac:dyDescent="0.25">
      <c r="A63" s="16">
        <v>46045</v>
      </c>
      <c r="B63" s="16">
        <v>46045</v>
      </c>
      <c r="C63" s="2"/>
      <c r="D63" s="3" t="s">
        <v>110</v>
      </c>
      <c r="E63" s="4" t="s">
        <v>111</v>
      </c>
      <c r="F63" s="12">
        <v>5</v>
      </c>
      <c r="G63" s="2" t="s">
        <v>3</v>
      </c>
      <c r="H63" s="14">
        <v>817.74</v>
      </c>
      <c r="I63" s="14">
        <f>Tabla79104[[#This Row],[Cantidad]]*Tabla79104[[#This Row],[Costo Unitario en RD$]]</f>
        <v>4088.7</v>
      </c>
      <c r="J63" s="2">
        <v>3</v>
      </c>
    </row>
    <row r="64" spans="1:10" x14ac:dyDescent="0.25">
      <c r="A64" s="16">
        <v>46045</v>
      </c>
      <c r="B64" s="16">
        <v>46045</v>
      </c>
      <c r="C64" s="2"/>
      <c r="D64" s="3" t="s">
        <v>112</v>
      </c>
      <c r="E64" s="4" t="s">
        <v>113</v>
      </c>
      <c r="F64" s="12">
        <v>2</v>
      </c>
      <c r="G64" s="2" t="s">
        <v>3</v>
      </c>
      <c r="H64" s="14">
        <v>545.16</v>
      </c>
      <c r="I64" s="14">
        <f>Tabla79104[[#This Row],[Cantidad]]*Tabla79104[[#This Row],[Costo Unitario en RD$]]</f>
        <v>1090.32</v>
      </c>
      <c r="J64" s="2">
        <v>1</v>
      </c>
    </row>
    <row r="65" spans="1:10" x14ac:dyDescent="0.25">
      <c r="A65" s="16">
        <v>46045</v>
      </c>
      <c r="B65" s="16">
        <v>46045</v>
      </c>
      <c r="C65" s="2"/>
      <c r="D65" s="3" t="s">
        <v>114</v>
      </c>
      <c r="E65" s="4" t="s">
        <v>115</v>
      </c>
      <c r="F65" s="12">
        <v>7</v>
      </c>
      <c r="G65" s="2" t="s">
        <v>3</v>
      </c>
      <c r="H65" s="14">
        <v>74.34</v>
      </c>
      <c r="I65" s="14">
        <f>Tabla79104[[#This Row],[Cantidad]]*Tabla79104[[#This Row],[Costo Unitario en RD$]]</f>
        <v>520.38</v>
      </c>
      <c r="J65" s="2">
        <v>0</v>
      </c>
    </row>
    <row r="66" spans="1:10" x14ac:dyDescent="0.25">
      <c r="A66" s="16">
        <v>46045</v>
      </c>
      <c r="B66" s="16">
        <v>46045</v>
      </c>
      <c r="C66" s="2"/>
      <c r="D66" s="3" t="s">
        <v>116</v>
      </c>
      <c r="E66" s="4" t="s">
        <v>117</v>
      </c>
      <c r="F66" s="12">
        <v>10</v>
      </c>
      <c r="G66" s="2" t="s">
        <v>3</v>
      </c>
      <c r="H66" s="14">
        <v>139.24</v>
      </c>
      <c r="I66" s="14">
        <f>Tabla79104[[#This Row],[Cantidad]]*Tabla79104[[#This Row],[Costo Unitario en RD$]]</f>
        <v>1392.4</v>
      </c>
      <c r="J66" s="2">
        <v>10</v>
      </c>
    </row>
    <row r="67" spans="1:10" x14ac:dyDescent="0.25">
      <c r="A67" s="16">
        <v>46045</v>
      </c>
      <c r="B67" s="16">
        <v>46045</v>
      </c>
      <c r="C67" s="2"/>
      <c r="D67" s="3" t="s">
        <v>118</v>
      </c>
      <c r="E67" s="4" t="s">
        <v>119</v>
      </c>
      <c r="F67" s="12">
        <v>5</v>
      </c>
      <c r="G67" s="2" t="s">
        <v>3</v>
      </c>
      <c r="H67" s="14">
        <v>44.84</v>
      </c>
      <c r="I67" s="14">
        <f>Tabla79104[[#This Row],[Cantidad]]*Tabla79104[[#This Row],[Costo Unitario en RD$]]</f>
        <v>224.20000000000002</v>
      </c>
      <c r="J67" s="2">
        <v>0</v>
      </c>
    </row>
    <row r="68" spans="1:10" x14ac:dyDescent="0.25">
      <c r="A68" s="16">
        <v>46045</v>
      </c>
      <c r="B68" s="16">
        <v>46045</v>
      </c>
      <c r="C68" s="2"/>
      <c r="D68" s="3" t="s">
        <v>120</v>
      </c>
      <c r="E68" s="4" t="s">
        <v>121</v>
      </c>
      <c r="F68" s="12">
        <v>5</v>
      </c>
      <c r="G68" s="2" t="s">
        <v>3</v>
      </c>
      <c r="H68" s="14">
        <v>44.84</v>
      </c>
      <c r="I68" s="14">
        <f>Tabla79104[[#This Row],[Cantidad]]*Tabla79104[[#This Row],[Costo Unitario en RD$]]</f>
        <v>224.20000000000002</v>
      </c>
      <c r="J68" s="2">
        <v>5</v>
      </c>
    </row>
    <row r="69" spans="1:10" x14ac:dyDescent="0.25">
      <c r="A69" s="16">
        <v>46045</v>
      </c>
      <c r="B69" s="16">
        <v>46045</v>
      </c>
      <c r="C69" s="2"/>
      <c r="D69" s="3" t="s">
        <v>122</v>
      </c>
      <c r="E69" s="4" t="s">
        <v>123</v>
      </c>
      <c r="F69" s="12">
        <v>5</v>
      </c>
      <c r="G69" s="2" t="s">
        <v>3</v>
      </c>
      <c r="H69" s="14">
        <v>44.84</v>
      </c>
      <c r="I69" s="14">
        <f>Tabla79104[[#This Row],[Cantidad]]*Tabla79104[[#This Row],[Costo Unitario en RD$]]</f>
        <v>224.20000000000002</v>
      </c>
      <c r="J69" s="2">
        <v>4</v>
      </c>
    </row>
    <row r="70" spans="1:10" ht="60" x14ac:dyDescent="0.25">
      <c r="A70" s="6" t="s">
        <v>0</v>
      </c>
      <c r="B70" s="6" t="s">
        <v>6</v>
      </c>
      <c r="C70" s="6" t="s">
        <v>11</v>
      </c>
      <c r="D70" s="9" t="s">
        <v>12</v>
      </c>
      <c r="E70" s="6" t="s">
        <v>1</v>
      </c>
      <c r="F70" s="13" t="s">
        <v>10</v>
      </c>
      <c r="G70" s="6" t="s">
        <v>13</v>
      </c>
      <c r="H70" s="15" t="s">
        <v>14</v>
      </c>
      <c r="I70" s="15" t="s">
        <v>2</v>
      </c>
      <c r="J70" s="6" t="s">
        <v>7</v>
      </c>
    </row>
    <row r="71" spans="1:10" x14ac:dyDescent="0.25">
      <c r="A71" s="16">
        <v>46045</v>
      </c>
      <c r="B71" s="16">
        <v>46045</v>
      </c>
      <c r="C71" s="5"/>
      <c r="D71" s="3" t="s">
        <v>124</v>
      </c>
      <c r="E71" s="4" t="s">
        <v>125</v>
      </c>
      <c r="F71" s="10">
        <v>3</v>
      </c>
      <c r="G71" s="5" t="s">
        <v>3</v>
      </c>
      <c r="H71" s="11">
        <v>63.72</v>
      </c>
      <c r="I71" s="11">
        <f>Tabla79115[[#This Row],[Cantidad]]*Tabla79115[[#This Row],[Costo Unitario en RD$]]</f>
        <v>191.16</v>
      </c>
      <c r="J71" s="5">
        <v>3</v>
      </c>
    </row>
    <row r="72" spans="1:10" x14ac:dyDescent="0.25">
      <c r="A72" s="16">
        <v>46045</v>
      </c>
      <c r="B72" s="16">
        <v>46045</v>
      </c>
      <c r="C72" s="5"/>
      <c r="D72" s="3" t="s">
        <v>126</v>
      </c>
      <c r="E72" s="4" t="s">
        <v>127</v>
      </c>
      <c r="F72" s="10">
        <v>3</v>
      </c>
      <c r="G72" s="5" t="s">
        <v>3</v>
      </c>
      <c r="H72" s="11">
        <v>69.62</v>
      </c>
      <c r="I72" s="11">
        <f>Tabla79115[[#This Row],[Cantidad]]*Tabla79115[[#This Row],[Costo Unitario en RD$]]</f>
        <v>208.86</v>
      </c>
      <c r="J72" s="5">
        <v>3</v>
      </c>
    </row>
    <row r="73" spans="1:10" x14ac:dyDescent="0.25">
      <c r="A73" s="16">
        <v>46045</v>
      </c>
      <c r="B73" s="16">
        <v>46045</v>
      </c>
      <c r="C73" s="2"/>
      <c r="D73" s="3" t="s">
        <v>128</v>
      </c>
      <c r="E73" s="4" t="s">
        <v>129</v>
      </c>
      <c r="F73" s="12">
        <v>5</v>
      </c>
      <c r="G73" s="2" t="s">
        <v>3</v>
      </c>
      <c r="H73" s="14">
        <v>123.9</v>
      </c>
      <c r="I73" s="14">
        <f>Tabla79115[[#This Row],[Cantidad]]*Tabla79115[[#This Row],[Costo Unitario en RD$]]</f>
        <v>619.5</v>
      </c>
      <c r="J73" s="2">
        <v>5</v>
      </c>
    </row>
    <row r="74" spans="1:10" x14ac:dyDescent="0.25">
      <c r="A74" s="16">
        <v>46045</v>
      </c>
      <c r="B74" s="16">
        <v>46045</v>
      </c>
      <c r="C74" s="2"/>
      <c r="D74" s="3" t="s">
        <v>130</v>
      </c>
      <c r="E74" s="4" t="s">
        <v>131</v>
      </c>
      <c r="F74" s="12">
        <v>10</v>
      </c>
      <c r="G74" s="2" t="s">
        <v>3</v>
      </c>
      <c r="H74" s="14">
        <v>74.34</v>
      </c>
      <c r="I74" s="14">
        <f>Tabla79115[[#This Row],[Cantidad]]*Tabla79115[[#This Row],[Costo Unitario en RD$]]</f>
        <v>743.40000000000009</v>
      </c>
      <c r="J74" s="2">
        <v>8</v>
      </c>
    </row>
    <row r="75" spans="1:10" x14ac:dyDescent="0.25">
      <c r="A75" s="16">
        <v>46045</v>
      </c>
      <c r="B75" s="16">
        <v>46045</v>
      </c>
      <c r="C75" s="2"/>
      <c r="D75" s="3" t="s">
        <v>132</v>
      </c>
      <c r="E75" s="4" t="s">
        <v>133</v>
      </c>
      <c r="F75" s="12">
        <v>3</v>
      </c>
      <c r="G75" s="2" t="s">
        <v>3</v>
      </c>
      <c r="H75" s="14">
        <v>365.8</v>
      </c>
      <c r="I75" s="14">
        <f>Tabla79115[[#This Row],[Cantidad]]*Tabla79115[[#This Row],[Costo Unitario en RD$]]</f>
        <v>1097.4000000000001</v>
      </c>
      <c r="J75" s="2">
        <v>1</v>
      </c>
    </row>
    <row r="76" spans="1:10" ht="15" customHeight="1" x14ac:dyDescent="0.25">
      <c r="A76" s="16">
        <v>46045</v>
      </c>
      <c r="B76" s="16">
        <v>46045</v>
      </c>
      <c r="C76" s="2"/>
      <c r="D76" s="3" t="s">
        <v>134</v>
      </c>
      <c r="E76" s="4" t="s">
        <v>135</v>
      </c>
      <c r="F76" s="12">
        <v>3</v>
      </c>
      <c r="G76" s="2" t="s">
        <v>3</v>
      </c>
      <c r="H76" s="14">
        <v>324.5</v>
      </c>
      <c r="I76" s="14">
        <f>Tabla79115[[#This Row],[Cantidad]]*Tabla79115[[#This Row],[Costo Unitario en RD$]]</f>
        <v>973.5</v>
      </c>
      <c r="J76" s="2">
        <v>3</v>
      </c>
    </row>
    <row r="77" spans="1:10" x14ac:dyDescent="0.25">
      <c r="A77" s="16">
        <v>46045</v>
      </c>
      <c r="B77" s="16">
        <v>46045</v>
      </c>
      <c r="C77" s="2"/>
      <c r="D77" s="3" t="s">
        <v>136</v>
      </c>
      <c r="E77" s="4" t="s">
        <v>137</v>
      </c>
      <c r="F77" s="12">
        <v>3</v>
      </c>
      <c r="G77" s="2" t="s">
        <v>3</v>
      </c>
      <c r="H77" s="14">
        <v>1754.66</v>
      </c>
      <c r="I77" s="14">
        <f>Tabla79115[[#This Row],[Cantidad]]*Tabla79115[[#This Row],[Costo Unitario en RD$]]</f>
        <v>5263.9800000000005</v>
      </c>
      <c r="J77" s="2">
        <v>2</v>
      </c>
    </row>
    <row r="78" spans="1:10" x14ac:dyDescent="0.25">
      <c r="A78" s="16">
        <v>46045</v>
      </c>
      <c r="B78" s="16">
        <v>46045</v>
      </c>
      <c r="C78" s="2"/>
      <c r="D78" s="3" t="s">
        <v>138</v>
      </c>
      <c r="E78" s="4" t="s">
        <v>139</v>
      </c>
      <c r="F78" s="12">
        <v>5</v>
      </c>
      <c r="G78" s="2" t="s">
        <v>3</v>
      </c>
      <c r="H78" s="14">
        <v>84.96</v>
      </c>
      <c r="I78" s="14">
        <f>Tabla79115[[#This Row],[Cantidad]]*Tabla79115[[#This Row],[Costo Unitario en RD$]]</f>
        <v>424.79999999999995</v>
      </c>
      <c r="J78" s="2">
        <v>5</v>
      </c>
    </row>
    <row r="79" spans="1:10" x14ac:dyDescent="0.25">
      <c r="A79" s="16">
        <v>46045</v>
      </c>
      <c r="B79" s="16">
        <v>46045</v>
      </c>
      <c r="C79" s="2"/>
      <c r="D79" s="3" t="s">
        <v>140</v>
      </c>
      <c r="E79" s="4" t="s">
        <v>141</v>
      </c>
      <c r="F79" s="12">
        <v>3</v>
      </c>
      <c r="G79" s="2" t="s">
        <v>3</v>
      </c>
      <c r="H79" s="14">
        <v>338.66</v>
      </c>
      <c r="I79" s="14">
        <f>Tabla79115[[#This Row],[Cantidad]]*Tabla79115[[#This Row],[Costo Unitario en RD$]]</f>
        <v>1015.98</v>
      </c>
      <c r="J79" s="2">
        <v>2</v>
      </c>
    </row>
    <row r="80" spans="1:10" x14ac:dyDescent="0.25">
      <c r="A80" s="16">
        <v>46045</v>
      </c>
      <c r="B80" s="16">
        <v>46045</v>
      </c>
      <c r="C80" s="2"/>
      <c r="D80" s="3" t="s">
        <v>142</v>
      </c>
      <c r="E80" s="4" t="s">
        <v>143</v>
      </c>
      <c r="F80" s="12">
        <v>2</v>
      </c>
      <c r="G80" s="2" t="s">
        <v>3</v>
      </c>
      <c r="H80" s="14">
        <v>667.88</v>
      </c>
      <c r="I80" s="14">
        <f>Tabla79115[[#This Row],[Cantidad]]*Tabla79115[[#This Row],[Costo Unitario en RD$]]</f>
        <v>1335.76</v>
      </c>
      <c r="J80" s="2">
        <v>1</v>
      </c>
    </row>
    <row r="81" spans="1:10" x14ac:dyDescent="0.25">
      <c r="A81" s="16">
        <v>46045</v>
      </c>
      <c r="B81" s="16">
        <v>46045</v>
      </c>
      <c r="C81" s="2"/>
      <c r="D81" s="3" t="s">
        <v>144</v>
      </c>
      <c r="E81" s="4" t="s">
        <v>145</v>
      </c>
      <c r="F81" s="12">
        <v>1</v>
      </c>
      <c r="G81" s="2" t="s">
        <v>3</v>
      </c>
      <c r="H81" s="14">
        <v>935.74</v>
      </c>
      <c r="I81" s="14">
        <f>Tabla79115[[#This Row],[Cantidad]]*Tabla79115[[#This Row],[Costo Unitario en RD$]]</f>
        <v>935.74</v>
      </c>
      <c r="J81" s="2">
        <v>0</v>
      </c>
    </row>
    <row r="82" spans="1:10" x14ac:dyDescent="0.25">
      <c r="A82" s="16">
        <v>46045</v>
      </c>
      <c r="B82" s="16">
        <v>46045</v>
      </c>
      <c r="C82" s="2"/>
      <c r="D82" s="3" t="s">
        <v>146</v>
      </c>
      <c r="E82" s="4" t="s">
        <v>147</v>
      </c>
      <c r="F82" s="12">
        <v>15</v>
      </c>
      <c r="G82" s="2" t="s">
        <v>3</v>
      </c>
      <c r="H82" s="14">
        <v>143.96</v>
      </c>
      <c r="I82" s="14">
        <f>Tabla79115[[#This Row],[Cantidad]]*Tabla79115[[#This Row],[Costo Unitario en RD$]]</f>
        <v>2159.4</v>
      </c>
      <c r="J82" s="2">
        <v>8</v>
      </c>
    </row>
    <row r="83" spans="1:10" x14ac:dyDescent="0.25">
      <c r="A83" s="16">
        <v>46045</v>
      </c>
      <c r="B83" s="16">
        <v>46045</v>
      </c>
      <c r="C83" s="2"/>
      <c r="D83" s="3" t="s">
        <v>148</v>
      </c>
      <c r="E83" s="4" t="s">
        <v>149</v>
      </c>
      <c r="F83" s="12">
        <v>15</v>
      </c>
      <c r="G83" s="2" t="s">
        <v>3</v>
      </c>
      <c r="H83" s="14">
        <v>87.32</v>
      </c>
      <c r="I83" s="14">
        <f>Tabla79115[[#This Row],[Cantidad]]*Tabla79115[[#This Row],[Costo Unitario en RD$]]</f>
        <v>1309.8</v>
      </c>
      <c r="J83" s="2">
        <v>4</v>
      </c>
    </row>
    <row r="84" spans="1:10" x14ac:dyDescent="0.25">
      <c r="A84" s="16">
        <v>46045</v>
      </c>
      <c r="B84" s="16">
        <v>46045</v>
      </c>
      <c r="C84" s="2"/>
      <c r="D84" s="3" t="s">
        <v>150</v>
      </c>
      <c r="E84" s="4" t="s">
        <v>151</v>
      </c>
      <c r="F84" s="12">
        <v>10</v>
      </c>
      <c r="G84" s="2" t="s">
        <v>3</v>
      </c>
      <c r="H84" s="14">
        <v>84.96</v>
      </c>
      <c r="I84" s="14">
        <f>Tabla79115[[#This Row],[Cantidad]]*Tabla79115[[#This Row],[Costo Unitario en RD$]]</f>
        <v>849.59999999999991</v>
      </c>
      <c r="J84" s="2">
        <v>0</v>
      </c>
    </row>
    <row r="85" spans="1:10" x14ac:dyDescent="0.25">
      <c r="A85" s="16">
        <v>46045</v>
      </c>
      <c r="B85" s="16">
        <v>46045</v>
      </c>
      <c r="C85" s="2"/>
      <c r="D85" s="3" t="s">
        <v>152</v>
      </c>
      <c r="E85" s="4" t="s">
        <v>153</v>
      </c>
      <c r="F85" s="12">
        <v>7</v>
      </c>
      <c r="G85" s="2" t="s">
        <v>3</v>
      </c>
      <c r="H85" s="14">
        <v>47.2</v>
      </c>
      <c r="I85" s="14">
        <f>Tabla79115[[#This Row],[Cantidad]]*Tabla79115[[#This Row],[Costo Unitario en RD$]]</f>
        <v>330.40000000000003</v>
      </c>
      <c r="J85" s="2">
        <v>4</v>
      </c>
    </row>
    <row r="86" spans="1:10" x14ac:dyDescent="0.25">
      <c r="A86" s="16">
        <v>46045</v>
      </c>
      <c r="B86" s="16">
        <v>46045</v>
      </c>
      <c r="C86" s="2"/>
      <c r="D86" s="3" t="s">
        <v>154</v>
      </c>
      <c r="E86" s="4" t="s">
        <v>155</v>
      </c>
      <c r="F86" s="12">
        <v>3</v>
      </c>
      <c r="G86" s="2" t="s">
        <v>3</v>
      </c>
      <c r="H86" s="14">
        <v>54.28</v>
      </c>
      <c r="I86" s="14">
        <f>Tabla79115[[#This Row],[Cantidad]]*Tabla79115[[#This Row],[Costo Unitario en RD$]]</f>
        <v>162.84</v>
      </c>
      <c r="J86" s="2">
        <v>1</v>
      </c>
    </row>
    <row r="87" spans="1:10" x14ac:dyDescent="0.25">
      <c r="A87" s="16">
        <v>46045</v>
      </c>
      <c r="B87" s="16">
        <v>46045</v>
      </c>
      <c r="C87" s="2"/>
      <c r="D87" s="3" t="s">
        <v>156</v>
      </c>
      <c r="E87" s="4" t="s">
        <v>157</v>
      </c>
      <c r="F87" s="12">
        <v>5</v>
      </c>
      <c r="G87" s="2" t="s">
        <v>3</v>
      </c>
      <c r="H87" s="14">
        <v>41.3</v>
      </c>
      <c r="I87" s="14">
        <f>Tabla79115[[#This Row],[Cantidad]]*Tabla79115[[#This Row],[Costo Unitario en RD$]]</f>
        <v>206.5</v>
      </c>
      <c r="J87" s="2">
        <v>4</v>
      </c>
    </row>
    <row r="88" spans="1:10" x14ac:dyDescent="0.25">
      <c r="A88" s="16">
        <v>46045</v>
      </c>
      <c r="B88" s="16">
        <v>46045</v>
      </c>
      <c r="C88" s="2"/>
      <c r="D88" s="3" t="s">
        <v>158</v>
      </c>
      <c r="E88" s="4" t="s">
        <v>159</v>
      </c>
      <c r="F88" s="12">
        <v>1</v>
      </c>
      <c r="G88" s="2" t="s">
        <v>3</v>
      </c>
      <c r="H88" s="14">
        <v>345.74</v>
      </c>
      <c r="I88" s="14">
        <f>Tabla79115[[#This Row],[Cantidad]]*Tabla79115[[#This Row],[Costo Unitario en RD$]]</f>
        <v>345.74</v>
      </c>
      <c r="J88" s="2">
        <v>1</v>
      </c>
    </row>
    <row r="89" spans="1:10" ht="60" x14ac:dyDescent="0.25">
      <c r="A89" s="6" t="s">
        <v>0</v>
      </c>
      <c r="B89" s="6" t="s">
        <v>6</v>
      </c>
      <c r="C89" s="6" t="s">
        <v>11</v>
      </c>
      <c r="D89" s="9" t="s">
        <v>12</v>
      </c>
      <c r="E89" s="6" t="s">
        <v>1</v>
      </c>
      <c r="F89" s="13" t="s">
        <v>10</v>
      </c>
      <c r="G89" s="6" t="s">
        <v>13</v>
      </c>
      <c r="H89" s="15" t="s">
        <v>14</v>
      </c>
      <c r="I89" s="15" t="s">
        <v>2</v>
      </c>
      <c r="J89" s="6" t="s">
        <v>7</v>
      </c>
    </row>
    <row r="90" spans="1:10" x14ac:dyDescent="0.25">
      <c r="A90" s="16">
        <v>46045</v>
      </c>
      <c r="B90" s="16">
        <v>46045</v>
      </c>
      <c r="C90" s="5"/>
      <c r="D90" s="3" t="s">
        <v>160</v>
      </c>
      <c r="E90" s="4" t="s">
        <v>161</v>
      </c>
      <c r="F90" s="10">
        <v>3</v>
      </c>
      <c r="G90" s="5" t="s">
        <v>3</v>
      </c>
      <c r="H90" s="11">
        <v>188.8</v>
      </c>
      <c r="I90" s="11">
        <f>Tabla79126[[#This Row],[Cantidad]]*Tabla79126[[#This Row],[Costo Unitario en RD$]]</f>
        <v>566.40000000000009</v>
      </c>
      <c r="J90" s="5">
        <v>2</v>
      </c>
    </row>
    <row r="91" spans="1:10" x14ac:dyDescent="0.25">
      <c r="A91" s="16">
        <v>46045</v>
      </c>
      <c r="B91" s="16">
        <v>46045</v>
      </c>
      <c r="C91" s="5"/>
      <c r="D91" s="8" t="s">
        <v>162</v>
      </c>
      <c r="E91" s="4" t="s">
        <v>163</v>
      </c>
      <c r="F91" s="10">
        <v>3</v>
      </c>
      <c r="G91" s="5" t="s">
        <v>3</v>
      </c>
      <c r="H91" s="11">
        <v>263.14</v>
      </c>
      <c r="I91" s="11">
        <f>Tabla79126[[#This Row],[Cantidad]]*Tabla79126[[#This Row],[Costo Unitario en RD$]]</f>
        <v>789.42</v>
      </c>
      <c r="J91" s="5">
        <v>3</v>
      </c>
    </row>
    <row r="92" spans="1:10" x14ac:dyDescent="0.25">
      <c r="A92" s="7">
        <v>46055</v>
      </c>
      <c r="B92" s="7">
        <v>46055</v>
      </c>
      <c r="C92" s="2"/>
      <c r="D92" s="3" t="s">
        <v>23</v>
      </c>
      <c r="E92" s="4" t="s">
        <v>8</v>
      </c>
      <c r="F92" s="12">
        <v>35</v>
      </c>
      <c r="G92" s="2" t="s">
        <v>3</v>
      </c>
      <c r="H92" s="14">
        <v>60</v>
      </c>
      <c r="I92" s="14">
        <f>Tabla79126[[#This Row],[Cantidad]]*Tabla79126[[#This Row],[Costo Unitario en RD$]]</f>
        <v>2100</v>
      </c>
      <c r="J92" s="2">
        <v>34</v>
      </c>
    </row>
    <row r="93" spans="1:10" x14ac:dyDescent="0.25">
      <c r="A93" s="7">
        <v>46064</v>
      </c>
      <c r="B93" s="7">
        <v>46064</v>
      </c>
      <c r="C93" s="2"/>
      <c r="D93" s="8" t="s">
        <v>22</v>
      </c>
      <c r="E93" s="18" t="s">
        <v>9</v>
      </c>
      <c r="F93" s="10">
        <v>100</v>
      </c>
      <c r="G93" s="5" t="s">
        <v>15</v>
      </c>
      <c r="H93" s="11">
        <v>135</v>
      </c>
      <c r="I93" s="14">
        <f>Tabla79126[[#This Row],[Cantidad]]*Tabla79126[[#This Row],[Costo Unitario en RD$]]</f>
        <v>13500</v>
      </c>
      <c r="J93" s="2">
        <v>55</v>
      </c>
    </row>
    <row r="94" spans="1:10" ht="15" customHeight="1" x14ac:dyDescent="0.25">
      <c r="A94" s="7">
        <v>46069</v>
      </c>
      <c r="B94" s="7">
        <v>46069</v>
      </c>
      <c r="C94" s="2"/>
      <c r="D94" s="3" t="s">
        <v>23</v>
      </c>
      <c r="E94" s="4" t="s">
        <v>8</v>
      </c>
      <c r="F94" s="12">
        <v>51</v>
      </c>
      <c r="G94" s="2" t="s">
        <v>3</v>
      </c>
      <c r="H94" s="14">
        <v>60</v>
      </c>
      <c r="I94" s="14">
        <f>Tabla79126[[#This Row],[Cantidad]]*Tabla79126[[#This Row],[Costo Unitario en RD$]]</f>
        <v>3060</v>
      </c>
      <c r="J94" s="2">
        <v>34</v>
      </c>
    </row>
    <row r="95" spans="1:10" x14ac:dyDescent="0.25">
      <c r="A95" s="7">
        <v>46071</v>
      </c>
      <c r="B95" s="7">
        <v>46071</v>
      </c>
      <c r="C95" s="2"/>
      <c r="D95" s="3" t="s">
        <v>27</v>
      </c>
      <c r="E95" s="4" t="s">
        <v>19</v>
      </c>
      <c r="F95" s="12">
        <v>150</v>
      </c>
      <c r="G95" s="2" t="s">
        <v>39</v>
      </c>
      <c r="H95" s="14">
        <v>2850</v>
      </c>
      <c r="I95" s="14">
        <f>Tabla79126[[#This Row],[Cantidad]]*Tabla79126[[#This Row],[Costo Unitario en RD$]]</f>
        <v>427500</v>
      </c>
      <c r="J95" s="2">
        <v>66</v>
      </c>
    </row>
    <row r="96" spans="1:10" x14ac:dyDescent="0.25">
      <c r="A96" s="7">
        <v>46071</v>
      </c>
      <c r="B96" s="7">
        <v>46071</v>
      </c>
      <c r="C96" s="2"/>
      <c r="D96" s="3" t="s">
        <v>36</v>
      </c>
      <c r="E96" s="4" t="s">
        <v>37</v>
      </c>
      <c r="F96" s="12">
        <v>80</v>
      </c>
      <c r="G96" s="2" t="s">
        <v>3</v>
      </c>
      <c r="H96" s="14">
        <v>1100</v>
      </c>
      <c r="I96" s="14">
        <f>Tabla79126[[#This Row],[Cantidad]]*Tabla79126[[#This Row],[Costo Unitario en RD$]]</f>
        <v>88000</v>
      </c>
      <c r="J96" s="2">
        <v>0</v>
      </c>
    </row>
    <row r="97" spans="1:10" x14ac:dyDescent="0.25">
      <c r="A97" s="7">
        <v>46071</v>
      </c>
      <c r="B97" s="7">
        <v>46071</v>
      </c>
      <c r="C97" s="2"/>
      <c r="D97" s="3" t="s">
        <v>25</v>
      </c>
      <c r="E97" s="4" t="s">
        <v>17</v>
      </c>
      <c r="F97" s="12">
        <v>10</v>
      </c>
      <c r="G97" s="2" t="s">
        <v>3</v>
      </c>
      <c r="H97" s="14">
        <v>1600</v>
      </c>
      <c r="I97" s="14">
        <f>Tabla79126[[#This Row],[Cantidad]]*Tabla79126[[#This Row],[Costo Unitario en RD$]]</f>
        <v>16000</v>
      </c>
      <c r="J97" s="2">
        <v>0</v>
      </c>
    </row>
    <row r="98" spans="1:10" x14ac:dyDescent="0.25">
      <c r="A98" s="7">
        <v>46071</v>
      </c>
      <c r="B98" s="7">
        <v>46071</v>
      </c>
      <c r="C98" s="2"/>
      <c r="D98" s="3" t="s">
        <v>24</v>
      </c>
      <c r="E98" s="4" t="s">
        <v>16</v>
      </c>
      <c r="F98" s="12">
        <v>30</v>
      </c>
      <c r="G98" s="2" t="s">
        <v>3</v>
      </c>
      <c r="H98" s="14">
        <v>950</v>
      </c>
      <c r="I98" s="14">
        <f>Tabla79126[[#This Row],[Cantidad]]*Tabla79126[[#This Row],[Costo Unitario en RD$]]</f>
        <v>28500</v>
      </c>
      <c r="J98" s="2">
        <v>11</v>
      </c>
    </row>
    <row r="99" spans="1:10" ht="15" customHeight="1" x14ac:dyDescent="0.25">
      <c r="A99" s="7">
        <v>46071</v>
      </c>
      <c r="B99" s="7">
        <v>46071</v>
      </c>
      <c r="C99" s="2"/>
      <c r="D99" s="3" t="s">
        <v>164</v>
      </c>
      <c r="E99" s="4" t="s">
        <v>165</v>
      </c>
      <c r="F99" s="12">
        <v>131</v>
      </c>
      <c r="G99" s="2" t="s">
        <v>3</v>
      </c>
      <c r="H99" s="14">
        <v>640</v>
      </c>
      <c r="I99" s="14">
        <f>Tabla79126[[#This Row],[Cantidad]]*Tabla79126[[#This Row],[Costo Unitario en RD$]]</f>
        <v>83840</v>
      </c>
      <c r="J99" s="2">
        <v>32</v>
      </c>
    </row>
    <row r="100" spans="1:10" x14ac:dyDescent="0.25">
      <c r="A100" s="16">
        <v>46077</v>
      </c>
      <c r="B100" s="16">
        <v>46077</v>
      </c>
      <c r="C100" s="2"/>
      <c r="D100" s="3" t="s">
        <v>166</v>
      </c>
      <c r="E100" s="4" t="s">
        <v>167</v>
      </c>
      <c r="F100" s="12">
        <v>50</v>
      </c>
      <c r="G100" s="2" t="s">
        <v>3</v>
      </c>
      <c r="H100" s="14">
        <v>400</v>
      </c>
      <c r="I100" s="14">
        <f>Tabla79126[[#This Row],[Cantidad]]*Tabla79126[[#This Row],[Costo Unitario en RD$]]</f>
        <v>20000</v>
      </c>
      <c r="J100" s="2">
        <v>50</v>
      </c>
    </row>
    <row r="101" spans="1:10" x14ac:dyDescent="0.25">
      <c r="A101" s="16">
        <v>46077</v>
      </c>
      <c r="B101" s="16">
        <v>46077</v>
      </c>
      <c r="C101" s="2"/>
      <c r="D101" s="3" t="s">
        <v>168</v>
      </c>
      <c r="E101" s="4" t="s">
        <v>169</v>
      </c>
      <c r="F101" s="12">
        <v>50</v>
      </c>
      <c r="G101" s="2" t="s">
        <v>3</v>
      </c>
      <c r="H101" s="14">
        <v>150</v>
      </c>
      <c r="I101" s="14">
        <f>Tabla79126[[#This Row],[Cantidad]]*Tabla79126[[#This Row],[Costo Unitario en RD$]]</f>
        <v>7500</v>
      </c>
      <c r="J101" s="2">
        <v>50</v>
      </c>
    </row>
    <row r="102" spans="1:10" x14ac:dyDescent="0.25">
      <c r="A102" s="16">
        <v>46077</v>
      </c>
      <c r="B102" s="16">
        <v>46077</v>
      </c>
      <c r="C102" s="2"/>
      <c r="D102" s="3" t="s">
        <v>170</v>
      </c>
      <c r="E102" s="4" t="s">
        <v>171</v>
      </c>
      <c r="F102" s="12">
        <v>50</v>
      </c>
      <c r="G102" s="2" t="s">
        <v>3</v>
      </c>
      <c r="H102" s="14">
        <v>860</v>
      </c>
      <c r="I102" s="14">
        <f>Tabla79126[[#This Row],[Cantidad]]*Tabla79126[[#This Row],[Costo Unitario en RD$]]</f>
        <v>43000</v>
      </c>
      <c r="J102" s="2">
        <v>50</v>
      </c>
    </row>
    <row r="103" spans="1:10" x14ac:dyDescent="0.25">
      <c r="A103" s="16">
        <v>46078</v>
      </c>
      <c r="B103" s="16">
        <v>46078</v>
      </c>
      <c r="C103" s="2"/>
      <c r="D103" s="3" t="s">
        <v>172</v>
      </c>
      <c r="E103" s="4" t="s">
        <v>173</v>
      </c>
      <c r="F103" s="12">
        <v>100</v>
      </c>
      <c r="G103" s="2" t="s">
        <v>3</v>
      </c>
      <c r="H103" s="14">
        <v>885</v>
      </c>
      <c r="I103" s="14">
        <f>Tabla79126[[#This Row],[Cantidad]]*Tabla79126[[#This Row],[Costo Unitario en RD$]]</f>
        <v>88500</v>
      </c>
      <c r="J103" s="2">
        <v>163</v>
      </c>
    </row>
    <row r="104" spans="1:10" x14ac:dyDescent="0.25">
      <c r="A104" s="16">
        <v>46078</v>
      </c>
      <c r="B104" s="16">
        <v>46078</v>
      </c>
      <c r="C104" s="2"/>
      <c r="D104" s="3" t="s">
        <v>174</v>
      </c>
      <c r="E104" s="4" t="s">
        <v>175</v>
      </c>
      <c r="F104" s="12">
        <v>100</v>
      </c>
      <c r="G104" s="2" t="s">
        <v>3</v>
      </c>
      <c r="H104" s="14">
        <v>1062</v>
      </c>
      <c r="I104" s="14">
        <f>Tabla79126[[#This Row],[Cantidad]]*Tabla79126[[#This Row],[Costo Unitario en RD$]]</f>
        <v>106200</v>
      </c>
      <c r="J104" s="2">
        <v>74</v>
      </c>
    </row>
    <row r="105" spans="1:10" x14ac:dyDescent="0.25">
      <c r="A105" s="16">
        <v>46083</v>
      </c>
      <c r="B105" s="16">
        <v>46083</v>
      </c>
      <c r="C105" s="2"/>
      <c r="D105" s="3" t="s">
        <v>23</v>
      </c>
      <c r="E105" s="4" t="s">
        <v>8</v>
      </c>
      <c r="F105" s="12">
        <v>35</v>
      </c>
      <c r="G105" s="2" t="s">
        <v>3</v>
      </c>
      <c r="H105" s="14">
        <v>60</v>
      </c>
      <c r="I105" s="14">
        <f>Tabla79126[[#This Row],[Cantidad]]*Tabla79126[[#This Row],[Costo Unitario en RD$]]</f>
        <v>2100</v>
      </c>
      <c r="J105" s="2">
        <v>34</v>
      </c>
    </row>
    <row r="106" spans="1:10" x14ac:dyDescent="0.25">
      <c r="A106" s="16">
        <v>46084</v>
      </c>
      <c r="B106" s="16">
        <v>46083</v>
      </c>
      <c r="C106" s="2"/>
      <c r="D106" s="3" t="s">
        <v>176</v>
      </c>
      <c r="E106" s="4" t="s">
        <v>177</v>
      </c>
      <c r="F106" s="12">
        <v>90</v>
      </c>
      <c r="G106" s="2" t="s">
        <v>3</v>
      </c>
      <c r="H106" s="14">
        <v>1100</v>
      </c>
      <c r="I106" s="14">
        <f>Tabla79126[[#This Row],[Cantidad]]*Tabla79126[[#This Row],[Costo Unitario en RD$]]</f>
        <v>99000</v>
      </c>
      <c r="J106" s="2">
        <v>47</v>
      </c>
    </row>
    <row r="107" spans="1:10" x14ac:dyDescent="0.25">
      <c r="A107" s="16">
        <v>46086</v>
      </c>
      <c r="B107" s="16">
        <v>46086</v>
      </c>
      <c r="C107" s="2"/>
      <c r="D107" s="3" t="s">
        <v>178</v>
      </c>
      <c r="E107" s="4" t="s">
        <v>179</v>
      </c>
      <c r="F107" s="12">
        <v>700</v>
      </c>
      <c r="G107" s="2" t="s">
        <v>3</v>
      </c>
      <c r="H107" s="14">
        <v>18.88</v>
      </c>
      <c r="I107" s="14">
        <f>Tabla79126[[#This Row],[Cantidad]]*Tabla79126[[#This Row],[Costo Unitario en RD$]]</f>
        <v>13216</v>
      </c>
      <c r="J107" s="2">
        <v>0</v>
      </c>
    </row>
    <row r="108" spans="1:10" ht="60" x14ac:dyDescent="0.25">
      <c r="A108" s="6" t="s">
        <v>0</v>
      </c>
      <c r="B108" s="6" t="s">
        <v>6</v>
      </c>
      <c r="C108" s="6" t="s">
        <v>11</v>
      </c>
      <c r="D108" s="9" t="s">
        <v>12</v>
      </c>
      <c r="E108" s="6" t="s">
        <v>1</v>
      </c>
      <c r="F108" s="13" t="s">
        <v>10</v>
      </c>
      <c r="G108" s="6" t="s">
        <v>13</v>
      </c>
      <c r="H108" s="15" t="s">
        <v>14</v>
      </c>
      <c r="I108" s="15" t="s">
        <v>2</v>
      </c>
      <c r="J108" s="6" t="s">
        <v>7</v>
      </c>
    </row>
    <row r="109" spans="1:10" x14ac:dyDescent="0.25">
      <c r="A109" s="7">
        <v>46086</v>
      </c>
      <c r="B109" s="7">
        <v>46086</v>
      </c>
      <c r="C109" s="5"/>
      <c r="D109" s="8" t="s">
        <v>22</v>
      </c>
      <c r="E109" s="18" t="s">
        <v>9</v>
      </c>
      <c r="F109" s="10">
        <v>100</v>
      </c>
      <c r="G109" s="5" t="s">
        <v>15</v>
      </c>
      <c r="H109" s="11">
        <v>135</v>
      </c>
      <c r="I109" s="11">
        <f>Tabla79137[[#This Row],[Cantidad]]*Tabla79137[[#This Row],[Costo Unitario en RD$]]</f>
        <v>13500</v>
      </c>
      <c r="J109" s="5">
        <v>55</v>
      </c>
    </row>
    <row r="110" spans="1:10" x14ac:dyDescent="0.25">
      <c r="A110" s="7">
        <v>46092</v>
      </c>
      <c r="B110" s="7">
        <v>46092</v>
      </c>
      <c r="C110" s="5"/>
      <c r="D110" s="8" t="s">
        <v>180</v>
      </c>
      <c r="E110" s="4" t="s">
        <v>181</v>
      </c>
      <c r="F110" s="10">
        <v>700</v>
      </c>
      <c r="G110" s="5" t="s">
        <v>3</v>
      </c>
      <c r="H110" s="11">
        <v>5.9</v>
      </c>
      <c r="I110" s="11">
        <f>Tabla79137[[#This Row],[Cantidad]]*Tabla79137[[#This Row],[Costo Unitario en RD$]]</f>
        <v>4130</v>
      </c>
      <c r="J110" s="5">
        <v>0</v>
      </c>
    </row>
    <row r="111" spans="1:10" x14ac:dyDescent="0.25">
      <c r="A111" s="1">
        <v>46093</v>
      </c>
      <c r="B111" s="1">
        <v>46093</v>
      </c>
      <c r="C111" s="2"/>
      <c r="D111" s="3" t="s">
        <v>182</v>
      </c>
      <c r="E111" s="4" t="s">
        <v>183</v>
      </c>
      <c r="F111" s="12">
        <v>50</v>
      </c>
      <c r="G111" s="2" t="s">
        <v>3</v>
      </c>
      <c r="H111" s="11">
        <v>550</v>
      </c>
      <c r="I111" s="14">
        <f>Tabla79137[[#This Row],[Cantidad]]*Tabla79137[[#This Row],[Costo Unitario en RD$]]</f>
        <v>27500</v>
      </c>
      <c r="J111" s="2">
        <v>0</v>
      </c>
    </row>
    <row r="112" spans="1:10" x14ac:dyDescent="0.25">
      <c r="A112" s="1">
        <v>46093</v>
      </c>
      <c r="B112" s="1">
        <v>46093</v>
      </c>
      <c r="C112" s="2"/>
      <c r="D112" s="3" t="s">
        <v>184</v>
      </c>
      <c r="E112" s="4" t="s">
        <v>185</v>
      </c>
      <c r="F112" s="12">
        <v>2</v>
      </c>
      <c r="G112" s="2" t="s">
        <v>3</v>
      </c>
      <c r="H112" s="14">
        <v>9241.5300000000007</v>
      </c>
      <c r="I112" s="14">
        <f>Tabla79137[[#This Row],[Cantidad]]*Tabla79137[[#This Row],[Costo Unitario en RD$]]</f>
        <v>18483.060000000001</v>
      </c>
      <c r="J112" s="2">
        <v>0</v>
      </c>
    </row>
    <row r="113" spans="1:10" x14ac:dyDescent="0.25">
      <c r="A113" s="3" t="s">
        <v>186</v>
      </c>
      <c r="B113" s="3" t="s">
        <v>186</v>
      </c>
      <c r="C113" s="2"/>
      <c r="D113" s="8" t="s">
        <v>22</v>
      </c>
      <c r="E113" s="18" t="s">
        <v>9</v>
      </c>
      <c r="F113" s="10">
        <v>100</v>
      </c>
      <c r="G113" s="5" t="s">
        <v>15</v>
      </c>
      <c r="H113" s="11">
        <v>135</v>
      </c>
      <c r="I113" s="14">
        <f>Tabla79137[[#This Row],[Cantidad]]*Tabla79137[[#This Row],[Costo Unitario en RD$]]</f>
        <v>13500</v>
      </c>
      <c r="J113" s="2">
        <v>55</v>
      </c>
    </row>
    <row r="114" spans="1:10" x14ac:dyDescent="0.25">
      <c r="A114" s="3" t="s">
        <v>186</v>
      </c>
      <c r="B114" s="3" t="s">
        <v>186</v>
      </c>
      <c r="C114" s="2"/>
      <c r="D114" s="3" t="s">
        <v>23</v>
      </c>
      <c r="E114" s="4" t="s">
        <v>8</v>
      </c>
      <c r="F114" s="12">
        <v>73</v>
      </c>
      <c r="G114" s="2" t="s">
        <v>3</v>
      </c>
      <c r="H114" s="14">
        <v>60</v>
      </c>
      <c r="I114" s="14">
        <f>Tabla79137[[#This Row],[Cantidad]]*Tabla79137[[#This Row],[Costo Unitario en RD$]]</f>
        <v>4380</v>
      </c>
      <c r="J114" s="2">
        <v>34</v>
      </c>
    </row>
    <row r="115" spans="1:10" x14ac:dyDescent="0.25">
      <c r="A115" s="3" t="s">
        <v>186</v>
      </c>
      <c r="B115" s="3" t="s">
        <v>186</v>
      </c>
      <c r="C115" s="2"/>
      <c r="D115" s="3" t="s">
        <v>187</v>
      </c>
      <c r="E115" s="4" t="s">
        <v>188</v>
      </c>
      <c r="F115" s="12">
        <v>100</v>
      </c>
      <c r="G115" s="2" t="s">
        <v>3</v>
      </c>
      <c r="H115" s="14">
        <v>265.5</v>
      </c>
      <c r="I115" s="14">
        <f>Tabla79137[[#This Row],[Cantidad]]*Tabla79137[[#This Row],[Costo Unitario en RD$]]</f>
        <v>26550</v>
      </c>
      <c r="J115" s="2">
        <v>0</v>
      </c>
    </row>
    <row r="116" spans="1:10" ht="30" x14ac:dyDescent="0.25">
      <c r="A116" s="3" t="s">
        <v>186</v>
      </c>
      <c r="B116" s="3" t="s">
        <v>186</v>
      </c>
      <c r="C116" s="2"/>
      <c r="D116" s="3" t="s">
        <v>189</v>
      </c>
      <c r="E116" s="4" t="s">
        <v>190</v>
      </c>
      <c r="F116" s="12">
        <v>100</v>
      </c>
      <c r="G116" s="2" t="s">
        <v>3</v>
      </c>
      <c r="H116" s="14">
        <v>572.29999999999995</v>
      </c>
      <c r="I116" s="14">
        <f>Tabla79137[[#This Row],[Cantidad]]*Tabla79137[[#This Row],[Costo Unitario en RD$]]</f>
        <v>57229.999999999993</v>
      </c>
      <c r="J116" s="2">
        <v>0</v>
      </c>
    </row>
    <row r="117" spans="1:10" ht="30" x14ac:dyDescent="0.25">
      <c r="A117" s="3" t="s">
        <v>186</v>
      </c>
      <c r="B117" s="3" t="s">
        <v>186</v>
      </c>
      <c r="C117" s="2"/>
      <c r="D117" s="3" t="s">
        <v>191</v>
      </c>
      <c r="E117" s="4" t="s">
        <v>192</v>
      </c>
      <c r="F117" s="12">
        <v>80</v>
      </c>
      <c r="G117" s="2" t="s">
        <v>3</v>
      </c>
      <c r="H117" s="14">
        <v>560.5</v>
      </c>
      <c r="I117" s="14">
        <f>Tabla79137[[#This Row],[Cantidad]]*Tabla79137[[#This Row],[Costo Unitario en RD$]]</f>
        <v>44840</v>
      </c>
      <c r="J117" s="2">
        <v>36</v>
      </c>
    </row>
    <row r="118" spans="1:10" ht="30" x14ac:dyDescent="0.25">
      <c r="A118" s="3" t="s">
        <v>186</v>
      </c>
      <c r="B118" s="3" t="s">
        <v>186</v>
      </c>
      <c r="C118" s="2"/>
      <c r="D118" s="3" t="s">
        <v>193</v>
      </c>
      <c r="E118" s="4" t="s">
        <v>194</v>
      </c>
      <c r="F118" s="12">
        <v>200</v>
      </c>
      <c r="G118" s="2" t="s">
        <v>3</v>
      </c>
      <c r="H118" s="14">
        <v>560.5</v>
      </c>
      <c r="I118" s="14">
        <f>Tabla79137[[#This Row],[Cantidad]]*Tabla79137[[#This Row],[Costo Unitario en RD$]]</f>
        <v>112100</v>
      </c>
      <c r="J118" s="2">
        <v>0</v>
      </c>
    </row>
    <row r="119" spans="1:10" x14ac:dyDescent="0.25">
      <c r="A119" s="3" t="s">
        <v>186</v>
      </c>
      <c r="B119" s="3" t="s">
        <v>186</v>
      </c>
      <c r="C119" s="2"/>
      <c r="D119" s="3" t="s">
        <v>195</v>
      </c>
      <c r="E119" s="4" t="s">
        <v>196</v>
      </c>
      <c r="F119" s="12">
        <v>90</v>
      </c>
      <c r="G119" s="2" t="s">
        <v>3</v>
      </c>
      <c r="H119" s="14">
        <v>1945.03</v>
      </c>
      <c r="I119" s="14">
        <f>Tabla79137[[#This Row],[Cantidad]]*Tabla79137[[#This Row],[Costo Unitario en RD$]]</f>
        <v>175052.7</v>
      </c>
      <c r="J119" s="2">
        <v>0</v>
      </c>
    </row>
    <row r="120" spans="1:10" x14ac:dyDescent="0.25">
      <c r="A120" s="1">
        <v>46105</v>
      </c>
      <c r="B120" s="1">
        <v>46105</v>
      </c>
      <c r="C120" s="2"/>
      <c r="D120" s="3" t="s">
        <v>197</v>
      </c>
      <c r="E120" s="4" t="s">
        <v>198</v>
      </c>
      <c r="F120" s="12">
        <v>75</v>
      </c>
      <c r="G120" s="2" t="s">
        <v>15</v>
      </c>
      <c r="H120" s="14">
        <v>1416</v>
      </c>
      <c r="I120" s="14">
        <f>Tabla79137[[#This Row],[Cantidad]]*Tabla79137[[#This Row],[Costo Unitario en RD$]]</f>
        <v>106200</v>
      </c>
      <c r="J120" s="2">
        <v>64</v>
      </c>
    </row>
    <row r="121" spans="1:10" x14ac:dyDescent="0.25">
      <c r="A121" s="1">
        <v>46105</v>
      </c>
      <c r="B121" s="1">
        <v>46105</v>
      </c>
      <c r="C121" s="2"/>
      <c r="D121" s="3" t="s">
        <v>199</v>
      </c>
      <c r="E121" s="4" t="s">
        <v>200</v>
      </c>
      <c r="F121" s="12">
        <v>36</v>
      </c>
      <c r="G121" s="2" t="s">
        <v>15</v>
      </c>
      <c r="H121" s="14">
        <v>1298</v>
      </c>
      <c r="I121" s="14">
        <f>Tabla79137[[#This Row],[Cantidad]]*Tabla79137[[#This Row],[Costo Unitario en RD$]]</f>
        <v>46728</v>
      </c>
      <c r="J121" s="2">
        <v>36</v>
      </c>
    </row>
    <row r="122" spans="1:10" x14ac:dyDescent="0.25">
      <c r="A122" s="1">
        <v>46105</v>
      </c>
      <c r="B122" s="1">
        <v>46105</v>
      </c>
      <c r="C122" s="2"/>
      <c r="D122" s="3" t="s">
        <v>201</v>
      </c>
      <c r="E122" s="4" t="s">
        <v>202</v>
      </c>
      <c r="F122" s="12">
        <v>24</v>
      </c>
      <c r="G122" s="2" t="s">
        <v>3</v>
      </c>
      <c r="H122" s="11">
        <v>165.2</v>
      </c>
      <c r="I122" s="14">
        <f>Tabla79137[[#This Row],[Cantidad]]*Tabla79137[[#This Row],[Costo Unitario en RD$]]</f>
        <v>3964.7999999999997</v>
      </c>
      <c r="J122" s="2">
        <v>20</v>
      </c>
    </row>
    <row r="123" spans="1:10" x14ac:dyDescent="0.25">
      <c r="A123" s="1">
        <v>46105</v>
      </c>
      <c r="B123" s="1">
        <v>46105</v>
      </c>
      <c r="C123" s="2"/>
      <c r="D123" s="3" t="s">
        <v>203</v>
      </c>
      <c r="E123" s="4" t="s">
        <v>204</v>
      </c>
      <c r="F123" s="12">
        <v>60</v>
      </c>
      <c r="G123" s="2" t="s">
        <v>3</v>
      </c>
      <c r="H123" s="14">
        <v>171.1</v>
      </c>
      <c r="I123" s="14">
        <f>Tabla79137[[#This Row],[Cantidad]]*Tabla79137[[#This Row],[Costo Unitario en RD$]]</f>
        <v>10266</v>
      </c>
      <c r="J123" s="2">
        <v>49</v>
      </c>
    </row>
    <row r="124" spans="1:10" x14ac:dyDescent="0.25">
      <c r="A124" s="1">
        <v>46105</v>
      </c>
      <c r="B124" s="1">
        <v>46105</v>
      </c>
      <c r="C124" s="2"/>
      <c r="D124" s="3" t="s">
        <v>205</v>
      </c>
      <c r="E124" s="4" t="s">
        <v>206</v>
      </c>
      <c r="F124" s="12">
        <v>10</v>
      </c>
      <c r="G124" s="2" t="s">
        <v>3</v>
      </c>
      <c r="H124" s="14">
        <v>118</v>
      </c>
      <c r="I124" s="14">
        <f>Tabla79137[[#This Row],[Cantidad]]*Tabla79137[[#This Row],[Costo Unitario en RD$]]</f>
        <v>1180</v>
      </c>
      <c r="J124" s="2">
        <v>10</v>
      </c>
    </row>
    <row r="125" spans="1:10" x14ac:dyDescent="0.25">
      <c r="A125" s="1">
        <v>46105</v>
      </c>
      <c r="B125" s="1">
        <v>46105</v>
      </c>
      <c r="C125" s="2"/>
      <c r="D125" s="3" t="s">
        <v>207</v>
      </c>
      <c r="E125" s="4" t="s">
        <v>208</v>
      </c>
      <c r="F125" s="12">
        <v>75</v>
      </c>
      <c r="G125" s="2" t="s">
        <v>15</v>
      </c>
      <c r="H125" s="14">
        <v>690.3</v>
      </c>
      <c r="I125" s="14">
        <f>Tabla79137[[#This Row],[Cantidad]]*Tabla79137[[#This Row],[Costo Unitario en RD$]]</f>
        <v>51772.5</v>
      </c>
      <c r="J125" s="2">
        <v>58</v>
      </c>
    </row>
    <row r="126" spans="1:10" x14ac:dyDescent="0.25">
      <c r="A126" s="1">
        <v>46105</v>
      </c>
      <c r="B126" s="1">
        <v>46105</v>
      </c>
      <c r="C126" s="2"/>
      <c r="D126" s="3" t="s">
        <v>209</v>
      </c>
      <c r="E126" s="4" t="s">
        <v>210</v>
      </c>
      <c r="F126" s="12">
        <v>1</v>
      </c>
      <c r="G126" s="2" t="s">
        <v>3</v>
      </c>
      <c r="H126" s="14">
        <v>48911</v>
      </c>
      <c r="I126" s="14">
        <f>Tabla79137[[#This Row],[Cantidad]]*Tabla79137[[#This Row],[Costo Unitario en RD$]]</f>
        <v>48911</v>
      </c>
      <c r="J126" s="2">
        <v>0</v>
      </c>
    </row>
    <row r="127" spans="1:10" ht="60" x14ac:dyDescent="0.25">
      <c r="A127" s="6" t="s">
        <v>0</v>
      </c>
      <c r="B127" s="6" t="s">
        <v>6</v>
      </c>
      <c r="C127" s="6" t="s">
        <v>11</v>
      </c>
      <c r="D127" s="9" t="s">
        <v>12</v>
      </c>
      <c r="E127" s="6" t="s">
        <v>1</v>
      </c>
      <c r="F127" s="13" t="s">
        <v>10</v>
      </c>
      <c r="G127" s="6" t="s">
        <v>13</v>
      </c>
      <c r="H127" s="15" t="s">
        <v>14</v>
      </c>
      <c r="I127" s="15" t="s">
        <v>2</v>
      </c>
      <c r="J127" s="6" t="s">
        <v>7</v>
      </c>
    </row>
    <row r="128" spans="1:10" x14ac:dyDescent="0.25">
      <c r="A128" s="1">
        <v>46105</v>
      </c>
      <c r="B128" s="1">
        <v>46105</v>
      </c>
      <c r="C128" s="5"/>
      <c r="D128" s="8" t="s">
        <v>211</v>
      </c>
      <c r="E128" s="4" t="s">
        <v>212</v>
      </c>
      <c r="F128" s="10">
        <v>15</v>
      </c>
      <c r="G128" s="5" t="s">
        <v>3</v>
      </c>
      <c r="H128" s="11">
        <v>1167.02</v>
      </c>
      <c r="I128" s="11">
        <f>Tabla791767202324303135444942[[#This Row],[Cantidad]]*Tabla791767202324303135444942[[#This Row],[Costo Unitario en RD$]]</f>
        <v>17505.3</v>
      </c>
      <c r="J128" s="5">
        <v>0</v>
      </c>
    </row>
    <row r="129" spans="1:10" x14ac:dyDescent="0.25">
      <c r="A129" s="1">
        <v>46105</v>
      </c>
      <c r="B129" s="1">
        <v>46105</v>
      </c>
      <c r="C129" s="5"/>
      <c r="D129" s="3" t="s">
        <v>213</v>
      </c>
      <c r="E129" s="4" t="s">
        <v>214</v>
      </c>
      <c r="F129" s="10">
        <v>100</v>
      </c>
      <c r="G129" s="5" t="s">
        <v>3</v>
      </c>
      <c r="H129" s="11">
        <v>277.3</v>
      </c>
      <c r="I129" s="11">
        <f>Tabla791767202324303135444942[[#This Row],[Cantidad]]*Tabla791767202324303135444942[[#This Row],[Costo Unitario en RD$]]</f>
        <v>27730</v>
      </c>
      <c r="J129" s="5">
        <v>0</v>
      </c>
    </row>
    <row r="130" spans="1:10" x14ac:dyDescent="0.25">
      <c r="A130" s="1">
        <v>46107</v>
      </c>
      <c r="B130" s="1">
        <v>46107</v>
      </c>
      <c r="C130" s="2"/>
      <c r="D130" s="3" t="s">
        <v>28</v>
      </c>
      <c r="E130" s="4" t="s">
        <v>29</v>
      </c>
      <c r="F130" s="12">
        <v>40000</v>
      </c>
      <c r="G130" s="2" t="s">
        <v>3</v>
      </c>
      <c r="H130" s="14">
        <v>100</v>
      </c>
      <c r="I130" s="14">
        <f>Tabla791767202324303135444942[[#This Row],[Cantidad]]*Tabla791767202324303135444942[[#This Row],[Costo Unitario en RD$]]</f>
        <v>4000000</v>
      </c>
      <c r="J130" s="2">
        <v>44200</v>
      </c>
    </row>
    <row r="131" spans="1:10" x14ac:dyDescent="0.25">
      <c r="A131" s="1">
        <v>46107</v>
      </c>
      <c r="B131" s="1">
        <v>46107</v>
      </c>
      <c r="C131" s="2"/>
      <c r="D131" s="3" t="s">
        <v>215</v>
      </c>
      <c r="E131" s="4" t="s">
        <v>216</v>
      </c>
      <c r="F131" s="12">
        <v>2</v>
      </c>
      <c r="G131" s="2" t="s">
        <v>3</v>
      </c>
      <c r="H131" s="14">
        <v>4926.5</v>
      </c>
      <c r="I131" s="14">
        <f>Tabla791767202324303135444942[[#This Row],[Cantidad]]*Tabla791767202324303135444942[[#This Row],[Costo Unitario en RD$]]</f>
        <v>9853</v>
      </c>
      <c r="J131" s="2">
        <v>2</v>
      </c>
    </row>
    <row r="132" spans="1:10" x14ac:dyDescent="0.25">
      <c r="A132" s="1">
        <v>46107</v>
      </c>
      <c r="B132" s="1">
        <v>46107</v>
      </c>
      <c r="C132" s="2"/>
      <c r="D132" s="3" t="s">
        <v>217</v>
      </c>
      <c r="E132" s="4" t="s">
        <v>218</v>
      </c>
      <c r="F132" s="12">
        <v>2</v>
      </c>
      <c r="G132" s="2" t="s">
        <v>3</v>
      </c>
      <c r="H132" s="14">
        <v>3127</v>
      </c>
      <c r="I132" s="14">
        <f>Tabla791767202324303135444942[[#This Row],[Cantidad]]*Tabla791767202324303135444942[[#This Row],[Costo Unitario en RD$]]</f>
        <v>6254</v>
      </c>
      <c r="J132" s="2">
        <v>2</v>
      </c>
    </row>
    <row r="133" spans="1:10" x14ac:dyDescent="0.25">
      <c r="A133" s="1">
        <v>46107</v>
      </c>
      <c r="B133" s="1">
        <v>46107</v>
      </c>
      <c r="C133" s="2"/>
      <c r="D133" s="3" t="s">
        <v>219</v>
      </c>
      <c r="E133" s="4" t="s">
        <v>220</v>
      </c>
      <c r="F133" s="12">
        <v>2</v>
      </c>
      <c r="G133" s="2" t="s">
        <v>3</v>
      </c>
      <c r="H133" s="14">
        <v>5168.3999999999996</v>
      </c>
      <c r="I133" s="14">
        <f>Tabla791767202324303135444942[[#This Row],[Cantidad]]*Tabla791767202324303135444942[[#This Row],[Costo Unitario en RD$]]</f>
        <v>10336.799999999999</v>
      </c>
      <c r="J133" s="2">
        <v>2</v>
      </c>
    </row>
    <row r="134" spans="1:10" x14ac:dyDescent="0.25">
      <c r="A134" s="1">
        <v>46107</v>
      </c>
      <c r="B134" s="1">
        <v>46107</v>
      </c>
      <c r="C134" s="2"/>
      <c r="D134" s="3" t="s">
        <v>221</v>
      </c>
      <c r="E134" s="4" t="s">
        <v>222</v>
      </c>
      <c r="F134" s="12">
        <v>4</v>
      </c>
      <c r="G134" s="2" t="s">
        <v>3</v>
      </c>
      <c r="H134" s="14">
        <v>342.2</v>
      </c>
      <c r="I134" s="14">
        <f>Tabla791767202324303135444942[[#This Row],[Cantidad]]*Tabla791767202324303135444942[[#This Row],[Costo Unitario en RD$]]</f>
        <v>1368.8</v>
      </c>
      <c r="J134" s="2">
        <v>4</v>
      </c>
    </row>
    <row r="135" spans="1:10" x14ac:dyDescent="0.25">
      <c r="A135" s="1">
        <v>46107</v>
      </c>
      <c r="B135" s="1">
        <v>46107</v>
      </c>
      <c r="C135" s="2"/>
      <c r="D135" s="3" t="s">
        <v>223</v>
      </c>
      <c r="E135" s="4" t="s">
        <v>224</v>
      </c>
      <c r="F135" s="12">
        <v>4</v>
      </c>
      <c r="G135" s="2" t="s">
        <v>3</v>
      </c>
      <c r="H135" s="14">
        <v>342.2</v>
      </c>
      <c r="I135" s="14">
        <f>Tabla791767202324303135444942[[#This Row],[Cantidad]]*Tabla791767202324303135444942[[#This Row],[Costo Unitario en RD$]]</f>
        <v>1368.8</v>
      </c>
      <c r="J135" s="2">
        <v>4</v>
      </c>
    </row>
    <row r="136" spans="1:10" x14ac:dyDescent="0.25">
      <c r="A136" s="1">
        <v>46111</v>
      </c>
      <c r="B136" s="1">
        <v>46111</v>
      </c>
      <c r="C136" s="2"/>
      <c r="D136" s="3" t="s">
        <v>225</v>
      </c>
      <c r="E136" s="4" t="s">
        <v>226</v>
      </c>
      <c r="F136" s="12">
        <v>50000</v>
      </c>
      <c r="G136" s="2" t="s">
        <v>3</v>
      </c>
      <c r="H136" s="14">
        <v>2.27</v>
      </c>
      <c r="I136" s="14">
        <f>Tabla791767202324303135444942[[#This Row],[Cantidad]]*Tabla791767202324303135444942[[#This Row],[Costo Unitario en RD$]]</f>
        <v>113500</v>
      </c>
      <c r="J136" s="2">
        <v>116000</v>
      </c>
    </row>
    <row r="137" spans="1:10" x14ac:dyDescent="0.25">
      <c r="A137" s="1">
        <v>46111</v>
      </c>
      <c r="B137" s="1">
        <v>46111</v>
      </c>
      <c r="C137" s="2"/>
      <c r="D137" s="3" t="s">
        <v>227</v>
      </c>
      <c r="E137" s="4" t="s">
        <v>228</v>
      </c>
      <c r="F137" s="12">
        <v>50000</v>
      </c>
      <c r="G137" s="2" t="s">
        <v>3</v>
      </c>
      <c r="H137" s="14">
        <v>1.42</v>
      </c>
      <c r="I137" s="14">
        <f>Tabla791767202324303135444942[[#This Row],[Cantidad]]*Tabla791767202324303135444942[[#This Row],[Costo Unitario en RD$]]</f>
        <v>71000</v>
      </c>
      <c r="J137" s="2">
        <v>89300</v>
      </c>
    </row>
    <row r="138" spans="1:10" x14ac:dyDescent="0.25">
      <c r="A138" s="1">
        <v>46111</v>
      </c>
      <c r="B138" s="1">
        <v>46111</v>
      </c>
      <c r="C138" s="2"/>
      <c r="D138" s="3" t="s">
        <v>229</v>
      </c>
      <c r="E138" s="4" t="s">
        <v>230</v>
      </c>
      <c r="F138" s="12">
        <v>100000</v>
      </c>
      <c r="G138" s="2" t="s">
        <v>3</v>
      </c>
      <c r="H138" s="14">
        <v>2.89</v>
      </c>
      <c r="I138" s="14">
        <f>Tabla791767202324303135444942[[#This Row],[Cantidad]]*Tabla791767202324303135444942[[#This Row],[Costo Unitario en RD$]]</f>
        <v>289000</v>
      </c>
      <c r="J138" s="2">
        <v>139600</v>
      </c>
    </row>
    <row r="139" spans="1:10" x14ac:dyDescent="0.25">
      <c r="A139" s="1">
        <v>46111</v>
      </c>
      <c r="B139" s="1">
        <v>46111</v>
      </c>
      <c r="C139" s="2"/>
      <c r="D139" s="3" t="s">
        <v>231</v>
      </c>
      <c r="E139" s="4" t="s">
        <v>232</v>
      </c>
      <c r="F139" s="12">
        <v>500</v>
      </c>
      <c r="G139" s="2" t="s">
        <v>3</v>
      </c>
      <c r="H139" s="14">
        <v>26.07</v>
      </c>
      <c r="I139" s="14">
        <f>Tabla791767202324303135444942[[#This Row],[Cantidad]]*Tabla791767202324303135444942[[#This Row],[Costo Unitario en RD$]]</f>
        <v>13035</v>
      </c>
      <c r="J139" s="2">
        <v>750</v>
      </c>
    </row>
    <row r="140" spans="1:10" x14ac:dyDescent="0.25">
      <c r="A140" s="1">
        <v>46111</v>
      </c>
      <c r="B140" s="1">
        <v>46111</v>
      </c>
      <c r="C140" s="2"/>
      <c r="D140" s="3" t="s">
        <v>23</v>
      </c>
      <c r="E140" s="4" t="s">
        <v>8</v>
      </c>
      <c r="F140" s="12">
        <v>64</v>
      </c>
      <c r="G140" s="2" t="s">
        <v>3</v>
      </c>
      <c r="H140" s="14">
        <v>60</v>
      </c>
      <c r="I140" s="14">
        <f>Tabla791767202324303135444942[[#This Row],[Cantidad]]*Tabla791767202324303135444942[[#This Row],[Costo Unitario en RD$]]</f>
        <v>3840</v>
      </c>
      <c r="J140" s="2">
        <v>34</v>
      </c>
    </row>
    <row r="141" spans="1:10" x14ac:dyDescent="0.25">
      <c r="A141" s="1">
        <v>46112</v>
      </c>
      <c r="B141" s="1">
        <v>46112</v>
      </c>
      <c r="C141" s="2"/>
      <c r="D141" s="8" t="s">
        <v>22</v>
      </c>
      <c r="E141" s="18" t="s">
        <v>9</v>
      </c>
      <c r="F141" s="10">
        <v>100</v>
      </c>
      <c r="G141" s="5" t="s">
        <v>15</v>
      </c>
      <c r="H141" s="11">
        <v>135</v>
      </c>
      <c r="I141" s="14">
        <f>Tabla791767202324303135444942[[#This Row],[Cantidad]]*Tabla791767202324303135444942[[#This Row],[Costo Unitario en RD$]]</f>
        <v>13500</v>
      </c>
      <c r="J141" s="2">
        <v>55</v>
      </c>
    </row>
    <row r="146" spans="2:4" ht="15.75" thickBot="1" x14ac:dyDescent="0.3">
      <c r="B146" s="23" t="s">
        <v>30</v>
      </c>
      <c r="C146" s="23"/>
      <c r="D146" s="23"/>
    </row>
    <row r="147" spans="2:4" x14ac:dyDescent="0.25">
      <c r="B147" s="22" t="s">
        <v>31</v>
      </c>
      <c r="C147" s="22"/>
      <c r="D147" s="22"/>
    </row>
    <row r="154" spans="2:4" ht="15" customHeight="1" x14ac:dyDescent="0.25"/>
  </sheetData>
  <mergeCells count="6">
    <mergeCell ref="B147:D147"/>
    <mergeCell ref="A12:J12"/>
    <mergeCell ref="B146:D146"/>
    <mergeCell ref="A1:J8"/>
    <mergeCell ref="A9:J9"/>
    <mergeCell ref="A10:J10"/>
  </mergeCells>
  <pageMargins left="0.25" right="0.25" top="0.75" bottom="0.75" header="0.3" footer="0.3"/>
  <pageSetup scale="72" fitToHeight="0" orientation="landscape" horizontalDpi="360" verticalDpi="360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Michel Bonilla</cp:lastModifiedBy>
  <cp:lastPrinted>2025-10-14T14:02:40Z</cp:lastPrinted>
  <dcterms:created xsi:type="dcterms:W3CDTF">2017-12-06T19:26:16Z</dcterms:created>
  <dcterms:modified xsi:type="dcterms:W3CDTF">2026-04-15T14:36:33Z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