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6 Junio\2 T INVENTARIO DE ALMACEN Abr - Jun 2026\"/>
    </mc:Choice>
  </mc:AlternateContent>
  <xr:revisionPtr revIDLastSave="0" documentId="8_{77B5E77F-09AE-40C7-B0AF-37A596F75480}" xr6:coauthVersionLast="47" xr6:coauthVersionMax="47" xr10:uidLastSave="{00000000-0000-0000-0000-000000000000}"/>
  <bookViews>
    <workbookView xWindow="1080" yWindow="1065" windowWidth="26190" windowHeight="10890" xr2:uid="{00000000-000D-0000-FFFF-FFFF00000000}"/>
  </bookViews>
  <sheets>
    <sheet name="ABRIL-JUNIO" sheetId="5" r:id="rId1"/>
  </sheets>
  <definedNames>
    <definedName name="_xlnm.Print_Area" localSheetId="0">'ABRIL-JUNIO'!$A$1:$J$231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3" i="5" l="1"/>
  <c r="I224" i="5"/>
  <c r="I225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</calcChain>
</file>

<file path=xl/sharedStrings.xml><?xml version="1.0" encoding="utf-8"?>
<sst xmlns="http://schemas.openxmlformats.org/spreadsheetml/2006/main" count="728" uniqueCount="386">
  <si>
    <t>Fecha de registro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</si>
  <si>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</si>
  <si>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</si>
  <si>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</si>
  <si>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</si>
  <si>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</si>
  <si>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</si>
  <si>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</si>
  <si>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BOTELLONES DE AGUA PURIFICADA</t>
  </si>
  <si>
    <t>FARDO DE BOTELLITAS DE AGUA PLANETA AZUL 20/1</t>
  </si>
  <si>
    <t>Cantidad</t>
  </si>
  <si>
    <t>Codigo de Bienes Nacionales (si aplica)</t>
  </si>
  <si>
    <t>Codigo Institucional</t>
  </si>
  <si>
    <t>Unidad de Medida</t>
  </si>
  <si>
    <t>Costo Unitario en RD$</t>
  </si>
  <si>
    <t>FARDO</t>
  </si>
  <si>
    <t>231101000045</t>
  </si>
  <si>
    <t>231101000410</t>
  </si>
  <si>
    <t>Luis Michel Bonilla Nuñez</t>
  </si>
  <si>
    <t>Enc. Int. Almacen y Suministros</t>
  </si>
  <si>
    <t>233301000222</t>
  </si>
  <si>
    <t>BLOCKS DE FORMULARIO DE CERTIFICADO DE VACUNACION</t>
  </si>
  <si>
    <t>233301040098</t>
  </si>
  <si>
    <t>FORMULARIOS DE ACTIVIDADES DIARIAS.</t>
  </si>
  <si>
    <t>VETEGLAN 20ML (PROSTAGLANDINA) (PROG. 19)</t>
  </si>
  <si>
    <t>233301040106</t>
  </si>
  <si>
    <t>TALONARIO, TOMA Y ENVIO DE MUESTRAS ENFERMEDADES PORCINA.</t>
  </si>
  <si>
    <t>239201030021</t>
  </si>
  <si>
    <t>TONER HP LASERJET 12 A.</t>
  </si>
  <si>
    <t>239201030036</t>
  </si>
  <si>
    <t>TONER HP LASERJET  80 A.</t>
  </si>
  <si>
    <t>239201030025</t>
  </si>
  <si>
    <t>TONER HP LASERJET  85 A.</t>
  </si>
  <si>
    <t>239201001350</t>
  </si>
  <si>
    <t>TONER EPSON T11A2 CYAN</t>
  </si>
  <si>
    <t>239201001351</t>
  </si>
  <si>
    <t>TONER EPSON T11A3 MAGENTA</t>
  </si>
  <si>
    <t>239201001352</t>
  </si>
  <si>
    <t>TONER EPSON T11A4 AMARILLO</t>
  </si>
  <si>
    <t>TONER EPSON T11A1 NEGRO</t>
  </si>
  <si>
    <t>239201030085</t>
  </si>
  <si>
    <t>FRASCOS DE TINTA HP GT53 NEGRO.</t>
  </si>
  <si>
    <t>239201030097</t>
  </si>
  <si>
    <t>FRASCO DE TINTA EPSON 664 NEGRO.</t>
  </si>
  <si>
    <t>239201030096</t>
  </si>
  <si>
    <t>FRASCO DE TINTA EPSON 544 NEGRO.</t>
  </si>
  <si>
    <t>239201030095</t>
  </si>
  <si>
    <t>FRASCO DE TINTA EPSON 544 MAGENTA.</t>
  </si>
  <si>
    <t>237206001538</t>
  </si>
  <si>
    <t>GALON DE PINTURA SATINADA AZUL POSITIVO</t>
  </si>
  <si>
    <t>237206000559</t>
  </si>
  <si>
    <t>GALON DE THINNER</t>
  </si>
  <si>
    <t>237206001540</t>
  </si>
  <si>
    <t>GALON DE AGUARRAS</t>
  </si>
  <si>
    <t>236406000501</t>
  </si>
  <si>
    <t>LIJA DE AGUA #120</t>
  </si>
  <si>
    <t>239905001552</t>
  </si>
  <si>
    <t>MINI MOTA DE MINI ROLO PARA PINTAR</t>
  </si>
  <si>
    <t>236304000495</t>
  </si>
  <si>
    <t>CARRETEL DE ROLO DE PINTAR</t>
  </si>
  <si>
    <t>239905000534</t>
  </si>
  <si>
    <t>MOTA DE ROLO ANTIGOTAS PARA PINTAR</t>
  </si>
  <si>
    <t>239905001551</t>
  </si>
  <si>
    <t>MOTA DE ROLO GRUESA PARA EXTERIOR</t>
  </si>
  <si>
    <t>236304000532</t>
  </si>
  <si>
    <t>BROCHA P/PINTAR DE 2 PULGADAS</t>
  </si>
  <si>
    <t>234201000765</t>
  </si>
  <si>
    <t>VETERELIN 20ML (GANADOTROPINA) (PROG. 19)</t>
  </si>
  <si>
    <t>233301040055</t>
  </si>
  <si>
    <t>BLOCKS DE FORMULARIOS DE GUIA DE MOVILIZACION.</t>
  </si>
  <si>
    <t>239301010030</t>
  </si>
  <si>
    <t>AGUJAS HIPODERMICAS 18G X 1 1/2¨ UNIDAD (C.S).</t>
  </si>
  <si>
    <t>239301010006</t>
  </si>
  <si>
    <t>JERINGA DE INSULINA U-100 1ML.</t>
  </si>
  <si>
    <t>231201070012</t>
  </si>
  <si>
    <t>SACO DE AFRECHO DE TRIGO</t>
  </si>
  <si>
    <t>SACO</t>
  </si>
  <si>
    <t>231101001504</t>
  </si>
  <si>
    <t>SACO DE HARINA DE SOYA</t>
  </si>
  <si>
    <t>237102000293</t>
  </si>
  <si>
    <t>GALON DE GASOIL OPTIMO</t>
  </si>
  <si>
    <t>GALON</t>
  </si>
  <si>
    <t>237105064003</t>
  </si>
  <si>
    <t>CUARTOS DE ACEITE 15W-40</t>
  </si>
  <si>
    <t>236102000856</t>
  </si>
  <si>
    <t>OXIDO DE CALCIO (CAL VIVA) EN SACOS DE 50 LB</t>
  </si>
  <si>
    <t>239301010022</t>
  </si>
  <si>
    <t>CAJA DE GORROS CUBRE CABEZA DESECHABLE</t>
  </si>
  <si>
    <t>CAJA</t>
  </si>
  <si>
    <t>237105000983</t>
  </si>
  <si>
    <t>CUARTO DE ACEITE 5W-30</t>
  </si>
  <si>
    <t>231303070002</t>
  </si>
  <si>
    <t>LIBRAS DE SEMILLA MOMBAZA (PROG. 02)</t>
  </si>
  <si>
    <t>LIBRA</t>
  </si>
  <si>
    <t>231303070066</t>
  </si>
  <si>
    <t>LIBRAS DE SEMILLA ZURI (PROG. 02)</t>
  </si>
  <si>
    <t>239801000833</t>
  </si>
  <si>
    <t>FILTRO DE AIRE CHEVROLET COLORADO 2020</t>
  </si>
  <si>
    <t>239801064026</t>
  </si>
  <si>
    <t>FILTRO DE ACEITE TOYOTA HILUX 4X4 2015</t>
  </si>
  <si>
    <t>239801000720</t>
  </si>
  <si>
    <t>FILTRO DE ACEITE TOYOTA HILUX 2019 4X2 SENCILLA</t>
  </si>
  <si>
    <t>239801000832</t>
  </si>
  <si>
    <t>FILTRO DE AIRE AUTOBUS TOYOTA COASTER 2018</t>
  </si>
  <si>
    <t>239801064014</t>
  </si>
  <si>
    <t>FILTRO DE ACEITE, ISUZU D-MAX 2011.</t>
  </si>
  <si>
    <t>239801001578</t>
  </si>
  <si>
    <t>FILTRO DE AIRE TERRALORD</t>
  </si>
  <si>
    <t>239801001579</t>
  </si>
  <si>
    <t>FILTRO DE ACEITE TERRALORD</t>
  </si>
  <si>
    <t>239801001580</t>
  </si>
  <si>
    <t>FILTRO DE CABINA TERRALORD</t>
  </si>
  <si>
    <t>233301001120</t>
  </si>
  <si>
    <t>BLOCKS FORMULARIO INFORME MENSUAL DE MATADERO (BOVINOS)</t>
  </si>
  <si>
    <t>233301001121</t>
  </si>
  <si>
    <t>BLOCKS FORMULARIO INFORME MENSUAL DE MATADERO (PORCINOS)</t>
  </si>
  <si>
    <t>237299001581</t>
  </si>
  <si>
    <t>TANQUE DE GAS REFRIGERANTE R-32</t>
  </si>
  <si>
    <t>237299080017</t>
  </si>
  <si>
    <t>TANQUE DE GAS REFRIGERANTE R-22</t>
  </si>
  <si>
    <t>237299080018</t>
  </si>
  <si>
    <t>TANQUE DE GAS REFRIGERANTE R-134</t>
  </si>
  <si>
    <t>237299080019</t>
  </si>
  <si>
    <t>TANQUE DE GAS REFRIGERANTE R-410</t>
  </si>
  <si>
    <t>232201000848</t>
  </si>
  <si>
    <t>BANDERA DE LA REP. DOM. 4x6 EXTERIOR TELA NYLON ESCUDO BORDADO</t>
  </si>
  <si>
    <t>232201000847</t>
  </si>
  <si>
    <t>BANDERA DE LA REP. DOM. 4x6 INTERIOR TELA RASO</t>
  </si>
  <si>
    <t>232201001582</t>
  </si>
  <si>
    <t>BANDERA INST. EXT. EN POLIESTER 4X6 PIES. REP. DOM. CON LOGO Y ESCUDO</t>
  </si>
  <si>
    <t>232201000864</t>
  </si>
  <si>
    <t>BANDERA INSTITUCIONAL DIGEGA 4x6 INTERIOR TELA RASO</t>
  </si>
  <si>
    <t>239801000834</t>
  </si>
  <si>
    <t>FILTRO DE ACEITE CHEVROLET COLORADO 2020</t>
  </si>
  <si>
    <t>239801000966</t>
  </si>
  <si>
    <t>FILTRO DE CABINA CHEVROLET COLORADO 2020</t>
  </si>
  <si>
    <t>239801000965</t>
  </si>
  <si>
    <t>FILTRO DE GASOIL CHEVROLET COLORADO 2020</t>
  </si>
  <si>
    <t>239801064017</t>
  </si>
  <si>
    <t>FILTRO DE ACEITE MAZDA BT-50, 2014-2015.</t>
  </si>
  <si>
    <t>239801064015</t>
  </si>
  <si>
    <t>FILTRO DE GASOIL, MAZDA BT-50, 2014-2015.</t>
  </si>
  <si>
    <t>239801000961</t>
  </si>
  <si>
    <t>FILTRO DE ACEITE NISSAN FRONTIER 2016-2022</t>
  </si>
  <si>
    <t>239801064012</t>
  </si>
  <si>
    <t>FILTRO DE GASOIL ISUZU D-MAX 2011</t>
  </si>
  <si>
    <t>239801064054</t>
  </si>
  <si>
    <t>FILTRO DE ACEITE, HYNDAI COUNTY 2008.</t>
  </si>
  <si>
    <t>239801064053</t>
  </si>
  <si>
    <t>FILTRO DE AIRE, HYNDAI COUNTY, 2008.</t>
  </si>
  <si>
    <t>239801064052</t>
  </si>
  <si>
    <t>FILTRO DE GASOIL HYNDAI COUNTY, 2008.</t>
  </si>
  <si>
    <t>239801001583</t>
  </si>
  <si>
    <t>FILTRO DE GASOIL TERRALORD</t>
  </si>
  <si>
    <t>239801000719</t>
  </si>
  <si>
    <t>FILTRO DE AIRE TOYOTA HILUX 2019 4X2 SENCILLA</t>
  </si>
  <si>
    <t>239801000722</t>
  </si>
  <si>
    <t>FILTRO DE AIRE DE CABINA TOYOTA HILUX 2019 4X2 SENCILLA</t>
  </si>
  <si>
    <t>239801000721</t>
  </si>
  <si>
    <t>FILTRO DE GASOIL TOYOTA HILUX 2019 4X2 SENCILLA</t>
  </si>
  <si>
    <t>239801000852</t>
  </si>
  <si>
    <t>FILTRO DE ACEITE AUTOBUS TOYOTA COASTER 2018</t>
  </si>
  <si>
    <t>239801000835</t>
  </si>
  <si>
    <t>FILTRO DE GASOIL AUTOBUS TOYOTA COASTER 2018</t>
  </si>
  <si>
    <t>239801064013</t>
  </si>
  <si>
    <t>FILTRO DE AIRE ISUZU D-MAX 2011</t>
  </si>
  <si>
    <t>239801000960</t>
  </si>
  <si>
    <t>FILTRO DE AIRE NISSAN FRONTIER 2016-2022</t>
  </si>
  <si>
    <t>239801000963</t>
  </si>
  <si>
    <t>FILTRO DE CABINA NISSAN FRONTIER 2016-2022</t>
  </si>
  <si>
    <t>239801000962</t>
  </si>
  <si>
    <t>FILTRO DE GASOIL NISSAN FRONTIER 2016-2022</t>
  </si>
  <si>
    <t>239801064025</t>
  </si>
  <si>
    <t>FILTRO DE AIRE TOYOTA HILUX 4X4 2015.</t>
  </si>
  <si>
    <t>239801000830</t>
  </si>
  <si>
    <t>FILTRO DE CABINA TOYOTA HILUX 2014-2015</t>
  </si>
  <si>
    <t>239801064024</t>
  </si>
  <si>
    <t>FILTRO DE GASOIL TOYOTA HILUX  4X4 2015.</t>
  </si>
  <si>
    <t>231101050030</t>
  </si>
  <si>
    <t>LIBRAS DE CAFE</t>
  </si>
  <si>
    <t>231201000051</t>
  </si>
  <si>
    <t>SACO DE MAIZ MOLIDO QQ</t>
  </si>
  <si>
    <t>236401000915</t>
  </si>
  <si>
    <t>SACO DE CALCIO</t>
  </si>
  <si>
    <t>237299001505</t>
  </si>
  <si>
    <t>QUINTAL DE SAL MOLIDA</t>
  </si>
  <si>
    <t>234101000918</t>
  </si>
  <si>
    <t>OVICAPRIMIN GRANULADO</t>
  </si>
  <si>
    <t>231101001584</t>
  </si>
  <si>
    <t>CUBETA DE MELAZA DE 5 GL</t>
  </si>
  <si>
    <t>CUBETA</t>
  </si>
  <si>
    <t>236104010058</t>
  </si>
  <si>
    <t>TIZA PARA MARCAR GANADO</t>
  </si>
  <si>
    <t>233301000102</t>
  </si>
  <si>
    <t>TALONARIO DE FORMULARIOS PRUEBA DE COGGINS (ANEMIA INFECCIOSA).</t>
  </si>
  <si>
    <t>233301001119</t>
  </si>
  <si>
    <t>BLOCKS DE FORMULARIO VISITAS A FINCA (PROG. 19)</t>
  </si>
  <si>
    <t>233301001051</t>
  </si>
  <si>
    <t>FORMULARIO REPORTE SEMANAL DE INSPECCION EN MATADERO TUBERCULOSIS BOVINA</t>
  </si>
  <si>
    <t>234201000762</t>
  </si>
  <si>
    <t>PLUSELAR 0.6 (PROGESTERONA) (PROG. 19)</t>
  </si>
  <si>
    <t>PAQ.</t>
  </si>
  <si>
    <t>234201001200</t>
  </si>
  <si>
    <t>234201000764</t>
  </si>
  <si>
    <t>BENZOATO DE ESTRADIOL 100ML (PROG. 19)</t>
  </si>
  <si>
    <t>234201000513</t>
  </si>
  <si>
    <t>CIPIONATO DE ESTRADIOL 100mL (PROG. 19)</t>
  </si>
  <si>
    <t>265201001585</t>
  </si>
  <si>
    <t>BOMBA DE AGUA 5.5 HP MONOFASICA</t>
  </si>
  <si>
    <t>239802001586</t>
  </si>
  <si>
    <t>FLOTA DE DOBLE FUNCION</t>
  </si>
  <si>
    <t>239601001587</t>
  </si>
  <si>
    <t>PROTECTOR DE VOLTAJE 80AMP 22V TIPO BREAKER</t>
  </si>
  <si>
    <t>239601001588</t>
  </si>
  <si>
    <t>ARRANCADOR MAGNETICO 220V 32AMP</t>
  </si>
  <si>
    <t>265801000347</t>
  </si>
  <si>
    <t>TANQUE PARA SEMEN DE 20 LITROS TW-20</t>
  </si>
  <si>
    <t>239301000165</t>
  </si>
  <si>
    <t>TUBO TAPA ROJA DE 6ML ESTERILES S/ANTICOAGUALANTE</t>
  </si>
  <si>
    <t>239301000474</t>
  </si>
  <si>
    <t>TUBOS DE MUESTRA TAPA MORADA DE 4ML ESTERILES CON ANTICOAGULANTE (K3 EDTA)</t>
  </si>
  <si>
    <t>233301040099</t>
  </si>
  <si>
    <t>BLOCKS DE FORMULARIO PRUEBA DE BRUCELOSIS BOVINA.</t>
  </si>
  <si>
    <t>233301040100</t>
  </si>
  <si>
    <t>BLOCKS DE FORMULARIO DE TUBERCULOSIS BOVINA.</t>
  </si>
  <si>
    <t>265801001589</t>
  </si>
  <si>
    <t>TANQUE DE PRESION DE AGUA</t>
  </si>
  <si>
    <t>261901001590</t>
  </si>
  <si>
    <t>RELOJ BIOMETRICO PARA CONTROL DE ASISTENCIA Y ACCESO (PONCHADOR)</t>
  </si>
  <si>
    <t>231101050031</t>
  </si>
  <si>
    <t>LIBRAS DE AZUCAR.</t>
  </si>
  <si>
    <t>239904010004</t>
  </si>
  <si>
    <t>PRECINTOS METALICOS 51A11 100/1.</t>
  </si>
  <si>
    <t>261101001209</t>
  </si>
  <si>
    <t>ANAQUEL DE METAL DE 214x115x33 CM</t>
  </si>
  <si>
    <t>239801001591</t>
  </si>
  <si>
    <t>MANOMETRO PARA BOMBA DE AGUA</t>
  </si>
  <si>
    <t>239601001592</t>
  </si>
  <si>
    <t>INTERRUPTOR DE PRESION AUTOMATICO 40-60</t>
  </si>
  <si>
    <t>239101050049</t>
  </si>
  <si>
    <t>PAQ/ DE FUNDAS DE 55 GALONES, NEGRAS, 100/1.</t>
  </si>
  <si>
    <t>239101050047</t>
  </si>
  <si>
    <t>PAQUETES DE FUNDAS 18/24/ NEGRAS 100/1</t>
  </si>
  <si>
    <t>239701070006</t>
  </si>
  <si>
    <t>COPILLAS PLASTICAS PARA LA CRIANZA DE ABEJAS 16x19.</t>
  </si>
  <si>
    <t>239701070048</t>
  </si>
  <si>
    <t>TRAMPAS PEC.</t>
  </si>
  <si>
    <t>233201001593</t>
  </si>
  <si>
    <t>CAJAS DE CARTON PH NEUTRO</t>
  </si>
  <si>
    <t>237206001516</t>
  </si>
  <si>
    <t>GALON DE PINTURA ESMALTE, GRIS/ALUMINIO</t>
  </si>
  <si>
    <t>237206001512</t>
  </si>
  <si>
    <t>IMPERMEABILIZANTE DE TECHO, CUBETA DE 5 GALONES</t>
  </si>
  <si>
    <t>265402000925</t>
  </si>
  <si>
    <t>AIRE ACONDICIONADO INVERTER 18000BTU UNITED</t>
  </si>
  <si>
    <t>239201020098</t>
  </si>
  <si>
    <t>CINTA PARA DISPENSADOR PEQUEÑA.</t>
  </si>
  <si>
    <t>239201020010</t>
  </si>
  <si>
    <t>CAJA DE FOLDERS 8 1/2 X 11 100/1.</t>
  </si>
  <si>
    <t>239201020035</t>
  </si>
  <si>
    <t>GRAPADORA ESTÁNDAR.</t>
  </si>
  <si>
    <t>239201020062</t>
  </si>
  <si>
    <t>TIJERA DE METAL ESTANDAR</t>
  </si>
  <si>
    <t>239201000902</t>
  </si>
  <si>
    <t>BOLIGRAFO ROJO</t>
  </si>
  <si>
    <t>239201020070</t>
  </si>
  <si>
    <t>BOLIGRAFO NEGRO</t>
  </si>
  <si>
    <t>239201000427</t>
  </si>
  <si>
    <t>CARPETA PLASTICA DE 3 HOYOS</t>
  </si>
  <si>
    <t>239201020040</t>
  </si>
  <si>
    <t>CAJAS DE CLIPS BILLETEROS 32 MM (BINDER).</t>
  </si>
  <si>
    <t>239201000896</t>
  </si>
  <si>
    <t>CAJA DE CLIPS BILLETEROS 15MM (BINDER)</t>
  </si>
  <si>
    <t>233301020007</t>
  </si>
  <si>
    <t>RESMA DE PAPEL 8 1/2 X 14.</t>
  </si>
  <si>
    <t>239101001594</t>
  </si>
  <si>
    <t>DISPENSADOR DE AMBIENTADOR AUTOMATICO DE PARED</t>
  </si>
  <si>
    <t>239101001595</t>
  </si>
  <si>
    <t>AMBIENTADOR LIQUIDO PARA DISPENSADOR DE PARED 2/1</t>
  </si>
  <si>
    <t>233201020095</t>
  </si>
  <si>
    <t>CAJAS DE PAPEL FORMA CONTINUA 9 1/2 X 5 1/2.</t>
  </si>
  <si>
    <t>239201020039</t>
  </si>
  <si>
    <t>CAJAS DE CLIPS BILLETEROS 50 MM (BINDER).</t>
  </si>
  <si>
    <t>239201020041</t>
  </si>
  <si>
    <t>CAJAS DE CLIPS BILLETEROS 25 MM (BINDER).</t>
  </si>
  <si>
    <t>239201020014</t>
  </si>
  <si>
    <t>CAJA DE FOLDERS 8 1/2 X 11 VERDE 100/1.</t>
  </si>
  <si>
    <t>233101020006</t>
  </si>
  <si>
    <t>RESMA DE PAPEL 8 1/2 X 11.</t>
  </si>
  <si>
    <t>237206001518</t>
  </si>
  <si>
    <t>GALON DE PINTURA ESMALTE, BLANCO 00 MATE</t>
  </si>
  <si>
    <t>237206001596</t>
  </si>
  <si>
    <t>GALON DE PINTURA ESMALTE, BLANCO 00 CON BRILLO</t>
  </si>
  <si>
    <t>237206001597</t>
  </si>
  <si>
    <t xml:space="preserve">GALON DE PINTURA BLANCO PASTEL DRY-COAT ANTI HONGOS Y ANTI HUMEDAD </t>
  </si>
  <si>
    <t>237206001598</t>
  </si>
  <si>
    <t>CUBETA DE 5 GALS. PINTURA BLANCO 00 ACRILICA</t>
  </si>
  <si>
    <t>237206001599</t>
  </si>
  <si>
    <t>CUBETA DE 5 GALS. PINTURA BLANCO 00 SATINADA</t>
  </si>
  <si>
    <t>233101001600</t>
  </si>
  <si>
    <t>RESMA DE PAPEL DE HILO 8.5x11</t>
  </si>
  <si>
    <t>239201001394</t>
  </si>
  <si>
    <t>239101050001</t>
  </si>
  <si>
    <t>GALON DE CLORO.</t>
  </si>
  <si>
    <t>239101050004</t>
  </si>
  <si>
    <t>GALON DE DESINFECTANTE.</t>
  </si>
  <si>
    <t>239101050017</t>
  </si>
  <si>
    <t>TOALLAS DE MICROFIBRA.</t>
  </si>
  <si>
    <t>239101050048</t>
  </si>
  <si>
    <t xml:space="preserve">FALDOS DE FUNDAS 28X36 NEGRAS  DE 100/1 c/u. </t>
  </si>
  <si>
    <t>239101050025</t>
  </si>
  <si>
    <t>PARES DE GUANTES DE GOMA NEGROS.</t>
  </si>
  <si>
    <t>239101000485</t>
  </si>
  <si>
    <t>SUAPE PREMIUM #36</t>
  </si>
  <si>
    <t>239101050005</t>
  </si>
  <si>
    <t>GALON DE LAVAPLATOS.</t>
  </si>
  <si>
    <t>237299000538</t>
  </si>
  <si>
    <t>GALON DE MASILLA PARA PARED</t>
  </si>
  <si>
    <t>237299001601</t>
  </si>
  <si>
    <t>PEGAMENTO THOROBOND ROSADO</t>
  </si>
  <si>
    <t>239101001602</t>
  </si>
  <si>
    <t>DISPENSADOR DE AMBIENTADOR AUTOMATICO DE BATERIAS</t>
  </si>
  <si>
    <t>239101001603</t>
  </si>
  <si>
    <t>LATA DE AMBIENTADOR PARA DISPENSADOR AUTOMATICO DE BATERIAS</t>
  </si>
  <si>
    <t>239501001421</t>
  </si>
  <si>
    <t>CAJA DE VASOS DE PAPEL, CONICOS #7</t>
  </si>
  <si>
    <t>239201030093</t>
  </si>
  <si>
    <t>FRASCO DE TINTA EPSON 544 CYAN.</t>
  </si>
  <si>
    <t>239201030094</t>
  </si>
  <si>
    <t>FRASCO DE TINTA EPSON 544 AMARILLO.</t>
  </si>
  <si>
    <t>237299000646</t>
  </si>
  <si>
    <t>KG DE NITROGENO LIQUIDO</t>
  </si>
  <si>
    <t>239201020013</t>
  </si>
  <si>
    <t>CAJA DE FOLDERS 8 1/2 X 11 AZUL 100/1.</t>
  </si>
  <si>
    <t>239201030037</t>
  </si>
  <si>
    <t>TONER HP 410A CF410A NEGRO.</t>
  </si>
  <si>
    <t>239201030038</t>
  </si>
  <si>
    <t>TONER HP 410A CF411A CYAN.</t>
  </si>
  <si>
    <t>239201030039</t>
  </si>
  <si>
    <t xml:space="preserve">TONER HP 410A CF412A YELLOW. </t>
  </si>
  <si>
    <t>265801001604</t>
  </si>
  <si>
    <t>CILINDRO PARA Co2 DE 50 LIBRAS</t>
  </si>
  <si>
    <t>237101000293</t>
  </si>
  <si>
    <t>239201020078</t>
  </si>
  <si>
    <t>MARCADOR PERMANENTE AZUL</t>
  </si>
  <si>
    <t>239201020077</t>
  </si>
  <si>
    <t>MARCADOR PERMANENTE NEGRO</t>
  </si>
  <si>
    <t>239201020080</t>
  </si>
  <si>
    <t>MARCADORES PERMANENTE ROJO.</t>
  </si>
  <si>
    <t>239201020079</t>
  </si>
  <si>
    <t>MARCADORE PERMANENTE VERDE.</t>
  </si>
  <si>
    <t>239301000144</t>
  </si>
  <si>
    <t>GUANTES LARGOS PARA PALPAR</t>
  </si>
  <si>
    <t>234101001605</t>
  </si>
  <si>
    <t>MEGAMAX 500 ML (MULTIVITAMINICO OVICAPRINO)</t>
  </si>
  <si>
    <t>234201000299</t>
  </si>
  <si>
    <t>ELEVAL 1 LITRO (DEPARASITANTE)</t>
  </si>
  <si>
    <t>237299010099</t>
  </si>
  <si>
    <t>GALON DE YODO.</t>
  </si>
  <si>
    <t>237299001606</t>
  </si>
  <si>
    <t>GALON DE SOLUCION X12 PARA LIMPIEZA DE A.A</t>
  </si>
  <si>
    <t>239905000939</t>
  </si>
  <si>
    <t>BANDEJA DE DRENAJE PARA LIMPIAR A.AC.</t>
  </si>
  <si>
    <t>239802000579</t>
  </si>
  <si>
    <t>KIT DE TUBERIA DE COBRE DE 1/2 x 1/4</t>
  </si>
  <si>
    <t>239802001607</t>
  </si>
  <si>
    <t>KIT DE TUBERIA DE COBRE DE 3/8 x 1/4</t>
  </si>
  <si>
    <t>239601001290</t>
  </si>
  <si>
    <t>TARJETA PARA AIRE ACONDICIONADO INVERTER DE 18</t>
  </si>
  <si>
    <t>239601001608</t>
  </si>
  <si>
    <t>TARJETA PARA AIRE ACONDICIONADO INVERTER DE 24 Y 36</t>
  </si>
  <si>
    <t>231201000913</t>
  </si>
  <si>
    <t>SACO DE AFRECHO DE MAIZ 100LB</t>
  </si>
  <si>
    <t>265601001609</t>
  </si>
  <si>
    <t>INVERSOR SENOIDAL 5.0 KW 24VDC POWERBOX</t>
  </si>
  <si>
    <t>239601000731</t>
  </si>
  <si>
    <t>BATERIA DE INVERSOR PHASE II 6V 225A</t>
  </si>
  <si>
    <t>265701001611</t>
  </si>
  <si>
    <t>TALADRO INALAMNRICO MARCA DEWALT DE 24V</t>
  </si>
  <si>
    <t>265701000599</t>
  </si>
  <si>
    <t>AMPERIMETRO</t>
  </si>
  <si>
    <t>265701001610</t>
  </si>
  <si>
    <t>MAQUINA DE SOLDAR PORTATIL 110-220 VOLTIOS</t>
  </si>
  <si>
    <t>265701001612</t>
  </si>
  <si>
    <t>TALADRO ELECTRICO DEMOLEDOR 1500W MARCA TOTAL</t>
  </si>
  <si>
    <t>Correspondiente al trimestre____Abril____Junio____del ____2026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</si>
</sst>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/>
    </xf>
    <xf numFmtId="44" fontId="0" fillId="0" borderId="0" xfId="26" applyFont="1" applyFill="1" applyBorder="1" applyAlignment="1">
      <alignment horizontal="center" vertical="center"/>
    </xf>
    <xf numFmtId="165" fontId="0" fillId="0" borderId="0" xfId="1" applyFont="1" applyFill="1" applyBorder="1" applyAlignment="1">
      <alignment horizontal="center" vertical="center" wrapText="1"/>
    </xf>
    <xf numFmtId="165" fontId="6" fillId="3" borderId="0" xfId="1" applyFont="1" applyFill="1" applyBorder="1" applyAlignment="1">
      <alignment horizontal="center" vertical="center" wrapText="1"/>
    </xf>
    <xf numFmtId="44" fontId="0" fillId="0" borderId="0" xfId="26" applyFont="1" applyFill="1" applyBorder="1" applyAlignment="1">
      <alignment vertical="center" wrapText="1"/>
    </xf>
    <xf numFmtId="44" fontId="6" fillId="3" borderId="0" xfId="26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7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" xfId="26" builtinId="4"/>
    <cellStyle name="Moneda 2" xfId="6" xr:uid="{00000000-0005-0000-0000-00000D000000}"/>
    <cellStyle name="Moneda 2 2" xfId="8" xr:uid="{00000000-0005-0000-0000-00000E000000}"/>
    <cellStyle name="Moneda 2 3" xfId="10" xr:uid="{00000000-0005-0000-0000-00000F000000}"/>
    <cellStyle name="Moneda 2 4" xfId="12" xr:uid="{00000000-0005-0000-0000-000010000000}"/>
    <cellStyle name="Moneda 2 5" xfId="14" xr:uid="{00000000-0005-0000-0000-000011000000}"/>
    <cellStyle name="Moneda 2 6" xfId="16" xr:uid="{00000000-0005-0000-0000-000012000000}"/>
    <cellStyle name="Moneda 2 7" xfId="18" xr:uid="{00000000-0005-0000-0000-000013000000}"/>
    <cellStyle name="Moneda 2 8" xfId="23" xr:uid="{00000000-0005-0000-0000-000014000000}"/>
    <cellStyle name="Moneda 3" xfId="5" xr:uid="{00000000-0005-0000-0000-000015000000}"/>
    <cellStyle name="Moneda 4" xfId="22" xr:uid="{00000000-0005-0000-0000-000016000000}"/>
    <cellStyle name="Moneda 5" xfId="25" xr:uid="{00000000-0005-0000-0000-000017000000}"/>
    <cellStyle name="Normal" xfId="0" builtinId="0"/>
    <cellStyle name="Normal 2" xfId="2" xr:uid="{00000000-0005-0000-0000-000019000000}"/>
    <cellStyle name="Normal 3" xfId="19" xr:uid="{00000000-0005-0000-0000-00001A000000}"/>
  </cellStyles>
  <dxfs count="95"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85724</xdr:rowOff>
    </xdr:from>
    <xdr:to>
      <xdr:col>8</xdr:col>
      <xdr:colOff>815178</xdr:colOff>
      <xdr:row>8</xdr:row>
      <xdr:rowOff>38099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800100" y="85724"/>
          <a:ext cx="10559253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57151</xdr:rowOff>
    </xdr:from>
    <xdr:to>
      <xdr:col>8</xdr:col>
      <xdr:colOff>714374</xdr:colOff>
      <xdr:row>7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57151"/>
          <a:ext cx="2800349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0000000}" name="Tabla791529" displayName="Tabla791529" ref="A13:J31" totalsRowShown="0" headerRowDxfId="94">
  <autoFilter ref="A13:J31" xr:uid="{00000000-0009-0000-0100-00001C000000}"/>
  <tableColumns count="10">
    <tableColumn id="1" xr3:uid="{00000000-0010-0000-0000-000001000000}" name="Fecha de registro" dataDxfId="93"/>
    <tableColumn id="2" xr3:uid="{00000000-0010-0000-0000-000002000000}" name="Peridodo de adquisición" dataDxfId="92"/>
    <tableColumn id="3" xr3:uid="{00000000-0010-0000-0000-000003000000}" name="Codigo de Bienes Nacionales (si aplica)" dataDxfId="91"/>
    <tableColumn id="4" xr3:uid="{00000000-0010-0000-0000-000004000000}" name="Codigo Institucional" dataDxfId="90"/>
    <tableColumn id="5" xr3:uid="{00000000-0010-0000-0000-000005000000}" name="Descripcion del activo o bien" dataDxfId="89"/>
    <tableColumn id="6" xr3:uid="{00000000-0010-0000-0000-000006000000}" name="Cantidad" dataDxfId="88" dataCellStyle="Millares"/>
    <tableColumn id="7" xr3:uid="{00000000-0010-0000-0000-000007000000}" name="Unidad de Medida" dataDxfId="87"/>
    <tableColumn id="8" xr3:uid="{00000000-0010-0000-0000-000008000000}" name="Costo Unitario en RD$" dataDxfId="86" dataCellStyle="Moneda"/>
    <tableColumn id="9" xr3:uid="{00000000-0010-0000-0000-000009000000}" name="Valor en RD$" dataDxfId="85" dataCellStyle="Moneda">
      <calculatedColumnFormula>Tabla791529[[#This Row],[Cantidad]]*Tabla791529[[#This Row],[Costo Unitario en RD$]]</calculatedColumnFormula>
    </tableColumn>
    <tableColumn id="10" xr3:uid="{00000000-0010-0000-0000-00000A000000}" name="Existencia" dataDxfId="84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09000000}" name="Tabla79181721222443" displayName="Tabla79181721222443" ref="A184:J202" totalsRowShown="0" headerRowDxfId="11">
  <autoFilter ref="A184:J202" xr:uid="{00000000-0009-0000-0100-00002A000000}"/>
  <tableColumns count="10">
    <tableColumn id="1" xr3:uid="{00000000-0010-0000-0900-000001000000}" name="Fecha de registro"/>
    <tableColumn id="2" xr3:uid="{00000000-0010-0000-0900-000002000000}" name="Peridodo de adquisición"/>
    <tableColumn id="3" xr3:uid="{00000000-0010-0000-0900-000003000000}" name="Codigo de Bienes Nacionales (si aplica)"/>
    <tableColumn id="4" xr3:uid="{00000000-0010-0000-0900-000004000000}" name="Codigo Institucional" dataDxfId="10"/>
    <tableColumn id="5" xr3:uid="{00000000-0010-0000-0900-000005000000}" name="Descripcion del activo o bien"/>
    <tableColumn id="6" xr3:uid="{00000000-0010-0000-0900-000006000000}" name="Cantidad" dataCellStyle="Millares"/>
    <tableColumn id="7" xr3:uid="{00000000-0010-0000-0900-000007000000}" name="Unidad de Medida"/>
    <tableColumn id="8" xr3:uid="{00000000-0010-0000-0900-000008000000}" name="Costo Unitario en RD$" dataCellStyle="Moneda"/>
    <tableColumn id="9" xr3:uid="{00000000-0010-0000-0900-000009000000}" name="Valor en RD$" dataDxfId="9" dataCellStyle="Moneda">
      <calculatedColumnFormula>Tabla79181721222443[[#This Row],[Cantidad]]*Tabla79181721222443[[#This Row],[Costo Unitario en RD$]]</calculatedColumnFormula>
    </tableColumn>
    <tableColumn id="10" xr3:uid="{00000000-0010-0000-0900-00000A000000}" name="Existencia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0A000000}" name="Tabla79181721222544" displayName="Tabla79181721222544" ref="A203:J221" totalsRowShown="0" headerRowDxfId="8">
  <autoFilter ref="A203:J221" xr:uid="{00000000-0009-0000-0100-00002B000000}"/>
  <tableColumns count="10">
    <tableColumn id="1" xr3:uid="{00000000-0010-0000-0A00-000001000000}" name="Fecha de registro"/>
    <tableColumn id="2" xr3:uid="{00000000-0010-0000-0A00-000002000000}" name="Peridodo de adquisición"/>
    <tableColumn id="3" xr3:uid="{00000000-0010-0000-0A00-000003000000}" name="Codigo de Bienes Nacionales (si aplica)"/>
    <tableColumn id="4" xr3:uid="{00000000-0010-0000-0A00-000004000000}" name="Codigo Institucional" dataDxfId="7"/>
    <tableColumn id="5" xr3:uid="{00000000-0010-0000-0A00-000005000000}" name="Descripcion del activo o bien"/>
    <tableColumn id="6" xr3:uid="{00000000-0010-0000-0A00-000006000000}" name="Cantidad" dataCellStyle="Millares"/>
    <tableColumn id="7" xr3:uid="{00000000-0010-0000-0A00-000007000000}" name="Unidad de Medida"/>
    <tableColumn id="8" xr3:uid="{00000000-0010-0000-0A00-000008000000}" name="Costo Unitario en RD$" dataCellStyle="Moneda"/>
    <tableColumn id="9" xr3:uid="{00000000-0010-0000-0A00-000009000000}" name="Valor en RD$" dataDxfId="6" dataCellStyle="Moneda">
      <calculatedColumnFormula>Tabla79181721222544[[#This Row],[Cantidad]]*Tabla79181721222544[[#This Row],[Costo Unitario en RD$]]</calculatedColumnFormula>
    </tableColumn>
    <tableColumn id="10" xr3:uid="{00000000-0010-0000-0A00-00000A000000}" name="Existencia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B000000}" name="Tabla45" displayName="Tabla45" ref="A222:J225" totalsRowShown="0" headerRowDxfId="5" headerRowCellStyle="Moneda">
  <autoFilter ref="A222:J225" xr:uid="{00000000-0009-0000-0100-00002D000000}"/>
  <tableColumns count="10">
    <tableColumn id="1" xr3:uid="{00000000-0010-0000-0B00-000001000000}" name="Fecha de registro" dataDxfId="4"/>
    <tableColumn id="2" xr3:uid="{00000000-0010-0000-0B00-000002000000}" name="Peridodo de adquisición" dataDxfId="3"/>
    <tableColumn id="3" xr3:uid="{00000000-0010-0000-0B00-000003000000}" name="Codigo de Bienes Nacionales (si aplica)"/>
    <tableColumn id="4" xr3:uid="{00000000-0010-0000-0B00-000004000000}" name="Codigo Institucional"/>
    <tableColumn id="5" xr3:uid="{00000000-0010-0000-0B00-000005000000}" name="Descripcion del activo o bien" dataDxfId="2"/>
    <tableColumn id="6" xr3:uid="{00000000-0010-0000-0B00-000006000000}" name="Cantidad" dataDxfId="1" dataCellStyle="Millares"/>
    <tableColumn id="7" xr3:uid="{00000000-0010-0000-0B00-000007000000}" name="Unidad de Medida"/>
    <tableColumn id="8" xr3:uid="{00000000-0010-0000-0B00-000008000000}" name="Costo Unitario en RD$"/>
    <tableColumn id="9" xr3:uid="{00000000-0010-0000-0B00-000009000000}" name="Valor en RD$" dataDxfId="0">
      <calculatedColumnFormula>Tabla45[[#This Row],[Cantidad]]*Tabla45[[#This Row],[Costo Unitario en RD$]]</calculatedColumnFormula>
    </tableColumn>
    <tableColumn id="10" xr3:uid="{00000000-0010-0000-0B00-00000A000000}" name="Existenci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1000000}" name="Tabla791630" displayName="Tabla791630" ref="A32:J50" totalsRowShown="0" headerRowDxfId="83" headerRowCellStyle="Moneda">
  <autoFilter ref="A32:J50" xr:uid="{00000000-0009-0000-0100-00001D000000}"/>
  <tableColumns count="10">
    <tableColumn id="1" xr3:uid="{00000000-0010-0000-0100-000001000000}" name="Fecha de registro" dataDxfId="82"/>
    <tableColumn id="2" xr3:uid="{00000000-0010-0000-0100-000002000000}" name="Peridodo de adquisición" dataDxfId="81"/>
    <tableColumn id="3" xr3:uid="{00000000-0010-0000-0100-000003000000}" name="Codigo de Bienes Nacionales (si aplica)" dataDxfId="80"/>
    <tableColumn id="4" xr3:uid="{00000000-0010-0000-0100-000004000000}" name="Codigo Institucional" dataDxfId="79"/>
    <tableColumn id="5" xr3:uid="{00000000-0010-0000-0100-000005000000}" name="Descripcion del activo o bien" dataDxfId="78"/>
    <tableColumn id="6" xr3:uid="{00000000-0010-0000-0100-000006000000}" name="Cantidad" dataDxfId="77" dataCellStyle="Millares"/>
    <tableColumn id="7" xr3:uid="{00000000-0010-0000-0100-000007000000}" name="Unidad de Medida" dataDxfId="76"/>
    <tableColumn id="8" xr3:uid="{00000000-0010-0000-0100-000008000000}" name="Costo Unitario en RD$" dataDxfId="75" dataCellStyle="Moneda"/>
    <tableColumn id="9" xr3:uid="{00000000-0010-0000-0100-000009000000}" name="Valor en RD$" dataDxfId="74" dataCellStyle="Moneda">
      <calculatedColumnFormula>Tabla791630[[#This Row],[Cantidad]]*Tabla791630[[#This Row],[Costo Unitario en RD$]]</calculatedColumnFormula>
    </tableColumn>
    <tableColumn id="10" xr3:uid="{00000000-0010-0000-0100-00000A000000}" name="Existencia" dataDxfId="73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2000000}" name="Tabla791831" displayName="Tabla791831" ref="A51:J69" totalsRowShown="0" headerRowDxfId="72" headerRowCellStyle="Moneda">
  <autoFilter ref="A51:J69" xr:uid="{00000000-0009-0000-0100-00001E000000}"/>
  <tableColumns count="10">
    <tableColumn id="1" xr3:uid="{00000000-0010-0000-0200-000001000000}" name="Fecha de registro" dataDxfId="71"/>
    <tableColumn id="2" xr3:uid="{00000000-0010-0000-0200-000002000000}" name="Peridodo de adquisición" dataDxfId="70"/>
    <tableColumn id="3" xr3:uid="{00000000-0010-0000-0200-000003000000}" name="Codigo de Bienes Nacionales (si aplica)" dataDxfId="69"/>
    <tableColumn id="4" xr3:uid="{00000000-0010-0000-0200-000004000000}" name="Codigo Institucional" dataDxfId="68"/>
    <tableColumn id="5" xr3:uid="{00000000-0010-0000-0200-000005000000}" name="Descripcion del activo o bien" dataDxfId="67"/>
    <tableColumn id="6" xr3:uid="{00000000-0010-0000-0200-000006000000}" name="Cantidad" dataDxfId="66" dataCellStyle="Millares"/>
    <tableColumn id="7" xr3:uid="{00000000-0010-0000-0200-000007000000}" name="Unidad de Medida" dataDxfId="65"/>
    <tableColumn id="8" xr3:uid="{00000000-0010-0000-0200-000008000000}" name="Costo Unitario en RD$" dataDxfId="64" dataCellStyle="Moneda"/>
    <tableColumn id="9" xr3:uid="{00000000-0010-0000-0200-000009000000}" name="Valor en RD$" dataDxfId="63" dataCellStyle="Moneda">
      <calculatedColumnFormula>Tabla791831[[#This Row],[Cantidad]]*Tabla791831[[#This Row],[Costo Unitario en RD$]]</calculatedColumnFormula>
    </tableColumn>
    <tableColumn id="10" xr3:uid="{00000000-0010-0000-0200-00000A000000}" name="Existencia" dataDxfId="62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3000000}" name="Tabla79181732" displayName="Tabla79181732" ref="A70:J88" totalsRowShown="0" headerRowDxfId="61" headerRowCellStyle="Moneda">
  <autoFilter ref="A70:J88" xr:uid="{00000000-0009-0000-0100-00001F000000}"/>
  <tableColumns count="10">
    <tableColumn id="1" xr3:uid="{00000000-0010-0000-0300-000001000000}" name="Fecha de registro" dataDxfId="60"/>
    <tableColumn id="2" xr3:uid="{00000000-0010-0000-0300-000002000000}" name="Peridodo de adquisición" dataDxfId="59"/>
    <tableColumn id="3" xr3:uid="{00000000-0010-0000-0300-000003000000}" name="Codigo de Bienes Nacionales (si aplica)" dataDxfId="58"/>
    <tableColumn id="4" xr3:uid="{00000000-0010-0000-0300-000004000000}" name="Codigo Institucional" dataDxfId="57"/>
    <tableColumn id="5" xr3:uid="{00000000-0010-0000-0300-000005000000}" name="Descripcion del activo o bien" dataDxfId="56"/>
    <tableColumn id="6" xr3:uid="{00000000-0010-0000-0300-000006000000}" name="Cantidad" dataDxfId="55" dataCellStyle="Millares"/>
    <tableColumn id="7" xr3:uid="{00000000-0010-0000-0300-000007000000}" name="Unidad de Medida" dataDxfId="54"/>
    <tableColumn id="8" xr3:uid="{00000000-0010-0000-0300-000008000000}" name="Costo Unitario en RD$" dataDxfId="53" dataCellStyle="Moneda"/>
    <tableColumn id="9" xr3:uid="{00000000-0010-0000-0300-000009000000}" name="Valor en RD$" dataDxfId="52" dataCellStyle="Moneda">
      <calculatedColumnFormula>Tabla79181732[[#This Row],[Cantidad]]*Tabla79181732[[#This Row],[Costo Unitario en RD$]]</calculatedColumnFormula>
    </tableColumn>
    <tableColumn id="10" xr3:uid="{00000000-0010-0000-0300-00000A000000}" name="Existencia" dataDxfId="5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4000000}" name="Tabla7918171933" displayName="Tabla7918171933" ref="A89:J107" totalsRowShown="0" headerRowDxfId="50" headerRowCellStyle="Moneda">
  <autoFilter ref="A89:J107" xr:uid="{00000000-0009-0000-0100-000020000000}"/>
  <tableColumns count="10">
    <tableColumn id="1" xr3:uid="{00000000-0010-0000-0400-000001000000}" name="Fecha de registro" dataDxfId="49"/>
    <tableColumn id="2" xr3:uid="{00000000-0010-0000-0400-000002000000}" name="Peridodo de adquisición" dataDxfId="48"/>
    <tableColumn id="3" xr3:uid="{00000000-0010-0000-0400-000003000000}" name="Codigo de Bienes Nacionales (si aplica)" dataDxfId="47"/>
    <tableColumn id="4" xr3:uid="{00000000-0010-0000-0400-000004000000}" name="Codigo Institucional" dataDxfId="46"/>
    <tableColumn id="5" xr3:uid="{00000000-0010-0000-0400-000005000000}" name="Descripcion del activo o bien" dataDxfId="45"/>
    <tableColumn id="6" xr3:uid="{00000000-0010-0000-0400-000006000000}" name="Cantidad" dataDxfId="44" dataCellStyle="Millares"/>
    <tableColumn id="7" xr3:uid="{00000000-0010-0000-0400-000007000000}" name="Unidad de Medida" dataDxfId="43"/>
    <tableColumn id="8" xr3:uid="{00000000-0010-0000-0400-000008000000}" name="Costo Unitario en RD$" dataDxfId="42" dataCellStyle="Moneda"/>
    <tableColumn id="9" xr3:uid="{00000000-0010-0000-0400-000009000000}" name="Valor en RD$" dataDxfId="41" dataCellStyle="Moneda">
      <calculatedColumnFormula>Tabla7918171933[[#This Row],[Cantidad]]*Tabla7918171933[[#This Row],[Costo Unitario en RD$]]</calculatedColumnFormula>
    </tableColumn>
    <tableColumn id="10" xr3:uid="{00000000-0010-0000-0400-00000A000000}" name="Existencia" dataDxfId="40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5000000}" name="Tabla7918172034" displayName="Tabla7918172034" ref="A108:J126" totalsRowShown="0" headerRowDxfId="39" headerRowCellStyle="Moneda">
  <autoFilter ref="A108:J126" xr:uid="{00000000-0009-0000-0100-000021000000}"/>
  <tableColumns count="10">
    <tableColumn id="1" xr3:uid="{00000000-0010-0000-0500-000001000000}" name="Fecha de registro" dataDxfId="38"/>
    <tableColumn id="2" xr3:uid="{00000000-0010-0000-0500-000002000000}" name="Peridodo de adquisición" dataDxfId="37"/>
    <tableColumn id="3" xr3:uid="{00000000-0010-0000-0500-000003000000}" name="Codigo de Bienes Nacionales (si aplica)" dataDxfId="36"/>
    <tableColumn id="4" xr3:uid="{00000000-0010-0000-0500-000004000000}" name="Codigo Institucional" dataDxfId="35"/>
    <tableColumn id="5" xr3:uid="{00000000-0010-0000-0500-000005000000}" name="Descripcion del activo o bien" dataDxfId="34"/>
    <tableColumn id="6" xr3:uid="{00000000-0010-0000-0500-000006000000}" name="Cantidad" dataDxfId="33" dataCellStyle="Millares"/>
    <tableColumn id="7" xr3:uid="{00000000-0010-0000-0500-000007000000}" name="Unidad de Medida" dataDxfId="32"/>
    <tableColumn id="8" xr3:uid="{00000000-0010-0000-0500-000008000000}" name="Costo Unitario en RD$" dataDxfId="31" dataCellStyle="Moneda"/>
    <tableColumn id="9" xr3:uid="{00000000-0010-0000-0500-000009000000}" name="Valor en RD$" dataDxfId="30" dataCellStyle="Moneda">
      <calculatedColumnFormula>Tabla7918172034[[#This Row],[Cantidad]]*Tabla7918172034[[#This Row],[Costo Unitario en RD$]]</calculatedColumnFormula>
    </tableColumn>
    <tableColumn id="10" xr3:uid="{00000000-0010-0000-0500-00000A000000}" name="Existencia" dataDxfId="29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6000000}" name="Tabla7918172135" displayName="Tabla7918172135" ref="A127:J145" totalsRowShown="0" headerRowDxfId="28" headerRowCellStyle="Moneda">
  <autoFilter ref="A127:J145" xr:uid="{00000000-0009-0000-0100-000022000000}"/>
  <tableColumns count="10">
    <tableColumn id="1" xr3:uid="{00000000-0010-0000-0600-000001000000}" name="Fecha de registro" dataDxfId="27"/>
    <tableColumn id="2" xr3:uid="{00000000-0010-0000-0600-000002000000}" name="Peridodo de adquisición" dataDxfId="26"/>
    <tableColumn id="3" xr3:uid="{00000000-0010-0000-0600-000003000000}" name="Codigo de Bienes Nacionales (si aplica)" dataDxfId="25"/>
    <tableColumn id="4" xr3:uid="{00000000-0010-0000-0600-000004000000}" name="Codigo Institucional" dataDxfId="24"/>
    <tableColumn id="5" xr3:uid="{00000000-0010-0000-0600-000005000000}" name="Descripcion del activo o bien" dataDxfId="23"/>
    <tableColumn id="6" xr3:uid="{00000000-0010-0000-0600-000006000000}" name="Cantidad" dataDxfId="22" dataCellStyle="Millares"/>
    <tableColumn id="7" xr3:uid="{00000000-0010-0000-0600-000007000000}" name="Unidad de Medida" dataDxfId="21"/>
    <tableColumn id="8" xr3:uid="{00000000-0010-0000-0600-000008000000}" name="Costo Unitario en RD$" dataDxfId="20" dataCellStyle="Moneda"/>
    <tableColumn id="9" xr3:uid="{00000000-0010-0000-0600-000009000000}" name="Valor en RD$" dataDxfId="19" dataCellStyle="Moneda">
      <calculatedColumnFormula>Tabla7918172135[[#This Row],[Cantidad]]*Tabla7918172135[[#This Row],[Costo Unitario en RD$]]</calculatedColumnFormula>
    </tableColumn>
    <tableColumn id="10" xr3:uid="{00000000-0010-0000-0600-00000A000000}" name="Existencia" dataDxfId="18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7000000}" name="Tabla791817212240" displayName="Tabla791817212240" ref="A146:J164" totalsRowShown="0" headerRowDxfId="17">
  <autoFilter ref="A146:J164" xr:uid="{00000000-0009-0000-0100-000027000000}"/>
  <tableColumns count="10">
    <tableColumn id="1" xr3:uid="{00000000-0010-0000-0700-000001000000}" name="Fecha de registro"/>
    <tableColumn id="2" xr3:uid="{00000000-0010-0000-0700-000002000000}" name="Peridodo de adquisición"/>
    <tableColumn id="3" xr3:uid="{00000000-0010-0000-0700-000003000000}" name="Codigo de Bienes Nacionales (si aplica)"/>
    <tableColumn id="4" xr3:uid="{00000000-0010-0000-0700-000004000000}" name="Codigo Institucional" dataDxfId="16"/>
    <tableColumn id="5" xr3:uid="{00000000-0010-0000-0700-000005000000}" name="Descripcion del activo o bien"/>
    <tableColumn id="6" xr3:uid="{00000000-0010-0000-0700-000006000000}" name="Cantidad" dataCellStyle="Millares"/>
    <tableColumn id="7" xr3:uid="{00000000-0010-0000-0700-000007000000}" name="Unidad de Medida"/>
    <tableColumn id="8" xr3:uid="{00000000-0010-0000-0700-000008000000}" name="Costo Unitario en RD$" dataCellStyle="Moneda"/>
    <tableColumn id="9" xr3:uid="{00000000-0010-0000-0700-000009000000}" name="Valor en RD$" dataDxfId="15" dataCellStyle="Moneda">
      <calculatedColumnFormula>Tabla791817212240[[#This Row],[Cantidad]]*Tabla791817212240[[#This Row],[Costo Unitario en RD$]]</calculatedColumnFormula>
    </tableColumn>
    <tableColumn id="10" xr3:uid="{00000000-0010-0000-0700-00000A000000}" name="Existencia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8000000}" name="Tabla79181721222341" displayName="Tabla79181721222341" ref="A165:J183" totalsRowShown="0" headerRowDxfId="14">
  <autoFilter ref="A165:J183" xr:uid="{00000000-0009-0000-0100-000028000000}"/>
  <tableColumns count="10">
    <tableColumn id="1" xr3:uid="{00000000-0010-0000-0800-000001000000}" name="Fecha de registro"/>
    <tableColumn id="2" xr3:uid="{00000000-0010-0000-0800-000002000000}" name="Peridodo de adquisición"/>
    <tableColumn id="3" xr3:uid="{00000000-0010-0000-0800-000003000000}" name="Codigo de Bienes Nacionales (si aplica)"/>
    <tableColumn id="4" xr3:uid="{00000000-0010-0000-0800-000004000000}" name="Codigo Institucional" dataDxfId="13"/>
    <tableColumn id="5" xr3:uid="{00000000-0010-0000-0800-000005000000}" name="Descripcion del activo o bien"/>
    <tableColumn id="6" xr3:uid="{00000000-0010-0000-0800-000006000000}" name="Cantidad" dataCellStyle="Millares"/>
    <tableColumn id="7" xr3:uid="{00000000-0010-0000-0800-000007000000}" name="Unidad de Medida"/>
    <tableColumn id="8" xr3:uid="{00000000-0010-0000-0800-000008000000}" name="Costo Unitario en RD$" dataCellStyle="Moneda"/>
    <tableColumn id="9" xr3:uid="{00000000-0010-0000-0800-000009000000}" name="Valor en RD$" dataDxfId="12" dataCellStyle="Moneda">
      <calculatedColumnFormula>Tabla79181721222341[[#This Row],[Cantidad]]*Tabla79181721222341[[#This Row],[Costo Unitario en RD$]]</calculatedColumnFormula>
    </tableColumn>
    <tableColumn id="10" xr3:uid="{00000000-0010-0000-0800-00000A000000}" name="Existenci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1"/>
  <sheetViews>
    <sheetView tabSelected="1" topLeftCell="A5" zoomScaleNormal="100" workbookViewId="0">
      <selection sqref="A1:J8"/>
    </sheetView>
  </sheetViews>
  <sheetFormatPr baseColWidth="10" defaultRowHeight="15" x14ac:dyDescent="0.25"/>
  <cols>
    <col min="1" max="1" width="11.42578125" customWidth="1"/>
    <col min="2" max="2" width="10.85546875" customWidth="1"/>
    <col min="3" max="3" width="15.28515625" customWidth="1"/>
    <col min="4" max="4" width="13" customWidth="1"/>
    <col min="5" max="5" width="69.5703125" bestFit="1" customWidth="1"/>
    <col min="6" max="6" width="13.85546875" bestFit="1" customWidth="1"/>
    <col min="7" max="7" width="12.42578125" customWidth="1"/>
    <col min="8" max="8" width="14" customWidth="1"/>
    <col min="9" max="9" width="14.7109375" customWidth="1"/>
    <col min="10" max="10" width="10.28515625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19.5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5.75" x14ac:dyDescent="0.2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</row>
    <row r="12" spans="1:10" ht="15.75" x14ac:dyDescent="0.25">
      <c r="A12" s="23" t="s">
        <v>385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60" x14ac:dyDescent="0.25">
      <c r="A13" s="6" t="s">
        <v>0</v>
      </c>
      <c r="B13" s="6" t="s">
        <v>6</v>
      </c>
      <c r="C13" s="6" t="s">
        <v>11</v>
      </c>
      <c r="D13" s="6" t="s">
        <v>12</v>
      </c>
      <c r="E13" s="6" t="s">
        <v>1</v>
      </c>
      <c r="F13" s="6" t="s">
        <v>10</v>
      </c>
      <c r="G13" s="6" t="s">
        <v>13</v>
      </c>
      <c r="H13" s="6" t="s">
        <v>14</v>
      </c>
      <c r="I13" s="6" t="s">
        <v>2</v>
      </c>
      <c r="J13" s="6" t="s">
        <v>7</v>
      </c>
    </row>
    <row r="14" spans="1:10" x14ac:dyDescent="0.25">
      <c r="A14" s="16">
        <v>46118</v>
      </c>
      <c r="B14" s="16">
        <v>46118</v>
      </c>
      <c r="C14" s="5"/>
      <c r="D14" s="8" t="s">
        <v>72</v>
      </c>
      <c r="E14" s="18" t="s">
        <v>73</v>
      </c>
      <c r="F14" s="10">
        <v>50000</v>
      </c>
      <c r="G14" s="5" t="s">
        <v>3</v>
      </c>
      <c r="H14" s="11">
        <v>4.5999999999999996</v>
      </c>
      <c r="I14" s="11">
        <f>Tabla791529[[#This Row],[Cantidad]]*Tabla791529[[#This Row],[Costo Unitario en RD$]]</f>
        <v>229999.99999999997</v>
      </c>
      <c r="J14" s="5">
        <v>184400</v>
      </c>
    </row>
    <row r="15" spans="1:10" x14ac:dyDescent="0.25">
      <c r="A15" s="16">
        <v>46119</v>
      </c>
      <c r="B15" s="16">
        <v>46119</v>
      </c>
      <c r="C15" s="5"/>
      <c r="D15" s="8" t="s">
        <v>74</v>
      </c>
      <c r="E15" s="4" t="s">
        <v>75</v>
      </c>
      <c r="F15" s="10">
        <v>50</v>
      </c>
      <c r="G15" s="5" t="s">
        <v>76</v>
      </c>
      <c r="H15" s="11">
        <v>780</v>
      </c>
      <c r="I15" s="11">
        <f>Tabla791529[[#This Row],[Cantidad]]*Tabla791529[[#This Row],[Costo Unitario en RD$]]</f>
        <v>39000</v>
      </c>
      <c r="J15" s="5">
        <v>0</v>
      </c>
    </row>
    <row r="16" spans="1:10" x14ac:dyDescent="0.25">
      <c r="A16" s="16">
        <v>46119</v>
      </c>
      <c r="B16" s="16">
        <v>46119</v>
      </c>
      <c r="C16" s="2"/>
      <c r="D16" s="3" t="s">
        <v>77</v>
      </c>
      <c r="E16" s="4" t="s">
        <v>78</v>
      </c>
      <c r="F16" s="12">
        <v>20</v>
      </c>
      <c r="G16" s="2" t="s">
        <v>76</v>
      </c>
      <c r="H16" s="14">
        <v>1470</v>
      </c>
      <c r="I16" s="14">
        <f>Tabla791529[[#This Row],[Cantidad]]*Tabla791529[[#This Row],[Costo Unitario en RD$]]</f>
        <v>29400</v>
      </c>
      <c r="J16" s="2">
        <v>0</v>
      </c>
    </row>
    <row r="17" spans="1:10" x14ac:dyDescent="0.25">
      <c r="A17" s="16">
        <v>46121</v>
      </c>
      <c r="B17" s="16">
        <v>46121</v>
      </c>
      <c r="C17" s="2"/>
      <c r="D17" s="3" t="s">
        <v>79</v>
      </c>
      <c r="E17" s="4" t="s">
        <v>80</v>
      </c>
      <c r="F17" s="12">
        <v>500</v>
      </c>
      <c r="G17" s="2" t="s">
        <v>81</v>
      </c>
      <c r="H17" s="14">
        <v>237.1</v>
      </c>
      <c r="I17" s="14">
        <f>Tabla791529[[#This Row],[Cantidad]]*Tabla791529[[#This Row],[Costo Unitario en RD$]]</f>
        <v>118550</v>
      </c>
      <c r="J17" s="2">
        <v>0</v>
      </c>
    </row>
    <row r="18" spans="1:10" x14ac:dyDescent="0.25">
      <c r="A18" s="16">
        <v>46122</v>
      </c>
      <c r="B18" s="16">
        <v>46122</v>
      </c>
      <c r="C18" s="2"/>
      <c r="D18" s="3" t="s">
        <v>82</v>
      </c>
      <c r="E18" s="4" t="s">
        <v>83</v>
      </c>
      <c r="F18" s="12">
        <v>1008</v>
      </c>
      <c r="G18" s="2" t="s">
        <v>3</v>
      </c>
      <c r="H18" s="14">
        <v>316.24</v>
      </c>
      <c r="I18" s="14">
        <f>Tabla791529[[#This Row],[Cantidad]]*Tabla791529[[#This Row],[Costo Unitario en RD$]]</f>
        <v>318769.91999999998</v>
      </c>
      <c r="J18" s="2">
        <v>487</v>
      </c>
    </row>
    <row r="19" spans="1:10" x14ac:dyDescent="0.25">
      <c r="A19" s="16">
        <v>46125</v>
      </c>
      <c r="B19" s="16">
        <v>46125</v>
      </c>
      <c r="C19" s="2"/>
      <c r="D19" s="3" t="s">
        <v>17</v>
      </c>
      <c r="E19" s="4" t="s">
        <v>8</v>
      </c>
      <c r="F19" s="12">
        <v>34</v>
      </c>
      <c r="G19" s="2" t="s">
        <v>3</v>
      </c>
      <c r="H19" s="14">
        <v>60</v>
      </c>
      <c r="I19" s="14">
        <f>Tabla791529[[#This Row],[Cantidad]]*Tabla791529[[#This Row],[Costo Unitario en RD$]]</f>
        <v>2040</v>
      </c>
      <c r="J19" s="2">
        <v>57</v>
      </c>
    </row>
    <row r="20" spans="1:10" x14ac:dyDescent="0.25">
      <c r="A20" s="16">
        <v>46127</v>
      </c>
      <c r="B20" s="16">
        <v>46127</v>
      </c>
      <c r="C20" s="2"/>
      <c r="D20" s="3" t="s">
        <v>84</v>
      </c>
      <c r="E20" s="4" t="s">
        <v>85</v>
      </c>
      <c r="F20" s="12">
        <v>150</v>
      </c>
      <c r="G20" s="2" t="s">
        <v>76</v>
      </c>
      <c r="H20" s="14">
        <v>700.01</v>
      </c>
      <c r="I20" s="14">
        <f>Tabla791529[[#This Row],[Cantidad]]*Tabla791529[[#This Row],[Costo Unitario en RD$]]</f>
        <v>105001.5</v>
      </c>
      <c r="J20" s="2">
        <v>15</v>
      </c>
    </row>
    <row r="21" spans="1:10" x14ac:dyDescent="0.25">
      <c r="A21" s="16">
        <v>46128</v>
      </c>
      <c r="B21" s="16">
        <v>46128</v>
      </c>
      <c r="C21" s="2"/>
      <c r="D21" s="3" t="s">
        <v>86</v>
      </c>
      <c r="E21" s="4" t="s">
        <v>87</v>
      </c>
      <c r="F21" s="12">
        <v>40</v>
      </c>
      <c r="G21" s="2" t="s">
        <v>88</v>
      </c>
      <c r="H21" s="14">
        <v>128.83000000000001</v>
      </c>
      <c r="I21" s="14">
        <f>Tabla791529[[#This Row],[Cantidad]]*Tabla791529[[#This Row],[Costo Unitario en RD$]]</f>
        <v>5153.2000000000007</v>
      </c>
      <c r="J21" s="2">
        <v>40</v>
      </c>
    </row>
    <row r="22" spans="1:10" x14ac:dyDescent="0.25">
      <c r="A22" s="16">
        <v>46128</v>
      </c>
      <c r="B22" s="16">
        <v>46128</v>
      </c>
      <c r="C22" s="2"/>
      <c r="D22" s="3" t="s">
        <v>89</v>
      </c>
      <c r="E22" s="4" t="s">
        <v>90</v>
      </c>
      <c r="F22" s="12">
        <v>120</v>
      </c>
      <c r="G22" s="2" t="s">
        <v>3</v>
      </c>
      <c r="H22" s="14">
        <v>409.46</v>
      </c>
      <c r="I22" s="14">
        <f>Tabla791529[[#This Row],[Cantidad]]*Tabla791529[[#This Row],[Costo Unitario en RD$]]</f>
        <v>49135.199999999997</v>
      </c>
      <c r="J22" s="2">
        <v>0</v>
      </c>
    </row>
    <row r="23" spans="1:10" x14ac:dyDescent="0.25">
      <c r="A23" s="16">
        <v>46129</v>
      </c>
      <c r="B23" s="16">
        <v>46129</v>
      </c>
      <c r="C23" s="2"/>
      <c r="D23" s="3" t="s">
        <v>68</v>
      </c>
      <c r="E23" s="4" t="s">
        <v>69</v>
      </c>
      <c r="F23" s="12">
        <v>400</v>
      </c>
      <c r="G23" s="2" t="s">
        <v>3</v>
      </c>
      <c r="H23" s="14">
        <v>277.3</v>
      </c>
      <c r="I23" s="14">
        <f>Tabla791529[[#This Row],[Cantidad]]*Tabla791529[[#This Row],[Costo Unitario en RD$]]</f>
        <v>110920</v>
      </c>
      <c r="J23" s="2">
        <v>217</v>
      </c>
    </row>
    <row r="24" spans="1:10" x14ac:dyDescent="0.25">
      <c r="A24" s="16">
        <v>46133</v>
      </c>
      <c r="B24" s="16">
        <v>46133</v>
      </c>
      <c r="C24" s="2"/>
      <c r="D24" s="3" t="s">
        <v>91</v>
      </c>
      <c r="E24" s="4" t="s">
        <v>92</v>
      </c>
      <c r="F24" s="12">
        <v>696</v>
      </c>
      <c r="G24" s="2" t="s">
        <v>93</v>
      </c>
      <c r="H24" s="14">
        <v>225</v>
      </c>
      <c r="I24" s="14">
        <f>Tabla791529[[#This Row],[Cantidad]]*Tabla791529[[#This Row],[Costo Unitario en RD$]]</f>
        <v>156600</v>
      </c>
      <c r="J24" s="2">
        <v>210.983</v>
      </c>
    </row>
    <row r="25" spans="1:10" ht="15" customHeight="1" x14ac:dyDescent="0.25">
      <c r="A25" s="16">
        <v>46133</v>
      </c>
      <c r="B25" s="16">
        <v>46133</v>
      </c>
      <c r="C25" s="2"/>
      <c r="D25" s="3" t="s">
        <v>94</v>
      </c>
      <c r="E25" s="4" t="s">
        <v>95</v>
      </c>
      <c r="F25" s="12">
        <v>696</v>
      </c>
      <c r="G25" s="2" t="s">
        <v>93</v>
      </c>
      <c r="H25" s="14">
        <v>225</v>
      </c>
      <c r="I25" s="14">
        <f>Tabla791529[[#This Row],[Cantidad]]*Tabla791529[[#This Row],[Costo Unitario en RD$]]</f>
        <v>156600</v>
      </c>
      <c r="J25" s="2">
        <v>144.84399999999999</v>
      </c>
    </row>
    <row r="26" spans="1:10" x14ac:dyDescent="0.25">
      <c r="A26" s="16">
        <v>46133</v>
      </c>
      <c r="B26" s="16">
        <v>46133</v>
      </c>
      <c r="C26" s="2"/>
      <c r="D26" s="3" t="s">
        <v>96</v>
      </c>
      <c r="E26" s="4" t="s">
        <v>97</v>
      </c>
      <c r="F26" s="12">
        <v>8</v>
      </c>
      <c r="G26" s="2" t="s">
        <v>3</v>
      </c>
      <c r="H26" s="14">
        <v>750</v>
      </c>
      <c r="I26" s="14">
        <f>Tabla791529[[#This Row],[Cantidad]]*Tabla791529[[#This Row],[Costo Unitario en RD$]]</f>
        <v>6000</v>
      </c>
      <c r="J26" s="2">
        <v>9</v>
      </c>
    </row>
    <row r="27" spans="1:10" x14ac:dyDescent="0.25">
      <c r="A27" s="16">
        <v>46133</v>
      </c>
      <c r="B27" s="16">
        <v>46133</v>
      </c>
      <c r="C27" s="2"/>
      <c r="D27" s="3" t="s">
        <v>98</v>
      </c>
      <c r="E27" s="4" t="s">
        <v>99</v>
      </c>
      <c r="F27" s="12">
        <v>27</v>
      </c>
      <c r="G27" s="2" t="s">
        <v>3</v>
      </c>
      <c r="H27" s="14">
        <v>300</v>
      </c>
      <c r="I27" s="14">
        <f>Tabla791529[[#This Row],[Cantidad]]*Tabla791529[[#This Row],[Costo Unitario en RD$]]</f>
        <v>8100</v>
      </c>
      <c r="J27" s="2">
        <v>14</v>
      </c>
    </row>
    <row r="28" spans="1:10" ht="12" customHeight="1" x14ac:dyDescent="0.25">
      <c r="A28" s="16">
        <v>46133</v>
      </c>
      <c r="B28" s="16">
        <v>46133</v>
      </c>
      <c r="C28" s="2"/>
      <c r="D28" s="8" t="s">
        <v>100</v>
      </c>
      <c r="E28" s="4" t="s">
        <v>101</v>
      </c>
      <c r="F28" s="10">
        <v>45</v>
      </c>
      <c r="G28" s="5" t="s">
        <v>3</v>
      </c>
      <c r="H28" s="11">
        <v>300</v>
      </c>
      <c r="I28" s="14">
        <f>Tabla791529[[#This Row],[Cantidad]]*Tabla791529[[#This Row],[Costo Unitario en RD$]]</f>
        <v>13500</v>
      </c>
      <c r="J28" s="2">
        <v>28</v>
      </c>
    </row>
    <row r="29" spans="1:10" x14ac:dyDescent="0.25">
      <c r="A29" s="16">
        <v>46133</v>
      </c>
      <c r="B29" s="16">
        <v>46133</v>
      </c>
      <c r="C29" s="2"/>
      <c r="D29" s="3" t="s">
        <v>102</v>
      </c>
      <c r="E29" s="4" t="s">
        <v>103</v>
      </c>
      <c r="F29" s="12">
        <v>3</v>
      </c>
      <c r="G29" s="2" t="s">
        <v>3</v>
      </c>
      <c r="H29" s="14">
        <v>650</v>
      </c>
      <c r="I29" s="14">
        <f>Tabla791529[[#This Row],[Cantidad]]*Tabla791529[[#This Row],[Costo Unitario en RD$]]</f>
        <v>1950</v>
      </c>
      <c r="J29" s="2">
        <v>3</v>
      </c>
    </row>
    <row r="30" spans="1:10" x14ac:dyDescent="0.25">
      <c r="A30" s="16">
        <v>46133</v>
      </c>
      <c r="B30" s="16">
        <v>46133</v>
      </c>
      <c r="C30" s="2"/>
      <c r="D30" s="3" t="s">
        <v>104</v>
      </c>
      <c r="E30" s="4" t="s">
        <v>105</v>
      </c>
      <c r="F30" s="12">
        <v>2</v>
      </c>
      <c r="G30" s="2" t="s">
        <v>3</v>
      </c>
      <c r="H30" s="14">
        <v>350</v>
      </c>
      <c r="I30" s="14">
        <f>Tabla791529[[#This Row],[Cantidad]]*Tabla791529[[#This Row],[Costo Unitario en RD$]]</f>
        <v>700</v>
      </c>
      <c r="J30" s="2">
        <v>2</v>
      </c>
    </row>
    <row r="31" spans="1:10" x14ac:dyDescent="0.25">
      <c r="A31" s="16">
        <v>46133</v>
      </c>
      <c r="B31" s="16">
        <v>46133</v>
      </c>
      <c r="C31" s="2"/>
      <c r="D31" s="3" t="s">
        <v>106</v>
      </c>
      <c r="E31" s="4" t="s">
        <v>107</v>
      </c>
      <c r="F31" s="12">
        <v>2</v>
      </c>
      <c r="G31" s="2" t="s">
        <v>3</v>
      </c>
      <c r="H31" s="14">
        <v>708</v>
      </c>
      <c r="I31" s="14">
        <f>Tabla791529[[#This Row],[Cantidad]]*Tabla791529[[#This Row],[Costo Unitario en RD$]]</f>
        <v>1416</v>
      </c>
      <c r="J31" s="2">
        <v>8</v>
      </c>
    </row>
    <row r="32" spans="1:10" ht="60" x14ac:dyDescent="0.25">
      <c r="A32" s="6" t="s">
        <v>0</v>
      </c>
      <c r="B32" s="6" t="s">
        <v>6</v>
      </c>
      <c r="C32" s="6" t="s">
        <v>11</v>
      </c>
      <c r="D32" s="9" t="s">
        <v>12</v>
      </c>
      <c r="E32" s="6" t="s">
        <v>1</v>
      </c>
      <c r="F32" s="13" t="s">
        <v>10</v>
      </c>
      <c r="G32" s="6" t="s">
        <v>13</v>
      </c>
      <c r="H32" s="15" t="s">
        <v>14</v>
      </c>
      <c r="I32" s="15" t="s">
        <v>2</v>
      </c>
      <c r="J32" s="6" t="s">
        <v>7</v>
      </c>
    </row>
    <row r="33" spans="1:10" x14ac:dyDescent="0.25">
      <c r="A33" s="16">
        <v>46133</v>
      </c>
      <c r="B33" s="16">
        <v>46133</v>
      </c>
      <c r="C33" s="5"/>
      <c r="D33" s="8" t="s">
        <v>108</v>
      </c>
      <c r="E33" s="17" t="s">
        <v>109</v>
      </c>
      <c r="F33" s="10">
        <v>32</v>
      </c>
      <c r="G33" s="5" t="s">
        <v>3</v>
      </c>
      <c r="H33" s="11">
        <v>944</v>
      </c>
      <c r="I33" s="11">
        <f>Tabla791630[[#This Row],[Cantidad]]*Tabla791630[[#This Row],[Costo Unitario en RD$]]</f>
        <v>30208</v>
      </c>
      <c r="J33" s="5">
        <v>24</v>
      </c>
    </row>
    <row r="34" spans="1:10" x14ac:dyDescent="0.25">
      <c r="A34" s="16">
        <v>46133</v>
      </c>
      <c r="B34" s="16">
        <v>46133</v>
      </c>
      <c r="C34" s="5"/>
      <c r="D34" s="8" t="s">
        <v>110</v>
      </c>
      <c r="E34" s="17" t="s">
        <v>111</v>
      </c>
      <c r="F34" s="10">
        <v>16</v>
      </c>
      <c r="G34" s="5" t="s">
        <v>3</v>
      </c>
      <c r="H34" s="11">
        <v>944</v>
      </c>
      <c r="I34" s="11">
        <f>Tabla791630[[#This Row],[Cantidad]]*Tabla791630[[#This Row],[Costo Unitario en RD$]]</f>
        <v>15104</v>
      </c>
      <c r="J34" s="5">
        <v>8</v>
      </c>
    </row>
    <row r="35" spans="1:10" x14ac:dyDescent="0.25">
      <c r="A35" s="16">
        <v>46133</v>
      </c>
      <c r="B35" s="16">
        <v>46133</v>
      </c>
      <c r="C35" s="2"/>
      <c r="D35" s="3" t="s">
        <v>68</v>
      </c>
      <c r="E35" s="4" t="s">
        <v>69</v>
      </c>
      <c r="F35" s="12">
        <v>200</v>
      </c>
      <c r="G35" s="2" t="s">
        <v>3</v>
      </c>
      <c r="H35" s="14">
        <v>277.3</v>
      </c>
      <c r="I35" s="14">
        <f>Tabla791630[[#This Row],[Cantidad]]*Tabla791630[[#This Row],[Costo Unitario en RD$]]</f>
        <v>55460</v>
      </c>
      <c r="J35" s="2">
        <v>217</v>
      </c>
    </row>
    <row r="36" spans="1:10" x14ac:dyDescent="0.25">
      <c r="A36" s="16">
        <v>46133</v>
      </c>
      <c r="B36" s="16">
        <v>46133</v>
      </c>
      <c r="C36" s="2"/>
      <c r="D36" s="3" t="s">
        <v>112</v>
      </c>
      <c r="E36" s="4" t="s">
        <v>113</v>
      </c>
      <c r="F36" s="12">
        <v>50</v>
      </c>
      <c r="G36" s="2" t="s">
        <v>3</v>
      </c>
      <c r="H36" s="14">
        <v>187.62</v>
      </c>
      <c r="I36" s="14">
        <f>Tabla791630[[#This Row],[Cantidad]]*Tabla791630[[#This Row],[Costo Unitario en RD$]]</f>
        <v>9381</v>
      </c>
      <c r="J36" s="2">
        <v>67</v>
      </c>
    </row>
    <row r="37" spans="1:10" x14ac:dyDescent="0.25">
      <c r="A37" s="16">
        <v>46133</v>
      </c>
      <c r="B37" s="16">
        <v>46133</v>
      </c>
      <c r="C37" s="2"/>
      <c r="D37" s="3" t="s">
        <v>114</v>
      </c>
      <c r="E37" s="4" t="s">
        <v>115</v>
      </c>
      <c r="F37" s="12">
        <v>50</v>
      </c>
      <c r="G37" s="2" t="s">
        <v>3</v>
      </c>
      <c r="H37" s="14">
        <v>187.62</v>
      </c>
      <c r="I37" s="14">
        <f>Tabla791630[[#This Row],[Cantidad]]*Tabla791630[[#This Row],[Costo Unitario en RD$]]</f>
        <v>9381</v>
      </c>
      <c r="J37" s="2">
        <v>68</v>
      </c>
    </row>
    <row r="38" spans="1:10" x14ac:dyDescent="0.25">
      <c r="A38" s="16">
        <v>46134</v>
      </c>
      <c r="B38" s="16">
        <v>46134</v>
      </c>
      <c r="C38" s="2"/>
      <c r="D38" s="3" t="s">
        <v>116</v>
      </c>
      <c r="E38" s="4" t="s">
        <v>117</v>
      </c>
      <c r="F38" s="12">
        <v>2</v>
      </c>
      <c r="G38" s="2" t="s">
        <v>3</v>
      </c>
      <c r="H38" s="14">
        <v>12826.6</v>
      </c>
      <c r="I38" s="14">
        <f>Tabla791630[[#This Row],[Cantidad]]*Tabla791630[[#This Row],[Costo Unitario en RD$]]</f>
        <v>25653.200000000001</v>
      </c>
      <c r="J38" s="2">
        <v>1</v>
      </c>
    </row>
    <row r="39" spans="1:10" x14ac:dyDescent="0.25">
      <c r="A39" s="16">
        <v>46134</v>
      </c>
      <c r="B39" s="16">
        <v>46134</v>
      </c>
      <c r="C39" s="2"/>
      <c r="D39" s="3" t="s">
        <v>118</v>
      </c>
      <c r="E39" s="4" t="s">
        <v>119</v>
      </c>
      <c r="F39" s="12">
        <v>2</v>
      </c>
      <c r="G39" s="2" t="s">
        <v>3</v>
      </c>
      <c r="H39" s="14">
        <v>11475.5</v>
      </c>
      <c r="I39" s="14">
        <f>Tabla791630[[#This Row],[Cantidad]]*Tabla791630[[#This Row],[Costo Unitario en RD$]]</f>
        <v>22951</v>
      </c>
      <c r="J39" s="2">
        <v>2</v>
      </c>
    </row>
    <row r="40" spans="1:10" x14ac:dyDescent="0.25">
      <c r="A40" s="16">
        <v>46134</v>
      </c>
      <c r="B40" s="16">
        <v>46134</v>
      </c>
      <c r="C40" s="2"/>
      <c r="D40" s="3" t="s">
        <v>120</v>
      </c>
      <c r="E40" s="4" t="s">
        <v>121</v>
      </c>
      <c r="F40" s="12">
        <v>1</v>
      </c>
      <c r="G40" s="2" t="s">
        <v>3</v>
      </c>
      <c r="H40" s="14">
        <v>14715.78</v>
      </c>
      <c r="I40" s="14">
        <f>Tabla791630[[#This Row],[Cantidad]]*Tabla791630[[#This Row],[Costo Unitario en RD$]]</f>
        <v>14715.78</v>
      </c>
      <c r="J40" s="2">
        <v>1</v>
      </c>
    </row>
    <row r="41" spans="1:10" x14ac:dyDescent="0.25">
      <c r="A41" s="16">
        <v>46134</v>
      </c>
      <c r="B41" s="16">
        <v>46134</v>
      </c>
      <c r="C41" s="2"/>
      <c r="D41" s="3" t="s">
        <v>122</v>
      </c>
      <c r="E41" s="4" t="s">
        <v>123</v>
      </c>
      <c r="F41" s="12">
        <v>4</v>
      </c>
      <c r="G41" s="2" t="s">
        <v>3</v>
      </c>
      <c r="H41" s="14">
        <v>15524.08</v>
      </c>
      <c r="I41" s="14">
        <f>Tabla791630[[#This Row],[Cantidad]]*Tabla791630[[#This Row],[Costo Unitario en RD$]]</f>
        <v>62096.32</v>
      </c>
      <c r="J41" s="2">
        <v>3</v>
      </c>
    </row>
    <row r="42" spans="1:10" x14ac:dyDescent="0.25">
      <c r="A42" s="16">
        <v>46135</v>
      </c>
      <c r="B42" s="16">
        <v>46135</v>
      </c>
      <c r="C42" s="2"/>
      <c r="D42" s="3" t="s">
        <v>124</v>
      </c>
      <c r="E42" s="4" t="s">
        <v>125</v>
      </c>
      <c r="F42" s="12">
        <v>20</v>
      </c>
      <c r="G42" s="2" t="s">
        <v>3</v>
      </c>
      <c r="H42" s="14">
        <v>584.1</v>
      </c>
      <c r="I42" s="14">
        <f>Tabla791630[[#This Row],[Cantidad]]*Tabla791630[[#This Row],[Costo Unitario en RD$]]</f>
        <v>11682</v>
      </c>
      <c r="J42" s="2">
        <v>18</v>
      </c>
    </row>
    <row r="43" spans="1:10" x14ac:dyDescent="0.25">
      <c r="A43" s="16">
        <v>46135</v>
      </c>
      <c r="B43" s="16">
        <v>46135</v>
      </c>
      <c r="C43" s="2"/>
      <c r="D43" s="3" t="s">
        <v>126</v>
      </c>
      <c r="E43" s="4" t="s">
        <v>127</v>
      </c>
      <c r="F43" s="12">
        <v>15</v>
      </c>
      <c r="G43" s="2" t="s">
        <v>3</v>
      </c>
      <c r="H43" s="14">
        <v>2832</v>
      </c>
      <c r="I43" s="14">
        <f>Tabla791630[[#This Row],[Cantidad]]*Tabla791630[[#This Row],[Costo Unitario en RD$]]</f>
        <v>42480</v>
      </c>
      <c r="J43" s="2">
        <v>14</v>
      </c>
    </row>
    <row r="44" spans="1:10" ht="15" customHeight="1" x14ac:dyDescent="0.25">
      <c r="A44" s="16">
        <v>46135</v>
      </c>
      <c r="B44" s="16">
        <v>46135</v>
      </c>
      <c r="C44" s="2"/>
      <c r="D44" s="3" t="s">
        <v>128</v>
      </c>
      <c r="E44" s="4" t="s">
        <v>129</v>
      </c>
      <c r="F44" s="12">
        <v>25</v>
      </c>
      <c r="G44" s="2" t="s">
        <v>3</v>
      </c>
      <c r="H44" s="14">
        <v>2065</v>
      </c>
      <c r="I44" s="14">
        <f>Tabla791630[[#This Row],[Cantidad]]*Tabla791630[[#This Row],[Costo Unitario en RD$]]</f>
        <v>51625</v>
      </c>
      <c r="J44" s="2">
        <v>12</v>
      </c>
    </row>
    <row r="45" spans="1:10" x14ac:dyDescent="0.25">
      <c r="A45" s="16">
        <v>46135</v>
      </c>
      <c r="B45" s="16">
        <v>46135</v>
      </c>
      <c r="C45" s="2"/>
      <c r="D45" s="3" t="s">
        <v>130</v>
      </c>
      <c r="E45" s="4" t="s">
        <v>131</v>
      </c>
      <c r="F45" s="12">
        <v>15</v>
      </c>
      <c r="G45" s="2" t="s">
        <v>3</v>
      </c>
      <c r="H45" s="14">
        <v>3068</v>
      </c>
      <c r="I45" s="14">
        <f>Tabla791630[[#This Row],[Cantidad]]*Tabla791630[[#This Row],[Costo Unitario en RD$]]</f>
        <v>46020</v>
      </c>
      <c r="J45" s="2">
        <v>14</v>
      </c>
    </row>
    <row r="46" spans="1:10" x14ac:dyDescent="0.25">
      <c r="A46" s="16">
        <v>46135</v>
      </c>
      <c r="B46" s="16">
        <v>46135</v>
      </c>
      <c r="C46" s="2"/>
      <c r="D46" s="3" t="s">
        <v>16</v>
      </c>
      <c r="E46" s="4" t="s">
        <v>9</v>
      </c>
      <c r="F46" s="12">
        <v>100</v>
      </c>
      <c r="G46" s="2" t="s">
        <v>15</v>
      </c>
      <c r="H46" s="14">
        <v>135</v>
      </c>
      <c r="I46" s="14">
        <f>Tabla791630[[#This Row],[Cantidad]]*Tabla791630[[#This Row],[Costo Unitario en RD$]]</f>
        <v>13500</v>
      </c>
      <c r="J46" s="2">
        <v>52</v>
      </c>
    </row>
    <row r="47" spans="1:10" x14ac:dyDescent="0.25">
      <c r="A47" s="16">
        <v>46135</v>
      </c>
      <c r="B47" s="16">
        <v>46135</v>
      </c>
      <c r="C47" s="2"/>
      <c r="D47" s="3" t="s">
        <v>132</v>
      </c>
      <c r="E47" s="4" t="s">
        <v>133</v>
      </c>
      <c r="F47" s="12">
        <v>8</v>
      </c>
      <c r="G47" s="2" t="s">
        <v>3</v>
      </c>
      <c r="H47" s="14">
        <v>424.8</v>
      </c>
      <c r="I47" s="14">
        <f>Tabla791630[[#This Row],[Cantidad]]*Tabla791630[[#This Row],[Costo Unitario en RD$]]</f>
        <v>3398.4</v>
      </c>
      <c r="J47" s="2">
        <v>9</v>
      </c>
    </row>
    <row r="48" spans="1:10" x14ac:dyDescent="0.25">
      <c r="A48" s="16">
        <v>46135</v>
      </c>
      <c r="B48" s="16">
        <v>46135</v>
      </c>
      <c r="C48" s="2"/>
      <c r="D48" s="3" t="s">
        <v>134</v>
      </c>
      <c r="E48" s="4" t="s">
        <v>135</v>
      </c>
      <c r="F48" s="12">
        <v>8</v>
      </c>
      <c r="G48" s="2" t="s">
        <v>3</v>
      </c>
      <c r="H48" s="14">
        <v>241.9</v>
      </c>
      <c r="I48" s="14">
        <f>Tabla791630[[#This Row],[Cantidad]]*Tabla791630[[#This Row],[Costo Unitario en RD$]]</f>
        <v>1935.2</v>
      </c>
      <c r="J48" s="2">
        <v>9</v>
      </c>
    </row>
    <row r="49" spans="1:10" x14ac:dyDescent="0.25">
      <c r="A49" s="16">
        <v>46135</v>
      </c>
      <c r="B49" s="16">
        <v>46135</v>
      </c>
      <c r="C49" s="2"/>
      <c r="D49" s="3" t="s">
        <v>136</v>
      </c>
      <c r="E49" s="4" t="s">
        <v>137</v>
      </c>
      <c r="F49" s="12">
        <v>8</v>
      </c>
      <c r="G49" s="2" t="s">
        <v>3</v>
      </c>
      <c r="H49" s="14">
        <v>413</v>
      </c>
      <c r="I49" s="14">
        <f>Tabla791630[[#This Row],[Cantidad]]*Tabla791630[[#This Row],[Costo Unitario en RD$]]</f>
        <v>3304</v>
      </c>
      <c r="J49" s="2">
        <v>9</v>
      </c>
    </row>
    <row r="50" spans="1:10" x14ac:dyDescent="0.25">
      <c r="A50" s="16">
        <v>46135</v>
      </c>
      <c r="B50" s="16">
        <v>46135</v>
      </c>
      <c r="C50" s="2"/>
      <c r="D50" s="3" t="s">
        <v>138</v>
      </c>
      <c r="E50" s="4" t="s">
        <v>139</v>
      </c>
      <c r="F50" s="12">
        <v>3</v>
      </c>
      <c r="G50" s="2" t="s">
        <v>3</v>
      </c>
      <c r="H50" s="14">
        <v>312.7</v>
      </c>
      <c r="I50" s="14">
        <f>Tabla791630[[#This Row],[Cantidad]]*Tabla791630[[#This Row],[Costo Unitario en RD$]]</f>
        <v>938.09999999999991</v>
      </c>
      <c r="J50" s="2">
        <v>5</v>
      </c>
    </row>
    <row r="51" spans="1:10" ht="60" x14ac:dyDescent="0.25">
      <c r="A51" s="6" t="s">
        <v>0</v>
      </c>
      <c r="B51" s="6" t="s">
        <v>6</v>
      </c>
      <c r="C51" s="6" t="s">
        <v>11</v>
      </c>
      <c r="D51" s="9" t="s">
        <v>12</v>
      </c>
      <c r="E51" s="6" t="s">
        <v>1</v>
      </c>
      <c r="F51" s="13" t="s">
        <v>10</v>
      </c>
      <c r="G51" s="6" t="s">
        <v>13</v>
      </c>
      <c r="H51" s="15" t="s">
        <v>14</v>
      </c>
      <c r="I51" s="15" t="s">
        <v>2</v>
      </c>
      <c r="J51" s="6" t="s">
        <v>7</v>
      </c>
    </row>
    <row r="52" spans="1:10" x14ac:dyDescent="0.25">
      <c r="A52" s="16">
        <v>46135</v>
      </c>
      <c r="B52" s="16">
        <v>46135</v>
      </c>
      <c r="C52" s="5"/>
      <c r="D52" s="8" t="s">
        <v>140</v>
      </c>
      <c r="E52" s="4" t="s">
        <v>141</v>
      </c>
      <c r="F52" s="10">
        <v>3</v>
      </c>
      <c r="G52" s="5" t="s">
        <v>3</v>
      </c>
      <c r="H52" s="11">
        <v>430.7</v>
      </c>
      <c r="I52" s="11">
        <f>Tabla791831[[#This Row],[Cantidad]]*Tabla791831[[#This Row],[Costo Unitario en RD$]]</f>
        <v>1292.0999999999999</v>
      </c>
      <c r="J52" s="5">
        <v>0</v>
      </c>
    </row>
    <row r="53" spans="1:10" x14ac:dyDescent="0.25">
      <c r="A53" s="16">
        <v>46135</v>
      </c>
      <c r="B53" s="16">
        <v>46135</v>
      </c>
      <c r="C53" s="5"/>
      <c r="D53" s="8" t="s">
        <v>142</v>
      </c>
      <c r="E53" s="4" t="s">
        <v>143</v>
      </c>
      <c r="F53" s="10">
        <v>21</v>
      </c>
      <c r="G53" s="5" t="s">
        <v>3</v>
      </c>
      <c r="H53" s="11">
        <v>295</v>
      </c>
      <c r="I53" s="11">
        <f>Tabla791831[[#This Row],[Cantidad]]*Tabla791831[[#This Row],[Costo Unitario en RD$]]</f>
        <v>6195</v>
      </c>
      <c r="J53" s="5">
        <v>11</v>
      </c>
    </row>
    <row r="54" spans="1:10" x14ac:dyDescent="0.25">
      <c r="A54" s="16">
        <v>46135</v>
      </c>
      <c r="B54" s="16">
        <v>46135</v>
      </c>
      <c r="C54" s="2"/>
      <c r="D54" s="3" t="s">
        <v>144</v>
      </c>
      <c r="E54" s="4" t="s">
        <v>145</v>
      </c>
      <c r="F54" s="12">
        <v>2</v>
      </c>
      <c r="G54" s="2" t="s">
        <v>3</v>
      </c>
      <c r="H54" s="14">
        <v>389.4</v>
      </c>
      <c r="I54" s="14">
        <f>Tabla791831[[#This Row],[Cantidad]]*Tabla791831[[#This Row],[Costo Unitario en RD$]]</f>
        <v>778.8</v>
      </c>
      <c r="J54" s="2">
        <v>2</v>
      </c>
    </row>
    <row r="55" spans="1:10" x14ac:dyDescent="0.25">
      <c r="A55" s="16">
        <v>46135</v>
      </c>
      <c r="B55" s="16">
        <v>46135</v>
      </c>
      <c r="C55" s="2"/>
      <c r="D55" s="3" t="s">
        <v>146</v>
      </c>
      <c r="E55" s="4" t="s">
        <v>147</v>
      </c>
      <c r="F55" s="12">
        <v>1</v>
      </c>
      <c r="G55" s="2" t="s">
        <v>3</v>
      </c>
      <c r="H55" s="14">
        <v>434.24</v>
      </c>
      <c r="I55" s="14">
        <f>Tabla791831[[#This Row],[Cantidad]]*Tabla791831[[#This Row],[Costo Unitario en RD$]]</f>
        <v>434.24</v>
      </c>
      <c r="J55" s="2">
        <v>2</v>
      </c>
    </row>
    <row r="56" spans="1:10" x14ac:dyDescent="0.25">
      <c r="A56" s="16">
        <v>46135</v>
      </c>
      <c r="B56" s="16">
        <v>46135</v>
      </c>
      <c r="C56" s="2"/>
      <c r="D56" s="3" t="s">
        <v>148</v>
      </c>
      <c r="E56" s="4" t="s">
        <v>149</v>
      </c>
      <c r="F56" s="12">
        <v>1</v>
      </c>
      <c r="G56" s="2" t="s">
        <v>3</v>
      </c>
      <c r="H56" s="14">
        <v>424.8</v>
      </c>
      <c r="I56" s="14">
        <f>Tabla791831[[#This Row],[Cantidad]]*Tabla791831[[#This Row],[Costo Unitario en RD$]]</f>
        <v>424.8</v>
      </c>
      <c r="J56" s="2">
        <v>1</v>
      </c>
    </row>
    <row r="57" spans="1:10" x14ac:dyDescent="0.25">
      <c r="A57" s="16">
        <v>46135</v>
      </c>
      <c r="B57" s="16">
        <v>46135</v>
      </c>
      <c r="C57" s="2"/>
      <c r="D57" s="3" t="s">
        <v>150</v>
      </c>
      <c r="E57" s="4" t="s">
        <v>151</v>
      </c>
      <c r="F57" s="12">
        <v>1</v>
      </c>
      <c r="G57" s="2" t="s">
        <v>3</v>
      </c>
      <c r="H57" s="14">
        <v>212.4</v>
      </c>
      <c r="I57" s="14">
        <f>Tabla791831[[#This Row],[Cantidad]]*Tabla791831[[#This Row],[Costo Unitario en RD$]]</f>
        <v>212.4</v>
      </c>
      <c r="J57" s="2">
        <v>1</v>
      </c>
    </row>
    <row r="58" spans="1:10" x14ac:dyDescent="0.25">
      <c r="A58" s="16">
        <v>46135</v>
      </c>
      <c r="B58" s="16">
        <v>46135</v>
      </c>
      <c r="C58" s="2"/>
      <c r="D58" s="3" t="s">
        <v>152</v>
      </c>
      <c r="E58" s="4" t="s">
        <v>153</v>
      </c>
      <c r="F58" s="12">
        <v>32</v>
      </c>
      <c r="G58" s="2" t="s">
        <v>3</v>
      </c>
      <c r="H58" s="14">
        <v>718.62</v>
      </c>
      <c r="I58" s="14">
        <f>Tabla791831[[#This Row],[Cantidad]]*Tabla791831[[#This Row],[Costo Unitario en RD$]]</f>
        <v>22995.84</v>
      </c>
      <c r="J58" s="2">
        <v>25</v>
      </c>
    </row>
    <row r="59" spans="1:10" x14ac:dyDescent="0.25">
      <c r="A59" s="16">
        <v>46135</v>
      </c>
      <c r="B59" s="16">
        <v>46135</v>
      </c>
      <c r="C59" s="2"/>
      <c r="D59" s="3" t="s">
        <v>154</v>
      </c>
      <c r="E59" s="4" t="s">
        <v>155</v>
      </c>
      <c r="F59" s="12">
        <v>41</v>
      </c>
      <c r="G59" s="2" t="s">
        <v>3</v>
      </c>
      <c r="H59" s="14">
        <v>324.5</v>
      </c>
      <c r="I59" s="14">
        <f>Tabla791831[[#This Row],[Cantidad]]*Tabla791831[[#This Row],[Costo Unitario en RD$]]</f>
        <v>13304.5</v>
      </c>
      <c r="J59" s="2">
        <v>35</v>
      </c>
    </row>
    <row r="60" spans="1:10" x14ac:dyDescent="0.25">
      <c r="A60" s="16">
        <v>46135</v>
      </c>
      <c r="B60" s="16">
        <v>46135</v>
      </c>
      <c r="C60" s="2"/>
      <c r="D60" s="3" t="s">
        <v>156</v>
      </c>
      <c r="E60" s="4" t="s">
        <v>157</v>
      </c>
      <c r="F60" s="12">
        <v>42</v>
      </c>
      <c r="G60" s="2" t="s">
        <v>3</v>
      </c>
      <c r="H60" s="14">
        <v>247.8</v>
      </c>
      <c r="I60" s="14">
        <f>Tabla791831[[#This Row],[Cantidad]]*Tabla791831[[#This Row],[Costo Unitario en RD$]]</f>
        <v>10407.6</v>
      </c>
      <c r="J60" s="2">
        <v>36</v>
      </c>
    </row>
    <row r="61" spans="1:10" x14ac:dyDescent="0.25">
      <c r="A61" s="16">
        <v>46135</v>
      </c>
      <c r="B61" s="16">
        <v>46135</v>
      </c>
      <c r="C61" s="2"/>
      <c r="D61" s="3" t="s">
        <v>158</v>
      </c>
      <c r="E61" s="4" t="s">
        <v>159</v>
      </c>
      <c r="F61" s="12">
        <v>42</v>
      </c>
      <c r="G61" s="2" t="s">
        <v>3</v>
      </c>
      <c r="H61" s="14">
        <v>413</v>
      </c>
      <c r="I61" s="14">
        <f>Tabla791831[[#This Row],[Cantidad]]*Tabla791831[[#This Row],[Costo Unitario en RD$]]</f>
        <v>17346</v>
      </c>
      <c r="J61" s="2">
        <v>37</v>
      </c>
    </row>
    <row r="62" spans="1:10" x14ac:dyDescent="0.25">
      <c r="A62" s="16">
        <v>46135</v>
      </c>
      <c r="B62" s="16">
        <v>46135</v>
      </c>
      <c r="C62" s="2"/>
      <c r="D62" s="3" t="s">
        <v>160</v>
      </c>
      <c r="E62" s="4" t="s">
        <v>161</v>
      </c>
      <c r="F62" s="12">
        <v>3</v>
      </c>
      <c r="G62" s="2" t="s">
        <v>3</v>
      </c>
      <c r="H62" s="14">
        <v>436.6</v>
      </c>
      <c r="I62" s="14">
        <f>Tabla791831[[#This Row],[Cantidad]]*Tabla791831[[#This Row],[Costo Unitario en RD$]]</f>
        <v>1309.8000000000002</v>
      </c>
      <c r="J62" s="2">
        <v>2</v>
      </c>
    </row>
    <row r="63" spans="1:10" x14ac:dyDescent="0.25">
      <c r="A63" s="16">
        <v>46135</v>
      </c>
      <c r="B63" s="16">
        <v>46135</v>
      </c>
      <c r="C63" s="2"/>
      <c r="D63" s="3" t="s">
        <v>162</v>
      </c>
      <c r="E63" s="4" t="s">
        <v>163</v>
      </c>
      <c r="F63" s="12">
        <v>2</v>
      </c>
      <c r="G63" s="2" t="s">
        <v>3</v>
      </c>
      <c r="H63" s="14">
        <v>552.24</v>
      </c>
      <c r="I63" s="14">
        <f>Tabla791831[[#This Row],[Cantidad]]*Tabla791831[[#This Row],[Costo Unitario en RD$]]</f>
        <v>1104.48</v>
      </c>
      <c r="J63" s="2">
        <v>2</v>
      </c>
    </row>
    <row r="64" spans="1:10" x14ac:dyDescent="0.25">
      <c r="A64" s="16">
        <v>46135</v>
      </c>
      <c r="B64" s="16">
        <v>46135</v>
      </c>
      <c r="C64" s="2"/>
      <c r="D64" s="3" t="s">
        <v>164</v>
      </c>
      <c r="E64" s="4" t="s">
        <v>165</v>
      </c>
      <c r="F64" s="12">
        <v>1</v>
      </c>
      <c r="G64" s="2" t="s">
        <v>3</v>
      </c>
      <c r="H64" s="14">
        <v>531</v>
      </c>
      <c r="I64" s="14">
        <f>Tabla791831[[#This Row],[Cantidad]]*Tabla791831[[#This Row],[Costo Unitario en RD$]]</f>
        <v>531</v>
      </c>
      <c r="J64" s="2">
        <v>2</v>
      </c>
    </row>
    <row r="65" spans="1:10" x14ac:dyDescent="0.25">
      <c r="A65" s="16">
        <v>46135</v>
      </c>
      <c r="B65" s="16">
        <v>46135</v>
      </c>
      <c r="C65" s="2"/>
      <c r="D65" s="3" t="s">
        <v>166</v>
      </c>
      <c r="E65" s="4" t="s">
        <v>167</v>
      </c>
      <c r="F65" s="12">
        <v>28</v>
      </c>
      <c r="G65" s="2" t="s">
        <v>3</v>
      </c>
      <c r="H65" s="14">
        <v>413</v>
      </c>
      <c r="I65" s="14">
        <f>Tabla791831[[#This Row],[Cantidad]]*Tabla791831[[#This Row],[Costo Unitario en RD$]]</f>
        <v>11564</v>
      </c>
      <c r="J65" s="2">
        <v>18</v>
      </c>
    </row>
    <row r="66" spans="1:10" x14ac:dyDescent="0.25">
      <c r="A66" s="16">
        <v>46135</v>
      </c>
      <c r="B66" s="16">
        <v>46135</v>
      </c>
      <c r="C66" s="2"/>
      <c r="D66" s="3" t="s">
        <v>168</v>
      </c>
      <c r="E66" s="4" t="s">
        <v>169</v>
      </c>
      <c r="F66" s="12">
        <v>28</v>
      </c>
      <c r="G66" s="2" t="s">
        <v>3</v>
      </c>
      <c r="H66" s="14">
        <v>156.94</v>
      </c>
      <c r="I66" s="14">
        <f>Tabla791831[[#This Row],[Cantidad]]*Tabla791831[[#This Row],[Costo Unitario en RD$]]</f>
        <v>4394.32</v>
      </c>
      <c r="J66" s="2">
        <v>18</v>
      </c>
    </row>
    <row r="67" spans="1:10" x14ac:dyDescent="0.25">
      <c r="A67" s="16">
        <v>46135</v>
      </c>
      <c r="B67" s="16">
        <v>46135</v>
      </c>
      <c r="C67" s="2"/>
      <c r="D67" s="3" t="s">
        <v>170</v>
      </c>
      <c r="E67" s="4" t="s">
        <v>171</v>
      </c>
      <c r="F67" s="12">
        <v>21</v>
      </c>
      <c r="G67" s="2" t="s">
        <v>3</v>
      </c>
      <c r="H67" s="14">
        <v>448.4</v>
      </c>
      <c r="I67" s="14">
        <f>Tabla791831[[#This Row],[Cantidad]]*Tabla791831[[#This Row],[Costo Unitario en RD$]]</f>
        <v>9416.4</v>
      </c>
      <c r="J67" s="2">
        <v>10</v>
      </c>
    </row>
    <row r="68" spans="1:10" x14ac:dyDescent="0.25">
      <c r="A68" s="16">
        <v>46135</v>
      </c>
      <c r="B68" s="16">
        <v>46135</v>
      </c>
      <c r="C68" s="2"/>
      <c r="D68" s="3" t="s">
        <v>172</v>
      </c>
      <c r="E68" s="4" t="s">
        <v>173</v>
      </c>
      <c r="F68" s="12">
        <v>27</v>
      </c>
      <c r="G68" s="2" t="s">
        <v>3</v>
      </c>
      <c r="H68" s="14">
        <v>519.20000000000005</v>
      </c>
      <c r="I68" s="14">
        <f>Tabla791831[[#This Row],[Cantidad]]*Tabla791831[[#This Row],[Costo Unitario en RD$]]</f>
        <v>14018.400000000001</v>
      </c>
      <c r="J68" s="2">
        <v>19</v>
      </c>
    </row>
    <row r="69" spans="1:10" x14ac:dyDescent="0.25">
      <c r="A69" s="16">
        <v>46135</v>
      </c>
      <c r="B69" s="16">
        <v>46135</v>
      </c>
      <c r="C69" s="2"/>
      <c r="D69" s="3" t="s">
        <v>174</v>
      </c>
      <c r="E69" s="4" t="s">
        <v>175</v>
      </c>
      <c r="F69" s="12">
        <v>27</v>
      </c>
      <c r="G69" s="2" t="s">
        <v>3</v>
      </c>
      <c r="H69" s="14">
        <v>348.1</v>
      </c>
      <c r="I69" s="14">
        <f>Tabla791831[[#This Row],[Cantidad]]*Tabla791831[[#This Row],[Costo Unitario en RD$]]</f>
        <v>9398.7000000000007</v>
      </c>
      <c r="J69" s="2">
        <v>21</v>
      </c>
    </row>
    <row r="70" spans="1:10" ht="60" x14ac:dyDescent="0.25">
      <c r="A70" s="6" t="s">
        <v>0</v>
      </c>
      <c r="B70" s="6" t="s">
        <v>6</v>
      </c>
      <c r="C70" s="6" t="s">
        <v>11</v>
      </c>
      <c r="D70" s="9" t="s">
        <v>12</v>
      </c>
      <c r="E70" s="6" t="s">
        <v>1</v>
      </c>
      <c r="F70" s="13" t="s">
        <v>10</v>
      </c>
      <c r="G70" s="6" t="s">
        <v>13</v>
      </c>
      <c r="H70" s="15" t="s">
        <v>14</v>
      </c>
      <c r="I70" s="15" t="s">
        <v>2</v>
      </c>
      <c r="J70" s="6" t="s">
        <v>7</v>
      </c>
    </row>
    <row r="71" spans="1:10" x14ac:dyDescent="0.25">
      <c r="A71" s="16">
        <v>46135</v>
      </c>
      <c r="B71" s="16">
        <v>46135</v>
      </c>
      <c r="C71" s="5"/>
      <c r="D71" s="3" t="s">
        <v>176</v>
      </c>
      <c r="E71" s="4" t="s">
        <v>177</v>
      </c>
      <c r="F71" s="10">
        <v>26</v>
      </c>
      <c r="G71" s="5" t="s">
        <v>3</v>
      </c>
      <c r="H71" s="11">
        <v>245.44</v>
      </c>
      <c r="I71" s="11">
        <f>Tabla79181732[[#This Row],[Cantidad]]*Tabla79181732[[#This Row],[Costo Unitario en RD$]]</f>
        <v>6381.44</v>
      </c>
      <c r="J71" s="5">
        <v>18</v>
      </c>
    </row>
    <row r="72" spans="1:10" x14ac:dyDescent="0.25">
      <c r="A72" s="16">
        <v>46139</v>
      </c>
      <c r="B72" s="16">
        <v>46139</v>
      </c>
      <c r="C72" s="5"/>
      <c r="D72" s="3" t="s">
        <v>17</v>
      </c>
      <c r="E72" s="4" t="s">
        <v>8</v>
      </c>
      <c r="F72" s="10">
        <v>56</v>
      </c>
      <c r="G72" s="5" t="s">
        <v>3</v>
      </c>
      <c r="H72" s="11">
        <v>60</v>
      </c>
      <c r="I72" s="11">
        <f>Tabla79181732[[#This Row],[Cantidad]]*Tabla79181732[[#This Row],[Costo Unitario en RD$]]</f>
        <v>3360</v>
      </c>
      <c r="J72" s="5">
        <v>57</v>
      </c>
    </row>
    <row r="73" spans="1:10" x14ac:dyDescent="0.25">
      <c r="A73" s="16">
        <v>46147</v>
      </c>
      <c r="B73" s="16">
        <v>46147</v>
      </c>
      <c r="C73" s="2"/>
      <c r="D73" s="3" t="s">
        <v>178</v>
      </c>
      <c r="E73" s="4" t="s">
        <v>179</v>
      </c>
      <c r="F73" s="12">
        <v>714</v>
      </c>
      <c r="G73" s="2" t="s">
        <v>3</v>
      </c>
      <c r="H73" s="14">
        <v>375</v>
      </c>
      <c r="I73" s="14">
        <f>Tabla79181732[[#This Row],[Cantidad]]*Tabla79181732[[#This Row],[Costo Unitario en RD$]]</f>
        <v>267750</v>
      </c>
      <c r="J73" s="2">
        <v>541</v>
      </c>
    </row>
    <row r="74" spans="1:10" x14ac:dyDescent="0.25">
      <c r="A74" s="16">
        <v>46148</v>
      </c>
      <c r="B74" s="16">
        <v>46148</v>
      </c>
      <c r="C74" s="2"/>
      <c r="D74" s="3" t="s">
        <v>77</v>
      </c>
      <c r="E74" s="4" t="s">
        <v>78</v>
      </c>
      <c r="F74" s="12">
        <v>5</v>
      </c>
      <c r="G74" s="2" t="s">
        <v>76</v>
      </c>
      <c r="H74" s="14">
        <v>1470</v>
      </c>
      <c r="I74" s="14">
        <f>Tabla79181732[[#This Row],[Cantidad]]*Tabla79181732[[#This Row],[Costo Unitario en RD$]]</f>
        <v>7350</v>
      </c>
      <c r="J74" s="2">
        <v>0</v>
      </c>
    </row>
    <row r="75" spans="1:10" x14ac:dyDescent="0.25">
      <c r="A75" s="16">
        <v>46148</v>
      </c>
      <c r="B75" s="16">
        <v>46148</v>
      </c>
      <c r="C75" s="2"/>
      <c r="D75" s="3" t="s">
        <v>180</v>
      </c>
      <c r="E75" s="4" t="s">
        <v>181</v>
      </c>
      <c r="F75" s="12">
        <v>30</v>
      </c>
      <c r="G75" s="2" t="s">
        <v>76</v>
      </c>
      <c r="H75" s="14">
        <v>980</v>
      </c>
      <c r="I75" s="14">
        <f>Tabla79181732[[#This Row],[Cantidad]]*Tabla79181732[[#This Row],[Costo Unitario en RD$]]</f>
        <v>29400</v>
      </c>
      <c r="J75" s="2">
        <v>0</v>
      </c>
    </row>
    <row r="76" spans="1:10" x14ac:dyDescent="0.25">
      <c r="A76" s="16">
        <v>46148</v>
      </c>
      <c r="B76" s="16">
        <v>46148</v>
      </c>
      <c r="C76" s="2"/>
      <c r="D76" s="3" t="s">
        <v>182</v>
      </c>
      <c r="E76" s="4" t="s">
        <v>183</v>
      </c>
      <c r="F76" s="12">
        <v>1</v>
      </c>
      <c r="G76" s="2" t="s">
        <v>76</v>
      </c>
      <c r="H76" s="14">
        <v>175</v>
      </c>
      <c r="I76" s="14">
        <f>Tabla79181732[[#This Row],[Cantidad]]*Tabla79181732[[#This Row],[Costo Unitario en RD$]]</f>
        <v>175</v>
      </c>
      <c r="J76" s="2">
        <v>0</v>
      </c>
    </row>
    <row r="77" spans="1:10" x14ac:dyDescent="0.25">
      <c r="A77" s="16">
        <v>46148</v>
      </c>
      <c r="B77" s="16">
        <v>46148</v>
      </c>
      <c r="C77" s="2"/>
      <c r="D77" s="3" t="s">
        <v>184</v>
      </c>
      <c r="E77" s="4" t="s">
        <v>185</v>
      </c>
      <c r="F77" s="12">
        <v>1</v>
      </c>
      <c r="G77" s="2" t="s">
        <v>76</v>
      </c>
      <c r="H77" s="14">
        <v>250</v>
      </c>
      <c r="I77" s="14">
        <f>Tabla79181732[[#This Row],[Cantidad]]*Tabla79181732[[#This Row],[Costo Unitario en RD$]]</f>
        <v>250</v>
      </c>
      <c r="J77" s="2">
        <v>0</v>
      </c>
    </row>
    <row r="78" spans="1:10" x14ac:dyDescent="0.25">
      <c r="A78" s="16">
        <v>46148</v>
      </c>
      <c r="B78" s="16">
        <v>46148</v>
      </c>
      <c r="C78" s="2"/>
      <c r="D78" s="3" t="s">
        <v>186</v>
      </c>
      <c r="E78" s="4" t="s">
        <v>187</v>
      </c>
      <c r="F78" s="12">
        <v>2</v>
      </c>
      <c r="G78" s="2" t="s">
        <v>76</v>
      </c>
      <c r="H78" s="14">
        <v>2600</v>
      </c>
      <c r="I78" s="14">
        <f>Tabla79181732[[#This Row],[Cantidad]]*Tabla79181732[[#This Row],[Costo Unitario en RD$]]</f>
        <v>5200</v>
      </c>
      <c r="J78" s="2">
        <v>0</v>
      </c>
    </row>
    <row r="79" spans="1:10" x14ac:dyDescent="0.25">
      <c r="A79" s="16">
        <v>46148</v>
      </c>
      <c r="B79" s="16">
        <v>46148</v>
      </c>
      <c r="C79" s="2"/>
      <c r="D79" s="3" t="s">
        <v>188</v>
      </c>
      <c r="E79" s="4" t="s">
        <v>189</v>
      </c>
      <c r="F79" s="12">
        <v>25</v>
      </c>
      <c r="G79" s="2" t="s">
        <v>190</v>
      </c>
      <c r="H79" s="14">
        <v>1400</v>
      </c>
      <c r="I79" s="14">
        <f>Tabla79181732[[#This Row],[Cantidad]]*Tabla79181732[[#This Row],[Costo Unitario en RD$]]</f>
        <v>35000</v>
      </c>
      <c r="J79" s="2">
        <v>0</v>
      </c>
    </row>
    <row r="80" spans="1:10" x14ac:dyDescent="0.25">
      <c r="A80" s="16">
        <v>46148</v>
      </c>
      <c r="B80" s="16">
        <v>46148</v>
      </c>
      <c r="C80" s="2"/>
      <c r="D80" s="3" t="s">
        <v>191</v>
      </c>
      <c r="E80" s="4" t="s">
        <v>192</v>
      </c>
      <c r="F80" s="12">
        <v>300</v>
      </c>
      <c r="G80" s="2" t="s">
        <v>3</v>
      </c>
      <c r="H80" s="14">
        <v>195</v>
      </c>
      <c r="I80" s="14">
        <f>Tabla79181732[[#This Row],[Cantidad]]*Tabla79181732[[#This Row],[Costo Unitario en RD$]]</f>
        <v>58500</v>
      </c>
      <c r="J80" s="2">
        <v>270</v>
      </c>
    </row>
    <row r="81" spans="1:10" x14ac:dyDescent="0.25">
      <c r="A81" s="16">
        <v>46150</v>
      </c>
      <c r="B81" s="16">
        <v>46150</v>
      </c>
      <c r="C81" s="2"/>
      <c r="D81" s="3" t="s">
        <v>193</v>
      </c>
      <c r="E81" s="4" t="s">
        <v>194</v>
      </c>
      <c r="F81" s="12">
        <v>300</v>
      </c>
      <c r="G81" s="2" t="s">
        <v>3</v>
      </c>
      <c r="H81" s="14">
        <v>277.3</v>
      </c>
      <c r="I81" s="14">
        <f>Tabla79181732[[#This Row],[Cantidad]]*Tabla79181732[[#This Row],[Costo Unitario en RD$]]</f>
        <v>83190</v>
      </c>
      <c r="J81" s="2">
        <v>300</v>
      </c>
    </row>
    <row r="82" spans="1:10" x14ac:dyDescent="0.25">
      <c r="A82" s="16">
        <v>46150</v>
      </c>
      <c r="B82" s="16">
        <v>46150</v>
      </c>
      <c r="C82" s="2"/>
      <c r="D82" s="3" t="s">
        <v>195</v>
      </c>
      <c r="E82" s="4" t="s">
        <v>196</v>
      </c>
      <c r="F82" s="12">
        <v>200</v>
      </c>
      <c r="G82" s="2" t="s">
        <v>3</v>
      </c>
      <c r="H82" s="14">
        <v>223.02</v>
      </c>
      <c r="I82" s="14">
        <f>Tabla79181732[[#This Row],[Cantidad]]*Tabla79181732[[#This Row],[Costo Unitario en RD$]]</f>
        <v>44604</v>
      </c>
      <c r="J82" s="2">
        <v>173</v>
      </c>
    </row>
    <row r="83" spans="1:10" x14ac:dyDescent="0.25">
      <c r="A83" s="16">
        <v>46150</v>
      </c>
      <c r="B83" s="16">
        <v>46150</v>
      </c>
      <c r="C83" s="2"/>
      <c r="D83" s="3" t="s">
        <v>25</v>
      </c>
      <c r="E83" s="4" t="s">
        <v>26</v>
      </c>
      <c r="F83" s="12">
        <v>250</v>
      </c>
      <c r="G83" s="2" t="s">
        <v>3</v>
      </c>
      <c r="H83" s="14">
        <v>265.5</v>
      </c>
      <c r="I83" s="14">
        <f>Tabla79181732[[#This Row],[Cantidad]]*Tabla79181732[[#This Row],[Costo Unitario en RD$]]</f>
        <v>66375</v>
      </c>
      <c r="J83" s="2">
        <v>188</v>
      </c>
    </row>
    <row r="84" spans="1:10" ht="30" x14ac:dyDescent="0.25">
      <c r="A84" s="16">
        <v>46150</v>
      </c>
      <c r="B84" s="16">
        <v>46150</v>
      </c>
      <c r="C84" s="2"/>
      <c r="D84" s="3" t="s">
        <v>197</v>
      </c>
      <c r="E84" s="4" t="s">
        <v>198</v>
      </c>
      <c r="F84" s="12">
        <v>50</v>
      </c>
      <c r="G84" s="2" t="s">
        <v>3</v>
      </c>
      <c r="H84" s="14">
        <v>317.42</v>
      </c>
      <c r="I84" s="14">
        <f>Tabla79181732[[#This Row],[Cantidad]]*Tabla79181732[[#This Row],[Costo Unitario en RD$]]</f>
        <v>15871</v>
      </c>
      <c r="J84" s="2">
        <v>63</v>
      </c>
    </row>
    <row r="85" spans="1:10" x14ac:dyDescent="0.25">
      <c r="A85" s="16">
        <v>46153</v>
      </c>
      <c r="B85" s="16">
        <v>46153</v>
      </c>
      <c r="C85" s="2"/>
      <c r="D85" s="3" t="s">
        <v>199</v>
      </c>
      <c r="E85" s="4" t="s">
        <v>200</v>
      </c>
      <c r="F85" s="12">
        <v>200</v>
      </c>
      <c r="G85" s="2" t="s">
        <v>201</v>
      </c>
      <c r="H85" s="14">
        <v>3260</v>
      </c>
      <c r="I85" s="14">
        <f>Tabla79181732[[#This Row],[Cantidad]]*Tabla79181732[[#This Row],[Costo Unitario en RD$]]</f>
        <v>652000</v>
      </c>
      <c r="J85" s="2">
        <v>122</v>
      </c>
    </row>
    <row r="86" spans="1:10" x14ac:dyDescent="0.25">
      <c r="A86" s="16">
        <v>46153</v>
      </c>
      <c r="B86" s="16">
        <v>46153</v>
      </c>
      <c r="C86" s="2"/>
      <c r="D86" s="3" t="s">
        <v>202</v>
      </c>
      <c r="E86" s="4" t="s">
        <v>24</v>
      </c>
      <c r="F86" s="12">
        <v>300</v>
      </c>
      <c r="G86" s="2" t="s">
        <v>3</v>
      </c>
      <c r="H86" s="14">
        <v>1155</v>
      </c>
      <c r="I86" s="14">
        <f>Tabla79181732[[#This Row],[Cantidad]]*Tabla79181732[[#This Row],[Costo Unitario en RD$]]</f>
        <v>346500</v>
      </c>
      <c r="J86" s="2">
        <v>51</v>
      </c>
    </row>
    <row r="87" spans="1:10" x14ac:dyDescent="0.25">
      <c r="A87" s="16">
        <v>46153</v>
      </c>
      <c r="B87" s="16">
        <v>46153</v>
      </c>
      <c r="C87" s="2"/>
      <c r="D87" s="3" t="s">
        <v>203</v>
      </c>
      <c r="E87" s="4" t="s">
        <v>204</v>
      </c>
      <c r="F87" s="12">
        <v>60</v>
      </c>
      <c r="G87" s="2" t="s">
        <v>3</v>
      </c>
      <c r="H87" s="14">
        <v>997</v>
      </c>
      <c r="I87" s="14">
        <f>Tabla79181732[[#This Row],[Cantidad]]*Tabla79181732[[#This Row],[Costo Unitario en RD$]]</f>
        <v>59820</v>
      </c>
      <c r="J87" s="2">
        <v>25</v>
      </c>
    </row>
    <row r="88" spans="1:10" x14ac:dyDescent="0.25">
      <c r="A88" s="16">
        <v>46153</v>
      </c>
      <c r="B88" s="16">
        <v>46153</v>
      </c>
      <c r="C88" s="2"/>
      <c r="D88" s="3" t="s">
        <v>205</v>
      </c>
      <c r="E88" s="4" t="s">
        <v>206</v>
      </c>
      <c r="F88" s="12">
        <v>30</v>
      </c>
      <c r="G88" s="2" t="s">
        <v>3</v>
      </c>
      <c r="H88" s="14">
        <v>1576</v>
      </c>
      <c r="I88" s="14">
        <f>Tabla79181732[[#This Row],[Cantidad]]*Tabla79181732[[#This Row],[Costo Unitario en RD$]]</f>
        <v>47280</v>
      </c>
      <c r="J88" s="2">
        <v>6</v>
      </c>
    </row>
    <row r="89" spans="1:10" ht="60" x14ac:dyDescent="0.25">
      <c r="A89" s="6" t="s">
        <v>0</v>
      </c>
      <c r="B89" s="6" t="s">
        <v>6</v>
      </c>
      <c r="C89" s="6" t="s">
        <v>11</v>
      </c>
      <c r="D89" s="9" t="s">
        <v>12</v>
      </c>
      <c r="E89" s="6" t="s">
        <v>1</v>
      </c>
      <c r="F89" s="13" t="s">
        <v>10</v>
      </c>
      <c r="G89" s="6" t="s">
        <v>13</v>
      </c>
      <c r="H89" s="15" t="s">
        <v>14</v>
      </c>
      <c r="I89" s="15" t="s">
        <v>2</v>
      </c>
      <c r="J89" s="6" t="s">
        <v>7</v>
      </c>
    </row>
    <row r="90" spans="1:10" x14ac:dyDescent="0.25">
      <c r="A90" s="16">
        <v>46153</v>
      </c>
      <c r="B90" s="16">
        <v>46153</v>
      </c>
      <c r="C90" s="5"/>
      <c r="D90" s="3" t="s">
        <v>66</v>
      </c>
      <c r="E90" s="4" t="s">
        <v>67</v>
      </c>
      <c r="F90" s="10">
        <v>300</v>
      </c>
      <c r="G90" s="5" t="s">
        <v>3</v>
      </c>
      <c r="H90" s="11">
        <v>672</v>
      </c>
      <c r="I90" s="11">
        <f>Tabla7918171933[[#This Row],[Cantidad]]*Tabla7918171933[[#This Row],[Costo Unitario en RD$]]</f>
        <v>201600</v>
      </c>
      <c r="J90" s="5">
        <v>87</v>
      </c>
    </row>
    <row r="91" spans="1:10" x14ac:dyDescent="0.25">
      <c r="A91" s="16">
        <v>46153</v>
      </c>
      <c r="B91" s="16">
        <v>46153</v>
      </c>
      <c r="C91" s="5"/>
      <c r="D91" s="8" t="s">
        <v>207</v>
      </c>
      <c r="E91" s="4" t="s">
        <v>208</v>
      </c>
      <c r="F91" s="10">
        <v>1</v>
      </c>
      <c r="G91" s="5" t="s">
        <v>3</v>
      </c>
      <c r="H91" s="11">
        <v>101480</v>
      </c>
      <c r="I91" s="11">
        <f>Tabla7918171933[[#This Row],[Cantidad]]*Tabla7918171933[[#This Row],[Costo Unitario en RD$]]</f>
        <v>101480</v>
      </c>
      <c r="J91" s="5">
        <v>0</v>
      </c>
    </row>
    <row r="92" spans="1:10" x14ac:dyDescent="0.25">
      <c r="A92" s="7">
        <v>46153</v>
      </c>
      <c r="B92" s="7">
        <v>46153</v>
      </c>
      <c r="C92" s="2"/>
      <c r="D92" s="3" t="s">
        <v>209</v>
      </c>
      <c r="E92" s="4" t="s">
        <v>210</v>
      </c>
      <c r="F92" s="12">
        <v>1</v>
      </c>
      <c r="G92" s="2" t="s">
        <v>3</v>
      </c>
      <c r="H92" s="14">
        <v>1740.5</v>
      </c>
      <c r="I92" s="14">
        <f>Tabla7918171933[[#This Row],[Cantidad]]*Tabla7918171933[[#This Row],[Costo Unitario en RD$]]</f>
        <v>1740.5</v>
      </c>
      <c r="J92" s="2">
        <v>0</v>
      </c>
    </row>
    <row r="93" spans="1:10" x14ac:dyDescent="0.25">
      <c r="A93" s="7">
        <v>46153</v>
      </c>
      <c r="B93" s="7">
        <v>46153</v>
      </c>
      <c r="C93" s="2"/>
      <c r="D93" s="8" t="s">
        <v>211</v>
      </c>
      <c r="E93" s="18" t="s">
        <v>212</v>
      </c>
      <c r="F93" s="10">
        <v>1</v>
      </c>
      <c r="G93" s="5" t="s">
        <v>3</v>
      </c>
      <c r="H93" s="11">
        <v>2537</v>
      </c>
      <c r="I93" s="14">
        <f>Tabla7918171933[[#This Row],[Cantidad]]*Tabla7918171933[[#This Row],[Costo Unitario en RD$]]</f>
        <v>2537</v>
      </c>
      <c r="J93" s="2">
        <v>0</v>
      </c>
    </row>
    <row r="94" spans="1:10" x14ac:dyDescent="0.25">
      <c r="A94" s="7">
        <v>46153</v>
      </c>
      <c r="B94" s="7">
        <v>46153</v>
      </c>
      <c r="C94" s="2"/>
      <c r="D94" s="3" t="s">
        <v>213</v>
      </c>
      <c r="E94" s="4" t="s">
        <v>214</v>
      </c>
      <c r="F94" s="12">
        <v>1</v>
      </c>
      <c r="G94" s="2" t="s">
        <v>3</v>
      </c>
      <c r="H94" s="14">
        <v>4059.2</v>
      </c>
      <c r="I94" s="14">
        <f>Tabla7918171933[[#This Row],[Cantidad]]*Tabla7918171933[[#This Row],[Costo Unitario en RD$]]</f>
        <v>4059.2</v>
      </c>
      <c r="J94" s="2">
        <v>0</v>
      </c>
    </row>
    <row r="95" spans="1:10" x14ac:dyDescent="0.25">
      <c r="A95" s="7">
        <v>46153</v>
      </c>
      <c r="B95" s="7">
        <v>46153</v>
      </c>
      <c r="C95" s="2"/>
      <c r="D95" s="3" t="s">
        <v>16</v>
      </c>
      <c r="E95" s="4" t="s">
        <v>9</v>
      </c>
      <c r="F95" s="12">
        <v>100</v>
      </c>
      <c r="G95" s="2" t="s">
        <v>15</v>
      </c>
      <c r="H95" s="14">
        <v>135</v>
      </c>
      <c r="I95" s="14">
        <f>Tabla7918171933[[#This Row],[Cantidad]]*Tabla7918171933[[#This Row],[Costo Unitario en RD$]]</f>
        <v>13500</v>
      </c>
      <c r="J95" s="2">
        <v>52</v>
      </c>
    </row>
    <row r="96" spans="1:10" x14ac:dyDescent="0.25">
      <c r="A96" s="7">
        <v>46154</v>
      </c>
      <c r="B96" s="7">
        <v>46154</v>
      </c>
      <c r="C96" s="2"/>
      <c r="D96" s="3" t="s">
        <v>17</v>
      </c>
      <c r="E96" s="4" t="s">
        <v>8</v>
      </c>
      <c r="F96" s="12">
        <v>60</v>
      </c>
      <c r="G96" s="2" t="s">
        <v>3</v>
      </c>
      <c r="H96" s="14">
        <v>60</v>
      </c>
      <c r="I96" s="14">
        <f>Tabla7918171933[[#This Row],[Cantidad]]*Tabla7918171933[[#This Row],[Costo Unitario en RD$]]</f>
        <v>3600</v>
      </c>
      <c r="J96" s="2">
        <v>57</v>
      </c>
    </row>
    <row r="97" spans="1:10" x14ac:dyDescent="0.25">
      <c r="A97" s="7">
        <v>46155</v>
      </c>
      <c r="B97" s="7">
        <v>46155</v>
      </c>
      <c r="C97" s="2"/>
      <c r="D97" s="3" t="s">
        <v>215</v>
      </c>
      <c r="E97" s="4" t="s">
        <v>216</v>
      </c>
      <c r="F97" s="12">
        <v>2</v>
      </c>
      <c r="G97" s="2" t="s">
        <v>3</v>
      </c>
      <c r="H97" s="14">
        <v>55000</v>
      </c>
      <c r="I97" s="14">
        <f>Tabla7918171933[[#This Row],[Cantidad]]*Tabla7918171933[[#This Row],[Costo Unitario en RD$]]</f>
        <v>110000</v>
      </c>
      <c r="J97" s="2">
        <v>0</v>
      </c>
    </row>
    <row r="98" spans="1:10" x14ac:dyDescent="0.25">
      <c r="A98" s="7">
        <v>46155</v>
      </c>
      <c r="B98" s="7">
        <v>46155</v>
      </c>
      <c r="C98" s="2"/>
      <c r="D98" s="3" t="s">
        <v>217</v>
      </c>
      <c r="E98" s="4" t="s">
        <v>218</v>
      </c>
      <c r="F98" s="12">
        <v>150000</v>
      </c>
      <c r="G98" s="2" t="s">
        <v>3</v>
      </c>
      <c r="H98" s="14">
        <v>4.8499999999999996</v>
      </c>
      <c r="I98" s="14">
        <f>Tabla7918171933[[#This Row],[Cantidad]]*Tabla7918171933[[#This Row],[Costo Unitario en RD$]]</f>
        <v>727500</v>
      </c>
      <c r="J98" s="2">
        <v>133200</v>
      </c>
    </row>
    <row r="99" spans="1:10" ht="30" x14ac:dyDescent="0.25">
      <c r="A99" s="7">
        <v>46155</v>
      </c>
      <c r="B99" s="7">
        <v>46155</v>
      </c>
      <c r="C99" s="2"/>
      <c r="D99" s="3" t="s">
        <v>219</v>
      </c>
      <c r="E99" s="4" t="s">
        <v>220</v>
      </c>
      <c r="F99" s="12">
        <v>50000</v>
      </c>
      <c r="G99" s="2" t="s">
        <v>3</v>
      </c>
      <c r="H99" s="14">
        <v>4.4000000000000004</v>
      </c>
      <c r="I99" s="14">
        <f>Tabla7918171933[[#This Row],[Cantidad]]*Tabla7918171933[[#This Row],[Costo Unitario en RD$]]</f>
        <v>220000.00000000003</v>
      </c>
      <c r="J99" s="2">
        <v>34400</v>
      </c>
    </row>
    <row r="100" spans="1:10" x14ac:dyDescent="0.25">
      <c r="A100" s="16">
        <v>46157</v>
      </c>
      <c r="B100" s="16">
        <v>46157</v>
      </c>
      <c r="C100" s="2"/>
      <c r="D100" s="3" t="s">
        <v>20</v>
      </c>
      <c r="E100" s="4" t="s">
        <v>21</v>
      </c>
      <c r="F100" s="12">
        <v>200</v>
      </c>
      <c r="G100" s="2" t="s">
        <v>3</v>
      </c>
      <c r="H100" s="14">
        <v>223.02</v>
      </c>
      <c r="I100" s="14">
        <f>Tabla7918171933[[#This Row],[Cantidad]]*Tabla7918171933[[#This Row],[Costo Unitario en RD$]]</f>
        <v>44604</v>
      </c>
      <c r="J100" s="2">
        <v>149</v>
      </c>
    </row>
    <row r="101" spans="1:10" x14ac:dyDescent="0.25">
      <c r="A101" s="16">
        <v>46157</v>
      </c>
      <c r="B101" s="16">
        <v>46157</v>
      </c>
      <c r="C101" s="2"/>
      <c r="D101" s="3" t="s">
        <v>22</v>
      </c>
      <c r="E101" s="4" t="s">
        <v>23</v>
      </c>
      <c r="F101" s="12">
        <v>200</v>
      </c>
      <c r="G101" s="2" t="s">
        <v>3</v>
      </c>
      <c r="H101" s="14">
        <v>223.02</v>
      </c>
      <c r="I101" s="14">
        <f>Tabla7918171933[[#This Row],[Cantidad]]*Tabla7918171933[[#This Row],[Costo Unitario en RD$]]</f>
        <v>44604</v>
      </c>
      <c r="J101" s="2">
        <v>105</v>
      </c>
    </row>
    <row r="102" spans="1:10" x14ac:dyDescent="0.25">
      <c r="A102" s="16">
        <v>46157</v>
      </c>
      <c r="B102" s="16">
        <v>46157</v>
      </c>
      <c r="C102" s="2"/>
      <c r="D102" s="3" t="s">
        <v>221</v>
      </c>
      <c r="E102" s="4" t="s">
        <v>222</v>
      </c>
      <c r="F102" s="12">
        <v>300</v>
      </c>
      <c r="G102" s="2" t="s">
        <v>3</v>
      </c>
      <c r="H102" s="14">
        <v>277.3</v>
      </c>
      <c r="I102" s="14">
        <f>Tabla7918171933[[#This Row],[Cantidad]]*Tabla7918171933[[#This Row],[Costo Unitario en RD$]]</f>
        <v>83190</v>
      </c>
      <c r="J102" s="2">
        <v>175</v>
      </c>
    </row>
    <row r="103" spans="1:10" x14ac:dyDescent="0.25">
      <c r="A103" s="16">
        <v>46157</v>
      </c>
      <c r="B103" s="16">
        <v>46157</v>
      </c>
      <c r="C103" s="2"/>
      <c r="D103" s="3" t="s">
        <v>223</v>
      </c>
      <c r="E103" s="4" t="s">
        <v>224</v>
      </c>
      <c r="F103" s="12">
        <v>200</v>
      </c>
      <c r="G103" s="2" t="s">
        <v>3</v>
      </c>
      <c r="H103" s="14">
        <v>277.3</v>
      </c>
      <c r="I103" s="14">
        <f>Tabla7918171933[[#This Row],[Cantidad]]*Tabla7918171933[[#This Row],[Costo Unitario en RD$]]</f>
        <v>55460</v>
      </c>
      <c r="J103" s="2">
        <v>284</v>
      </c>
    </row>
    <row r="104" spans="1:10" x14ac:dyDescent="0.25">
      <c r="A104" s="16">
        <v>46157</v>
      </c>
      <c r="B104" s="16">
        <v>46157</v>
      </c>
      <c r="C104" s="2"/>
      <c r="D104" s="3" t="s">
        <v>225</v>
      </c>
      <c r="E104" s="4" t="s">
        <v>226</v>
      </c>
      <c r="F104" s="12">
        <v>1</v>
      </c>
      <c r="G104" s="2" t="s">
        <v>3</v>
      </c>
      <c r="H104" s="14">
        <v>23600</v>
      </c>
      <c r="I104" s="14">
        <f>Tabla7918171933[[#This Row],[Cantidad]]*Tabla7918171933[[#This Row],[Costo Unitario en RD$]]</f>
        <v>23600</v>
      </c>
      <c r="J104" s="2">
        <v>0</v>
      </c>
    </row>
    <row r="105" spans="1:10" ht="15" customHeight="1" x14ac:dyDescent="0.25">
      <c r="A105" s="16">
        <v>46157</v>
      </c>
      <c r="B105" s="16">
        <v>46157</v>
      </c>
      <c r="C105" s="2"/>
      <c r="D105" s="3" t="s">
        <v>227</v>
      </c>
      <c r="E105" s="4" t="s">
        <v>228</v>
      </c>
      <c r="F105" s="12">
        <v>1</v>
      </c>
      <c r="G105" s="2" t="s">
        <v>3</v>
      </c>
      <c r="H105" s="14">
        <v>53100</v>
      </c>
      <c r="I105" s="14">
        <f>Tabla7918171933[[#This Row],[Cantidad]]*Tabla7918171933[[#This Row],[Costo Unitario en RD$]]</f>
        <v>53100</v>
      </c>
      <c r="J105" s="2">
        <v>0</v>
      </c>
    </row>
    <row r="106" spans="1:10" x14ac:dyDescent="0.25">
      <c r="A106" s="16">
        <v>46161</v>
      </c>
      <c r="B106" s="16">
        <v>46161</v>
      </c>
      <c r="C106" s="2"/>
      <c r="D106" s="3" t="s">
        <v>229</v>
      </c>
      <c r="E106" s="4" t="s">
        <v>230</v>
      </c>
      <c r="F106" s="12">
        <v>700</v>
      </c>
      <c r="G106" s="2" t="s">
        <v>93</v>
      </c>
      <c r="H106" s="14">
        <v>33.64</v>
      </c>
      <c r="I106" s="14">
        <f>Tabla7918171933[[#This Row],[Cantidad]]*Tabla7918171933[[#This Row],[Costo Unitario en RD$]]</f>
        <v>23548</v>
      </c>
      <c r="J106" s="2">
        <v>470</v>
      </c>
    </row>
    <row r="107" spans="1:10" x14ac:dyDescent="0.25">
      <c r="A107" s="16">
        <v>46162</v>
      </c>
      <c r="B107" s="16">
        <v>46162</v>
      </c>
      <c r="C107" s="2"/>
      <c r="D107" s="3" t="s">
        <v>231</v>
      </c>
      <c r="E107" s="4" t="s">
        <v>232</v>
      </c>
      <c r="F107" s="12">
        <v>2300</v>
      </c>
      <c r="G107" s="2" t="s">
        <v>3</v>
      </c>
      <c r="H107" s="14">
        <v>19.47</v>
      </c>
      <c r="I107" s="14">
        <f>Tabla7918171933[[#This Row],[Cantidad]]*Tabla7918171933[[#This Row],[Costo Unitario en RD$]]</f>
        <v>44781</v>
      </c>
      <c r="J107" s="2">
        <v>2200</v>
      </c>
    </row>
    <row r="108" spans="1:10" ht="60" x14ac:dyDescent="0.25">
      <c r="A108" s="6" t="s">
        <v>0</v>
      </c>
      <c r="B108" s="6" t="s">
        <v>6</v>
      </c>
      <c r="C108" s="6" t="s">
        <v>11</v>
      </c>
      <c r="D108" s="9" t="s">
        <v>12</v>
      </c>
      <c r="E108" s="6" t="s">
        <v>1</v>
      </c>
      <c r="F108" s="13" t="s">
        <v>10</v>
      </c>
      <c r="G108" s="6" t="s">
        <v>13</v>
      </c>
      <c r="H108" s="15" t="s">
        <v>14</v>
      </c>
      <c r="I108" s="15" t="s">
        <v>2</v>
      </c>
      <c r="J108" s="6" t="s">
        <v>7</v>
      </c>
    </row>
    <row r="109" spans="1:10" x14ac:dyDescent="0.25">
      <c r="A109" s="7">
        <v>46163</v>
      </c>
      <c r="B109" s="7">
        <v>46163</v>
      </c>
      <c r="C109" s="5"/>
      <c r="D109" s="8" t="s">
        <v>233</v>
      </c>
      <c r="E109" s="18" t="s">
        <v>234</v>
      </c>
      <c r="F109" s="10">
        <v>5</v>
      </c>
      <c r="G109" s="5" t="s">
        <v>3</v>
      </c>
      <c r="H109" s="11">
        <v>113285</v>
      </c>
      <c r="I109" s="11">
        <f>Tabla7918172034[[#This Row],[Cantidad]]*Tabla7918172034[[#This Row],[Costo Unitario en RD$]]</f>
        <v>566425</v>
      </c>
      <c r="J109" s="5">
        <v>0</v>
      </c>
    </row>
    <row r="110" spans="1:10" x14ac:dyDescent="0.25">
      <c r="A110" s="7">
        <v>46163</v>
      </c>
      <c r="B110" s="7">
        <v>46163</v>
      </c>
      <c r="C110" s="5"/>
      <c r="D110" s="8" t="s">
        <v>235</v>
      </c>
      <c r="E110" s="4" t="s">
        <v>236</v>
      </c>
      <c r="F110" s="10">
        <v>1</v>
      </c>
      <c r="G110" s="5" t="s">
        <v>3</v>
      </c>
      <c r="H110" s="11">
        <v>702.1</v>
      </c>
      <c r="I110" s="11">
        <f>Tabla7918172034[[#This Row],[Cantidad]]*Tabla7918172034[[#This Row],[Costo Unitario en RD$]]</f>
        <v>702.1</v>
      </c>
      <c r="J110" s="5">
        <v>0</v>
      </c>
    </row>
    <row r="111" spans="1:10" x14ac:dyDescent="0.25">
      <c r="A111" s="1">
        <v>46163</v>
      </c>
      <c r="B111" s="1">
        <v>46163</v>
      </c>
      <c r="C111" s="2"/>
      <c r="D111" s="3" t="s">
        <v>237</v>
      </c>
      <c r="E111" s="4" t="s">
        <v>238</v>
      </c>
      <c r="F111" s="12">
        <v>1</v>
      </c>
      <c r="G111" s="2" t="s">
        <v>3</v>
      </c>
      <c r="H111" s="11">
        <v>944</v>
      </c>
      <c r="I111" s="14">
        <f>Tabla7918172034[[#This Row],[Cantidad]]*Tabla7918172034[[#This Row],[Costo Unitario en RD$]]</f>
        <v>944</v>
      </c>
      <c r="J111" s="2">
        <v>0</v>
      </c>
    </row>
    <row r="112" spans="1:10" x14ac:dyDescent="0.25">
      <c r="A112" s="1">
        <v>46163</v>
      </c>
      <c r="B112" s="1">
        <v>46163</v>
      </c>
      <c r="C112" s="2"/>
      <c r="D112" s="3" t="s">
        <v>70</v>
      </c>
      <c r="E112" s="4" t="s">
        <v>71</v>
      </c>
      <c r="F112" s="12">
        <v>87000</v>
      </c>
      <c r="G112" s="2" t="s">
        <v>3</v>
      </c>
      <c r="H112" s="14">
        <v>1.49</v>
      </c>
      <c r="I112" s="14">
        <f>Tabla7918172034[[#This Row],[Cantidad]]*Tabla7918172034[[#This Row],[Costo Unitario en RD$]]</f>
        <v>129630</v>
      </c>
      <c r="J112" s="2">
        <v>93800</v>
      </c>
    </row>
    <row r="113" spans="1:10" x14ac:dyDescent="0.25">
      <c r="A113" s="3">
        <v>46167</v>
      </c>
      <c r="B113" s="3">
        <v>46167</v>
      </c>
      <c r="C113" s="2"/>
      <c r="D113" s="8" t="s">
        <v>239</v>
      </c>
      <c r="E113" s="18" t="s">
        <v>240</v>
      </c>
      <c r="F113" s="10">
        <v>20</v>
      </c>
      <c r="G113" s="5" t="s">
        <v>201</v>
      </c>
      <c r="H113" s="11">
        <v>489.7</v>
      </c>
      <c r="I113" s="14">
        <f>Tabla7918172034[[#This Row],[Cantidad]]*Tabla7918172034[[#This Row],[Costo Unitario en RD$]]</f>
        <v>9794</v>
      </c>
      <c r="J113" s="2">
        <v>45</v>
      </c>
    </row>
    <row r="114" spans="1:10" x14ac:dyDescent="0.25">
      <c r="A114" s="3">
        <v>46167</v>
      </c>
      <c r="B114" s="3">
        <v>46167</v>
      </c>
      <c r="C114" s="2"/>
      <c r="D114" s="3" t="s">
        <v>241</v>
      </c>
      <c r="E114" s="4" t="s">
        <v>242</v>
      </c>
      <c r="F114" s="12">
        <v>15</v>
      </c>
      <c r="G114" s="2" t="s">
        <v>201</v>
      </c>
      <c r="H114" s="14">
        <v>112.1</v>
      </c>
      <c r="I114" s="14">
        <f>Tabla7918172034[[#This Row],[Cantidad]]*Tabla7918172034[[#This Row],[Costo Unitario en RD$]]</f>
        <v>1681.5</v>
      </c>
      <c r="J114" s="2">
        <v>8</v>
      </c>
    </row>
    <row r="115" spans="1:10" x14ac:dyDescent="0.25">
      <c r="A115" s="3">
        <v>46167</v>
      </c>
      <c r="B115" s="3">
        <v>46167</v>
      </c>
      <c r="C115" s="2"/>
      <c r="D115" s="3" t="s">
        <v>17</v>
      </c>
      <c r="E115" s="4" t="s">
        <v>8</v>
      </c>
      <c r="F115" s="12">
        <v>57</v>
      </c>
      <c r="G115" s="2" t="s">
        <v>3</v>
      </c>
      <c r="H115" s="14">
        <v>60</v>
      </c>
      <c r="I115" s="14">
        <f>Tabla7918172034[[#This Row],[Cantidad]]*Tabla7918172034[[#This Row],[Costo Unitario en RD$]]</f>
        <v>3420</v>
      </c>
      <c r="J115" s="2">
        <v>57</v>
      </c>
    </row>
    <row r="116" spans="1:10" x14ac:dyDescent="0.25">
      <c r="A116" s="3">
        <v>46169</v>
      </c>
      <c r="B116" s="3">
        <v>46169</v>
      </c>
      <c r="C116" s="2"/>
      <c r="D116" s="3" t="s">
        <v>243</v>
      </c>
      <c r="E116" s="4" t="s">
        <v>244</v>
      </c>
      <c r="F116" s="12">
        <v>3000</v>
      </c>
      <c r="G116" s="2" t="s">
        <v>3</v>
      </c>
      <c r="H116" s="14">
        <v>13</v>
      </c>
      <c r="I116" s="14">
        <f>Tabla7918172034[[#This Row],[Cantidad]]*Tabla7918172034[[#This Row],[Costo Unitario en RD$]]</f>
        <v>39000</v>
      </c>
      <c r="J116" s="2">
        <v>2900</v>
      </c>
    </row>
    <row r="117" spans="1:10" x14ac:dyDescent="0.25">
      <c r="A117" s="3">
        <v>46169</v>
      </c>
      <c r="B117" s="3">
        <v>46169</v>
      </c>
      <c r="C117" s="2"/>
      <c r="D117" s="3" t="s">
        <v>245</v>
      </c>
      <c r="E117" s="4" t="s">
        <v>246</v>
      </c>
      <c r="F117" s="12">
        <v>200</v>
      </c>
      <c r="G117" s="2" t="s">
        <v>3</v>
      </c>
      <c r="H117" s="14">
        <v>291.31</v>
      </c>
      <c r="I117" s="14">
        <f>Tabla7918172034[[#This Row],[Cantidad]]*Tabla7918172034[[#This Row],[Costo Unitario en RD$]]</f>
        <v>58262</v>
      </c>
      <c r="J117" s="2">
        <v>0</v>
      </c>
    </row>
    <row r="118" spans="1:10" x14ac:dyDescent="0.25">
      <c r="A118" s="3">
        <v>46171</v>
      </c>
      <c r="B118" s="3">
        <v>46171</v>
      </c>
      <c r="C118" s="2"/>
      <c r="D118" s="3" t="s">
        <v>16</v>
      </c>
      <c r="E118" s="4" t="s">
        <v>9</v>
      </c>
      <c r="F118" s="12">
        <v>100</v>
      </c>
      <c r="G118" s="2" t="s">
        <v>15</v>
      </c>
      <c r="H118" s="14">
        <v>135</v>
      </c>
      <c r="I118" s="14">
        <f>Tabla7918172034[[#This Row],[Cantidad]]*Tabla7918172034[[#This Row],[Costo Unitario en RD$]]</f>
        <v>13500</v>
      </c>
      <c r="J118" s="2">
        <v>52</v>
      </c>
    </row>
    <row r="119" spans="1:10" x14ac:dyDescent="0.25">
      <c r="A119" s="3">
        <v>46171</v>
      </c>
      <c r="B119" s="3">
        <v>46171</v>
      </c>
      <c r="C119" s="2"/>
      <c r="D119" s="3" t="s">
        <v>247</v>
      </c>
      <c r="E119" s="4" t="s">
        <v>248</v>
      </c>
      <c r="F119" s="12">
        <v>150</v>
      </c>
      <c r="G119" s="2" t="s">
        <v>3</v>
      </c>
      <c r="H119" s="14">
        <v>479.08</v>
      </c>
      <c r="I119" s="14">
        <f>Tabla7918172034[[#This Row],[Cantidad]]*Tabla7918172034[[#This Row],[Costo Unitario en RD$]]</f>
        <v>71862</v>
      </c>
      <c r="J119" s="2">
        <v>0</v>
      </c>
    </row>
    <row r="120" spans="1:10" x14ac:dyDescent="0.25">
      <c r="A120" s="1">
        <v>46171</v>
      </c>
      <c r="B120" s="1">
        <v>46171</v>
      </c>
      <c r="C120" s="2"/>
      <c r="D120" s="3" t="s">
        <v>249</v>
      </c>
      <c r="E120" s="4" t="s">
        <v>250</v>
      </c>
      <c r="F120" s="12">
        <v>2</v>
      </c>
      <c r="G120" s="2" t="s">
        <v>3</v>
      </c>
      <c r="H120" s="14">
        <v>1674</v>
      </c>
      <c r="I120" s="14">
        <f>Tabla7918172034[[#This Row],[Cantidad]]*Tabla7918172034[[#This Row],[Costo Unitario en RD$]]</f>
        <v>3348</v>
      </c>
      <c r="J120" s="2">
        <v>5</v>
      </c>
    </row>
    <row r="121" spans="1:10" x14ac:dyDescent="0.25">
      <c r="A121" s="1">
        <v>46171</v>
      </c>
      <c r="B121" s="1">
        <v>46171</v>
      </c>
      <c r="C121" s="2"/>
      <c r="D121" s="3" t="s">
        <v>58</v>
      </c>
      <c r="E121" s="4" t="s">
        <v>59</v>
      </c>
      <c r="F121" s="12">
        <v>5</v>
      </c>
      <c r="G121" s="2" t="s">
        <v>3</v>
      </c>
      <c r="H121" s="14">
        <v>94</v>
      </c>
      <c r="I121" s="14">
        <f>Tabla7918172034[[#This Row],[Cantidad]]*Tabla7918172034[[#This Row],[Costo Unitario en RD$]]</f>
        <v>470</v>
      </c>
      <c r="J121" s="2">
        <v>0</v>
      </c>
    </row>
    <row r="122" spans="1:10" x14ac:dyDescent="0.25">
      <c r="A122" s="1">
        <v>46171</v>
      </c>
      <c r="B122" s="1">
        <v>46171</v>
      </c>
      <c r="C122" s="2"/>
      <c r="D122" s="3" t="s">
        <v>251</v>
      </c>
      <c r="E122" s="4" t="s">
        <v>252</v>
      </c>
      <c r="F122" s="12">
        <v>80</v>
      </c>
      <c r="G122" s="2" t="s">
        <v>3</v>
      </c>
      <c r="H122" s="11">
        <v>9274</v>
      </c>
      <c r="I122" s="14">
        <f>Tabla7918172034[[#This Row],[Cantidad]]*Tabla7918172034[[#This Row],[Costo Unitario en RD$]]</f>
        <v>741920</v>
      </c>
      <c r="J122" s="2">
        <v>36</v>
      </c>
    </row>
    <row r="123" spans="1:10" x14ac:dyDescent="0.25">
      <c r="A123" s="1">
        <v>46171</v>
      </c>
      <c r="B123" s="1">
        <v>46171</v>
      </c>
      <c r="C123" s="2"/>
      <c r="D123" s="3" t="s">
        <v>253</v>
      </c>
      <c r="E123" s="4" t="s">
        <v>254</v>
      </c>
      <c r="F123" s="12">
        <v>3</v>
      </c>
      <c r="G123" s="2" t="s">
        <v>3</v>
      </c>
      <c r="H123" s="14">
        <v>39199.99</v>
      </c>
      <c r="I123" s="14">
        <f>Tabla7918172034[[#This Row],[Cantidad]]*Tabla7918172034[[#This Row],[Costo Unitario en RD$]]</f>
        <v>117599.97</v>
      </c>
      <c r="J123" s="2">
        <v>1</v>
      </c>
    </row>
    <row r="124" spans="1:10" x14ac:dyDescent="0.25">
      <c r="A124" s="1">
        <v>46175</v>
      </c>
      <c r="B124" s="1">
        <v>46175</v>
      </c>
      <c r="C124" s="2"/>
      <c r="D124" s="3" t="s">
        <v>255</v>
      </c>
      <c r="E124" s="4" t="s">
        <v>256</v>
      </c>
      <c r="F124" s="12">
        <v>24</v>
      </c>
      <c r="G124" s="2" t="s">
        <v>3</v>
      </c>
      <c r="H124" s="14">
        <v>25.96</v>
      </c>
      <c r="I124" s="14">
        <f>Tabla7918172034[[#This Row],[Cantidad]]*Tabla7918172034[[#This Row],[Costo Unitario en RD$]]</f>
        <v>623.04</v>
      </c>
      <c r="J124" s="2">
        <v>0</v>
      </c>
    </row>
    <row r="125" spans="1:10" x14ac:dyDescent="0.25">
      <c r="A125" s="1">
        <v>46175</v>
      </c>
      <c r="B125" s="1">
        <v>46175</v>
      </c>
      <c r="C125" s="2"/>
      <c r="D125" s="3" t="s">
        <v>257</v>
      </c>
      <c r="E125" s="4" t="s">
        <v>258</v>
      </c>
      <c r="F125" s="12">
        <v>225</v>
      </c>
      <c r="G125" s="2" t="s">
        <v>88</v>
      </c>
      <c r="H125" s="14">
        <v>207.68</v>
      </c>
      <c r="I125" s="14">
        <f>Tabla7918172034[[#This Row],[Cantidad]]*Tabla7918172034[[#This Row],[Costo Unitario en RD$]]</f>
        <v>46728</v>
      </c>
      <c r="J125" s="2">
        <v>114</v>
      </c>
    </row>
    <row r="126" spans="1:10" x14ac:dyDescent="0.25">
      <c r="A126" s="1">
        <v>46175</v>
      </c>
      <c r="B126" s="1">
        <v>46175</v>
      </c>
      <c r="C126" s="2"/>
      <c r="D126" s="3" t="s">
        <v>259</v>
      </c>
      <c r="E126" s="4" t="s">
        <v>260</v>
      </c>
      <c r="F126" s="12">
        <v>36</v>
      </c>
      <c r="G126" s="2" t="s">
        <v>3</v>
      </c>
      <c r="H126" s="14">
        <v>127.44</v>
      </c>
      <c r="I126" s="14">
        <f>Tabla7918172034[[#This Row],[Cantidad]]*Tabla7918172034[[#This Row],[Costo Unitario en RD$]]</f>
        <v>4587.84</v>
      </c>
      <c r="J126" s="2">
        <v>22</v>
      </c>
    </row>
    <row r="127" spans="1:10" ht="60" x14ac:dyDescent="0.25">
      <c r="A127" s="6" t="s">
        <v>0</v>
      </c>
      <c r="B127" s="6" t="s">
        <v>6</v>
      </c>
      <c r="C127" s="6" t="s">
        <v>11</v>
      </c>
      <c r="D127" s="9" t="s">
        <v>12</v>
      </c>
      <c r="E127" s="6" t="s">
        <v>1</v>
      </c>
      <c r="F127" s="13" t="s">
        <v>10</v>
      </c>
      <c r="G127" s="6" t="s">
        <v>13</v>
      </c>
      <c r="H127" s="15" t="s">
        <v>14</v>
      </c>
      <c r="I127" s="15" t="s">
        <v>2</v>
      </c>
      <c r="J127" s="6" t="s">
        <v>7</v>
      </c>
    </row>
    <row r="128" spans="1:10" x14ac:dyDescent="0.25">
      <c r="A128" s="1">
        <v>46175</v>
      </c>
      <c r="B128" s="1">
        <v>46175</v>
      </c>
      <c r="C128" s="5"/>
      <c r="D128" s="8" t="s">
        <v>261</v>
      </c>
      <c r="E128" s="4" t="s">
        <v>262</v>
      </c>
      <c r="F128" s="10">
        <v>24</v>
      </c>
      <c r="G128" s="5" t="s">
        <v>3</v>
      </c>
      <c r="H128" s="11">
        <v>34.26</v>
      </c>
      <c r="I128" s="11">
        <f>Tabla7918172135[[#This Row],[Cantidad]]*Tabla7918172135[[#This Row],[Costo Unitario en RD$]]</f>
        <v>822.24</v>
      </c>
      <c r="J128" s="5">
        <v>37</v>
      </c>
    </row>
    <row r="129" spans="1:10" x14ac:dyDescent="0.25">
      <c r="A129" s="1">
        <v>46175</v>
      </c>
      <c r="B129" s="1">
        <v>46175</v>
      </c>
      <c r="C129" s="5"/>
      <c r="D129" s="3" t="s">
        <v>263</v>
      </c>
      <c r="E129" s="4" t="s">
        <v>264</v>
      </c>
      <c r="F129" s="10">
        <v>24</v>
      </c>
      <c r="G129" s="5" t="s">
        <v>3</v>
      </c>
      <c r="H129" s="11">
        <v>4.3499999999999996</v>
      </c>
      <c r="I129" s="11">
        <f>Tabla7918172135[[#This Row],[Cantidad]]*Tabla7918172135[[#This Row],[Costo Unitario en RD$]]</f>
        <v>104.39999999999999</v>
      </c>
      <c r="J129" s="5">
        <v>50</v>
      </c>
    </row>
    <row r="130" spans="1:10" x14ac:dyDescent="0.25">
      <c r="A130" s="1">
        <v>46175</v>
      </c>
      <c r="B130" s="1">
        <v>46175</v>
      </c>
      <c r="C130" s="2"/>
      <c r="D130" s="3" t="s">
        <v>265</v>
      </c>
      <c r="E130" s="4" t="s">
        <v>266</v>
      </c>
      <c r="F130" s="12">
        <v>12</v>
      </c>
      <c r="G130" s="2" t="s">
        <v>3</v>
      </c>
      <c r="H130" s="14">
        <v>4.3499999999999996</v>
      </c>
      <c r="I130" s="14">
        <f>Tabla7918172135[[#This Row],[Cantidad]]*Tabla7918172135[[#This Row],[Costo Unitario en RD$]]</f>
        <v>52.199999999999996</v>
      </c>
      <c r="J130" s="2">
        <v>109</v>
      </c>
    </row>
    <row r="131" spans="1:10" x14ac:dyDescent="0.25">
      <c r="A131" s="1">
        <v>46175</v>
      </c>
      <c r="B131" s="1">
        <v>46175</v>
      </c>
      <c r="C131" s="2"/>
      <c r="D131" s="3" t="s">
        <v>267</v>
      </c>
      <c r="E131" s="4" t="s">
        <v>268</v>
      </c>
      <c r="F131" s="12">
        <v>20</v>
      </c>
      <c r="G131" s="2" t="s">
        <v>3</v>
      </c>
      <c r="H131" s="14">
        <v>192.99</v>
      </c>
      <c r="I131" s="14">
        <f>Tabla7918172135[[#This Row],[Cantidad]]*Tabla7918172135[[#This Row],[Costo Unitario en RD$]]</f>
        <v>3859.8</v>
      </c>
      <c r="J131" s="2">
        <v>20</v>
      </c>
    </row>
    <row r="132" spans="1:10" x14ac:dyDescent="0.25">
      <c r="A132" s="1">
        <v>46175</v>
      </c>
      <c r="B132" s="1">
        <v>46175</v>
      </c>
      <c r="C132" s="2"/>
      <c r="D132" s="3" t="s">
        <v>269</v>
      </c>
      <c r="E132" s="4" t="s">
        <v>270</v>
      </c>
      <c r="F132" s="12">
        <v>15</v>
      </c>
      <c r="G132" s="2" t="s">
        <v>88</v>
      </c>
      <c r="H132" s="14">
        <v>37.89</v>
      </c>
      <c r="I132" s="14">
        <f>Tabla7918172135[[#This Row],[Cantidad]]*Tabla7918172135[[#This Row],[Costo Unitario en RD$]]</f>
        <v>568.35</v>
      </c>
      <c r="J132" s="2">
        <v>14</v>
      </c>
    </row>
    <row r="133" spans="1:10" x14ac:dyDescent="0.25">
      <c r="A133" s="1">
        <v>46175</v>
      </c>
      <c r="B133" s="1">
        <v>46175</v>
      </c>
      <c r="C133" s="2"/>
      <c r="D133" s="3" t="s">
        <v>271</v>
      </c>
      <c r="E133" s="4" t="s">
        <v>272</v>
      </c>
      <c r="F133" s="12">
        <v>25</v>
      </c>
      <c r="G133" s="2" t="s">
        <v>88</v>
      </c>
      <c r="H133" s="14">
        <v>16.190000000000001</v>
      </c>
      <c r="I133" s="14">
        <f>Tabla7918172135[[#This Row],[Cantidad]]*Tabla7918172135[[#This Row],[Costo Unitario en RD$]]</f>
        <v>404.75000000000006</v>
      </c>
      <c r="J133" s="2">
        <v>8</v>
      </c>
    </row>
    <row r="134" spans="1:10" x14ac:dyDescent="0.25">
      <c r="A134" s="1">
        <v>46175</v>
      </c>
      <c r="B134" s="1">
        <v>46175</v>
      </c>
      <c r="C134" s="2"/>
      <c r="D134" s="3" t="s">
        <v>273</v>
      </c>
      <c r="E134" s="4" t="s">
        <v>274</v>
      </c>
      <c r="F134" s="12">
        <v>25</v>
      </c>
      <c r="G134" s="2" t="s">
        <v>3</v>
      </c>
      <c r="H134" s="14">
        <v>254.88</v>
      </c>
      <c r="I134" s="14">
        <f>Tabla7918172135[[#This Row],[Cantidad]]*Tabla7918172135[[#This Row],[Costo Unitario en RD$]]</f>
        <v>6372</v>
      </c>
      <c r="J134" s="2">
        <v>24</v>
      </c>
    </row>
    <row r="135" spans="1:10" x14ac:dyDescent="0.25">
      <c r="A135" s="1">
        <v>46175</v>
      </c>
      <c r="B135" s="1">
        <v>46175</v>
      </c>
      <c r="C135" s="2"/>
      <c r="D135" s="3" t="s">
        <v>275</v>
      </c>
      <c r="E135" s="4" t="s">
        <v>276</v>
      </c>
      <c r="F135" s="12">
        <v>6</v>
      </c>
      <c r="G135" s="2" t="s">
        <v>3</v>
      </c>
      <c r="H135" s="14">
        <v>318.60000000000002</v>
      </c>
      <c r="I135" s="14">
        <f>Tabla7918172135[[#This Row],[Cantidad]]*Tabla7918172135[[#This Row],[Costo Unitario en RD$]]</f>
        <v>1911.6000000000001</v>
      </c>
      <c r="J135" s="2">
        <v>0</v>
      </c>
    </row>
    <row r="136" spans="1:10" x14ac:dyDescent="0.25">
      <c r="A136" s="1">
        <v>46175</v>
      </c>
      <c r="B136" s="1">
        <v>46175</v>
      </c>
      <c r="C136" s="2"/>
      <c r="D136" s="3" t="s">
        <v>277</v>
      </c>
      <c r="E136" s="4" t="s">
        <v>278</v>
      </c>
      <c r="F136" s="12">
        <v>20</v>
      </c>
      <c r="G136" s="2" t="s">
        <v>3</v>
      </c>
      <c r="H136" s="14">
        <v>829.54</v>
      </c>
      <c r="I136" s="14">
        <f>Tabla7918172135[[#This Row],[Cantidad]]*Tabla7918172135[[#This Row],[Costo Unitario en RD$]]</f>
        <v>16590.8</v>
      </c>
      <c r="J136" s="2">
        <v>0</v>
      </c>
    </row>
    <row r="137" spans="1:10" x14ac:dyDescent="0.25">
      <c r="A137" s="1">
        <v>46176</v>
      </c>
      <c r="B137" s="1">
        <v>46176</v>
      </c>
      <c r="C137" s="2"/>
      <c r="D137" s="3" t="s">
        <v>279</v>
      </c>
      <c r="E137" s="4" t="s">
        <v>280</v>
      </c>
      <c r="F137" s="12">
        <v>10</v>
      </c>
      <c r="G137" s="2" t="s">
        <v>3</v>
      </c>
      <c r="H137" s="14">
        <v>490.88</v>
      </c>
      <c r="I137" s="14">
        <f>Tabla7918172135[[#This Row],[Cantidad]]*Tabla7918172135[[#This Row],[Costo Unitario en RD$]]</f>
        <v>4908.8</v>
      </c>
      <c r="J137" s="2">
        <v>36</v>
      </c>
    </row>
    <row r="138" spans="1:10" x14ac:dyDescent="0.25">
      <c r="A138" s="1">
        <v>46176</v>
      </c>
      <c r="B138" s="1">
        <v>46176</v>
      </c>
      <c r="C138" s="2"/>
      <c r="D138" s="3" t="s">
        <v>269</v>
      </c>
      <c r="E138" s="4" t="s">
        <v>270</v>
      </c>
      <c r="F138" s="12">
        <v>30</v>
      </c>
      <c r="G138" s="2" t="s">
        <v>3</v>
      </c>
      <c r="H138" s="14">
        <v>10.029999999999999</v>
      </c>
      <c r="I138" s="14">
        <f>Tabla7918172135[[#This Row],[Cantidad]]*Tabla7918172135[[#This Row],[Costo Unitario en RD$]]</f>
        <v>300.89999999999998</v>
      </c>
      <c r="J138" s="2">
        <v>14</v>
      </c>
    </row>
    <row r="139" spans="1:10" x14ac:dyDescent="0.25">
      <c r="A139" s="1">
        <v>46176</v>
      </c>
      <c r="B139" s="1">
        <v>46176</v>
      </c>
      <c r="C139" s="2"/>
      <c r="D139" s="3" t="s">
        <v>281</v>
      </c>
      <c r="E139" s="4" t="s">
        <v>282</v>
      </c>
      <c r="F139" s="12">
        <v>40</v>
      </c>
      <c r="G139" s="2" t="s">
        <v>3</v>
      </c>
      <c r="H139" s="14">
        <v>27.14</v>
      </c>
      <c r="I139" s="14">
        <f>Tabla7918172135[[#This Row],[Cantidad]]*Tabla7918172135[[#This Row],[Costo Unitario en RD$]]</f>
        <v>1085.5999999999999</v>
      </c>
      <c r="J139" s="2">
        <v>21</v>
      </c>
    </row>
    <row r="140" spans="1:10" x14ac:dyDescent="0.25">
      <c r="A140" s="1">
        <v>46176</v>
      </c>
      <c r="B140" s="1">
        <v>46176</v>
      </c>
      <c r="C140" s="2"/>
      <c r="D140" s="3" t="s">
        <v>283</v>
      </c>
      <c r="E140" s="4" t="s">
        <v>284</v>
      </c>
      <c r="F140" s="12">
        <v>20</v>
      </c>
      <c r="G140" s="2" t="s">
        <v>3</v>
      </c>
      <c r="H140" s="14">
        <v>25.96</v>
      </c>
      <c r="I140" s="14">
        <f>Tabla7918172135[[#This Row],[Cantidad]]*Tabla7918172135[[#This Row],[Costo Unitario en RD$]]</f>
        <v>519.20000000000005</v>
      </c>
      <c r="J140" s="2">
        <v>1</v>
      </c>
    </row>
    <row r="141" spans="1:10" x14ac:dyDescent="0.25">
      <c r="A141" s="1">
        <v>46176</v>
      </c>
      <c r="B141" s="1">
        <v>46176</v>
      </c>
      <c r="C141" s="2"/>
      <c r="D141" s="8" t="s">
        <v>285</v>
      </c>
      <c r="E141" s="18" t="s">
        <v>286</v>
      </c>
      <c r="F141" s="10">
        <v>5</v>
      </c>
      <c r="G141" s="5" t="s">
        <v>3</v>
      </c>
      <c r="H141" s="11">
        <v>929.84</v>
      </c>
      <c r="I141" s="14">
        <f>Tabla7918172135[[#This Row],[Cantidad]]*Tabla7918172135[[#This Row],[Costo Unitario en RD$]]</f>
        <v>4649.2</v>
      </c>
      <c r="J141" s="2">
        <v>2</v>
      </c>
    </row>
    <row r="142" spans="1:10" x14ac:dyDescent="0.25">
      <c r="A142" s="1">
        <v>46176</v>
      </c>
      <c r="B142" s="1">
        <v>46176</v>
      </c>
      <c r="C142" s="2"/>
      <c r="D142" s="3" t="s">
        <v>287</v>
      </c>
      <c r="E142" s="4" t="s">
        <v>288</v>
      </c>
      <c r="F142" s="12">
        <v>500</v>
      </c>
      <c r="G142" s="2" t="s">
        <v>3</v>
      </c>
      <c r="H142" s="14">
        <v>186.44</v>
      </c>
      <c r="I142" s="14">
        <f>Tabla7918172135[[#This Row],[Cantidad]]*Tabla7918172135[[#This Row],[Costo Unitario en RD$]]</f>
        <v>93220</v>
      </c>
      <c r="J142" s="2">
        <v>323</v>
      </c>
    </row>
    <row r="143" spans="1:10" x14ac:dyDescent="0.25">
      <c r="A143" s="1">
        <v>46176</v>
      </c>
      <c r="B143" s="1">
        <v>46176</v>
      </c>
      <c r="C143" s="2"/>
      <c r="D143" s="3" t="s">
        <v>289</v>
      </c>
      <c r="E143" s="4" t="s">
        <v>290</v>
      </c>
      <c r="F143" s="12">
        <v>15</v>
      </c>
      <c r="G143" s="2" t="s">
        <v>3</v>
      </c>
      <c r="H143" s="12">
        <v>973.5</v>
      </c>
      <c r="I143" s="14">
        <f>Tabla7918172135[[#This Row],[Cantidad]]*Tabla7918172135[[#This Row],[Costo Unitario en RD$]]</f>
        <v>14602.5</v>
      </c>
      <c r="J143" s="2">
        <v>16</v>
      </c>
    </row>
    <row r="144" spans="1:10" x14ac:dyDescent="0.25">
      <c r="A144" s="1">
        <v>46176</v>
      </c>
      <c r="B144" s="1">
        <v>46176</v>
      </c>
      <c r="C144" s="2"/>
      <c r="D144" s="3" t="s">
        <v>291</v>
      </c>
      <c r="E144" s="4" t="s">
        <v>292</v>
      </c>
      <c r="F144" s="12">
        <v>15</v>
      </c>
      <c r="G144" s="2" t="s">
        <v>3</v>
      </c>
      <c r="H144" s="14">
        <v>973.5</v>
      </c>
      <c r="I144" s="14">
        <f>Tabla7918172135[[#This Row],[Cantidad]]*Tabla7918172135[[#This Row],[Costo Unitario en RD$]]</f>
        <v>14602.5</v>
      </c>
      <c r="J144" s="2">
        <v>15</v>
      </c>
    </row>
    <row r="145" spans="1:10" ht="30" x14ac:dyDescent="0.25">
      <c r="A145" s="1">
        <v>46176</v>
      </c>
      <c r="B145" s="1">
        <v>46176</v>
      </c>
      <c r="C145" s="2"/>
      <c r="D145" s="3" t="s">
        <v>293</v>
      </c>
      <c r="E145" s="4" t="s">
        <v>294</v>
      </c>
      <c r="F145" s="12">
        <v>10</v>
      </c>
      <c r="G145" s="2" t="s">
        <v>3</v>
      </c>
      <c r="H145" s="14">
        <v>2537</v>
      </c>
      <c r="I145" s="14">
        <f>Tabla7918172135[[#This Row],[Cantidad]]*Tabla7918172135[[#This Row],[Costo Unitario en RD$]]</f>
        <v>25370</v>
      </c>
      <c r="J145" s="2">
        <v>10</v>
      </c>
    </row>
    <row r="146" spans="1:10" ht="60" x14ac:dyDescent="0.25">
      <c r="A146" s="6" t="s">
        <v>0</v>
      </c>
      <c r="B146" s="6" t="s">
        <v>6</v>
      </c>
      <c r="C146" s="6" t="s">
        <v>11</v>
      </c>
      <c r="D146" s="9" t="s">
        <v>12</v>
      </c>
      <c r="E146" s="6" t="s">
        <v>1</v>
      </c>
      <c r="F146" s="13" t="s">
        <v>10</v>
      </c>
      <c r="G146" s="6" t="s">
        <v>13</v>
      </c>
      <c r="H146" s="15" t="s">
        <v>14</v>
      </c>
      <c r="I146" s="15" t="s">
        <v>2</v>
      </c>
      <c r="J146" s="6" t="s">
        <v>7</v>
      </c>
    </row>
    <row r="147" spans="1:10" x14ac:dyDescent="0.25">
      <c r="A147" s="1">
        <v>46176</v>
      </c>
      <c r="B147" s="1">
        <v>46176</v>
      </c>
      <c r="C147" s="5"/>
      <c r="D147" s="8" t="s">
        <v>50</v>
      </c>
      <c r="E147" s="4" t="s">
        <v>51</v>
      </c>
      <c r="F147" s="10">
        <v>5</v>
      </c>
      <c r="G147" s="5" t="s">
        <v>3</v>
      </c>
      <c r="H147" s="11">
        <v>436.6</v>
      </c>
      <c r="I147" s="11">
        <f>Tabla791817212240[[#This Row],[Cantidad]]*Tabla791817212240[[#This Row],[Costo Unitario en RD$]]</f>
        <v>2183</v>
      </c>
      <c r="J147" s="5">
        <v>8</v>
      </c>
    </row>
    <row r="148" spans="1:10" x14ac:dyDescent="0.25">
      <c r="A148" s="1">
        <v>46176</v>
      </c>
      <c r="B148" s="1">
        <v>46176</v>
      </c>
      <c r="C148" s="5"/>
      <c r="D148" s="8" t="s">
        <v>295</v>
      </c>
      <c r="E148" s="4" t="s">
        <v>296</v>
      </c>
      <c r="F148" s="10">
        <v>30</v>
      </c>
      <c r="G148" s="5" t="s">
        <v>3</v>
      </c>
      <c r="H148" s="11">
        <v>2950</v>
      </c>
      <c r="I148" s="11">
        <f>Tabla791817212240[[#This Row],[Cantidad]]*Tabla791817212240[[#This Row],[Costo Unitario en RD$]]</f>
        <v>88500</v>
      </c>
      <c r="J148" s="5">
        <v>26</v>
      </c>
    </row>
    <row r="149" spans="1:10" x14ac:dyDescent="0.25">
      <c r="A149" s="1">
        <v>46176</v>
      </c>
      <c r="B149" s="1">
        <v>46176</v>
      </c>
      <c r="C149" s="2"/>
      <c r="D149" s="3" t="s">
        <v>297</v>
      </c>
      <c r="E149" s="4" t="s">
        <v>298</v>
      </c>
      <c r="F149" s="12">
        <v>10</v>
      </c>
      <c r="G149" s="2" t="s">
        <v>3</v>
      </c>
      <c r="H149" s="14">
        <v>2950</v>
      </c>
      <c r="I149" s="14">
        <f>Tabla791817212240[[#This Row],[Cantidad]]*Tabla791817212240[[#This Row],[Costo Unitario en RD$]]</f>
        <v>29500</v>
      </c>
      <c r="J149" s="2">
        <v>4</v>
      </c>
    </row>
    <row r="150" spans="1:10" x14ac:dyDescent="0.25">
      <c r="A150" s="1">
        <v>46176</v>
      </c>
      <c r="B150" s="1">
        <v>46176</v>
      </c>
      <c r="C150" s="2"/>
      <c r="D150" s="3" t="s">
        <v>299</v>
      </c>
      <c r="E150" s="4" t="s">
        <v>300</v>
      </c>
      <c r="F150" s="12">
        <v>5</v>
      </c>
      <c r="G150" s="2" t="s">
        <v>3</v>
      </c>
      <c r="H150" s="14">
        <v>682.04</v>
      </c>
      <c r="I150" s="14">
        <f>Tabla791817212240[[#This Row],[Cantidad]]*Tabla791817212240[[#This Row],[Costo Unitario en RD$]]</f>
        <v>3410.2</v>
      </c>
      <c r="J150" s="2">
        <v>0</v>
      </c>
    </row>
    <row r="151" spans="1:10" x14ac:dyDescent="0.25">
      <c r="A151" s="1">
        <v>46176</v>
      </c>
      <c r="B151" s="1">
        <v>46176</v>
      </c>
      <c r="C151" s="2"/>
      <c r="D151" s="3" t="s">
        <v>301</v>
      </c>
      <c r="E151" s="4" t="s">
        <v>39</v>
      </c>
      <c r="F151" s="12">
        <v>10</v>
      </c>
      <c r="G151" s="2" t="s">
        <v>3</v>
      </c>
      <c r="H151" s="14">
        <v>2376</v>
      </c>
      <c r="I151" s="14">
        <f>Tabla791817212240[[#This Row],[Cantidad]]*Tabla791817212240[[#This Row],[Costo Unitario en RD$]]</f>
        <v>23760</v>
      </c>
      <c r="J151" s="2">
        <v>1</v>
      </c>
    </row>
    <row r="152" spans="1:10" x14ac:dyDescent="0.25">
      <c r="A152" s="1">
        <v>46178</v>
      </c>
      <c r="B152" s="1">
        <v>46178</v>
      </c>
      <c r="C152" s="2"/>
      <c r="D152" s="3" t="s">
        <v>302</v>
      </c>
      <c r="E152" s="4" t="s">
        <v>303</v>
      </c>
      <c r="F152" s="12">
        <v>30</v>
      </c>
      <c r="G152" s="2" t="s">
        <v>3</v>
      </c>
      <c r="H152" s="14">
        <v>79.06</v>
      </c>
      <c r="I152" s="14">
        <f>Tabla791817212240[[#This Row],[Cantidad]]*Tabla791817212240[[#This Row],[Costo Unitario en RD$]]</f>
        <v>2371.8000000000002</v>
      </c>
      <c r="J152" s="2">
        <v>19</v>
      </c>
    </row>
    <row r="153" spans="1:10" x14ac:dyDescent="0.25">
      <c r="A153" s="1">
        <v>46178</v>
      </c>
      <c r="B153" s="1">
        <v>46178</v>
      </c>
      <c r="C153" s="2"/>
      <c r="D153" s="3" t="s">
        <v>304</v>
      </c>
      <c r="E153" s="4" t="s">
        <v>305</v>
      </c>
      <c r="F153" s="12">
        <v>33</v>
      </c>
      <c r="G153" s="2" t="s">
        <v>3</v>
      </c>
      <c r="H153" s="14">
        <v>100.54</v>
      </c>
      <c r="I153" s="14">
        <f>Tabla791817212240[[#This Row],[Cantidad]]*Tabla791817212240[[#This Row],[Costo Unitario en RD$]]</f>
        <v>3317.82</v>
      </c>
      <c r="J153" s="2">
        <v>28</v>
      </c>
    </row>
    <row r="154" spans="1:10" x14ac:dyDescent="0.25">
      <c r="A154" s="1">
        <v>46178</v>
      </c>
      <c r="B154" s="1">
        <v>46178</v>
      </c>
      <c r="C154" s="2"/>
      <c r="D154" s="3" t="s">
        <v>306</v>
      </c>
      <c r="E154" s="4" t="s">
        <v>307</v>
      </c>
      <c r="F154" s="12">
        <v>60</v>
      </c>
      <c r="G154" s="2" t="s">
        <v>3</v>
      </c>
      <c r="H154" s="14">
        <v>35.4</v>
      </c>
      <c r="I154" s="14">
        <f>Tabla791817212240[[#This Row],[Cantidad]]*Tabla791817212240[[#This Row],[Costo Unitario en RD$]]</f>
        <v>2124</v>
      </c>
      <c r="J154" s="2">
        <v>50</v>
      </c>
    </row>
    <row r="155" spans="1:10" x14ac:dyDescent="0.25">
      <c r="A155" s="1">
        <v>46178</v>
      </c>
      <c r="B155" s="1">
        <v>46178</v>
      </c>
      <c r="C155" s="2"/>
      <c r="D155" s="3" t="s">
        <v>308</v>
      </c>
      <c r="E155" s="4" t="s">
        <v>309</v>
      </c>
      <c r="F155" s="12">
        <v>20</v>
      </c>
      <c r="G155" s="2" t="s">
        <v>3</v>
      </c>
      <c r="H155" s="14">
        <v>304.44</v>
      </c>
      <c r="I155" s="14">
        <f>Tabla791817212240[[#This Row],[Cantidad]]*Tabla791817212240[[#This Row],[Costo Unitario en RD$]]</f>
        <v>6088.8</v>
      </c>
      <c r="J155" s="2">
        <v>16</v>
      </c>
    </row>
    <row r="156" spans="1:10" x14ac:dyDescent="0.25">
      <c r="A156" s="1">
        <v>46178</v>
      </c>
      <c r="B156" s="1">
        <v>46178</v>
      </c>
      <c r="C156" s="2"/>
      <c r="D156" s="3" t="s">
        <v>310</v>
      </c>
      <c r="E156" s="4" t="s">
        <v>311</v>
      </c>
      <c r="F156" s="12">
        <v>20</v>
      </c>
      <c r="G156" s="2" t="s">
        <v>3</v>
      </c>
      <c r="H156" s="14">
        <v>90.86</v>
      </c>
      <c r="I156" s="14">
        <f>Tabla791817212240[[#This Row],[Cantidad]]*Tabla791817212240[[#This Row],[Costo Unitario en RD$]]</f>
        <v>1817.2</v>
      </c>
      <c r="J156" s="2">
        <v>32</v>
      </c>
    </row>
    <row r="157" spans="1:10" x14ac:dyDescent="0.25">
      <c r="A157" s="1">
        <v>46178</v>
      </c>
      <c r="B157" s="1">
        <v>46178</v>
      </c>
      <c r="C157" s="2"/>
      <c r="D157" s="3" t="s">
        <v>312</v>
      </c>
      <c r="E157" s="4" t="s">
        <v>313</v>
      </c>
      <c r="F157" s="12">
        <v>24</v>
      </c>
      <c r="G157" s="2" t="s">
        <v>3</v>
      </c>
      <c r="H157" s="14">
        <v>172.28</v>
      </c>
      <c r="I157" s="14">
        <f>Tabla791817212240[[#This Row],[Cantidad]]*Tabla791817212240[[#This Row],[Costo Unitario en RD$]]</f>
        <v>4134.72</v>
      </c>
      <c r="J157" s="2">
        <v>13</v>
      </c>
    </row>
    <row r="158" spans="1:10" x14ac:dyDescent="0.25">
      <c r="A158" s="1">
        <v>46178</v>
      </c>
      <c r="B158" s="1">
        <v>46178</v>
      </c>
      <c r="C158" s="2"/>
      <c r="D158" s="3" t="s">
        <v>314</v>
      </c>
      <c r="E158" s="4" t="s">
        <v>315</v>
      </c>
      <c r="F158" s="12">
        <v>60</v>
      </c>
      <c r="G158" s="2" t="s">
        <v>3</v>
      </c>
      <c r="H158" s="14">
        <v>172.28</v>
      </c>
      <c r="I158" s="14">
        <f>Tabla791817212240[[#This Row],[Cantidad]]*Tabla791817212240[[#This Row],[Costo Unitario en RD$]]</f>
        <v>10336.799999999999</v>
      </c>
      <c r="J158" s="2">
        <v>50</v>
      </c>
    </row>
    <row r="159" spans="1:10" x14ac:dyDescent="0.25">
      <c r="A159" s="1">
        <v>46178</v>
      </c>
      <c r="B159" s="1">
        <v>46178</v>
      </c>
      <c r="C159" s="2"/>
      <c r="D159" s="3" t="s">
        <v>56</v>
      </c>
      <c r="E159" s="4" t="s">
        <v>57</v>
      </c>
      <c r="F159" s="12">
        <v>10</v>
      </c>
      <c r="G159" s="2" t="s">
        <v>3</v>
      </c>
      <c r="H159" s="14">
        <v>126.26</v>
      </c>
      <c r="I159" s="14">
        <f>Tabla791817212240[[#This Row],[Cantidad]]*Tabla791817212240[[#This Row],[Costo Unitario en RD$]]</f>
        <v>1262.6000000000001</v>
      </c>
      <c r="J159" s="2">
        <v>11</v>
      </c>
    </row>
    <row r="160" spans="1:10" x14ac:dyDescent="0.25">
      <c r="A160" s="1">
        <v>46178</v>
      </c>
      <c r="B160" s="1">
        <v>46178</v>
      </c>
      <c r="C160" s="2"/>
      <c r="D160" s="3" t="s">
        <v>52</v>
      </c>
      <c r="E160" s="4" t="s">
        <v>53</v>
      </c>
      <c r="F160" s="12">
        <v>5</v>
      </c>
      <c r="G160" s="2" t="s">
        <v>3</v>
      </c>
      <c r="H160" s="14">
        <v>1015.98</v>
      </c>
      <c r="I160" s="14">
        <f>Tabla791817212240[[#This Row],[Cantidad]]*Tabla791817212240[[#This Row],[Costo Unitario en RD$]]</f>
        <v>5079.8999999999996</v>
      </c>
      <c r="J160" s="2">
        <v>8</v>
      </c>
    </row>
    <row r="161" spans="1:10" x14ac:dyDescent="0.25">
      <c r="A161" s="1">
        <v>46178</v>
      </c>
      <c r="B161" s="1">
        <v>46178</v>
      </c>
      <c r="C161" s="2"/>
      <c r="D161" s="3" t="s">
        <v>48</v>
      </c>
      <c r="E161" s="4" t="s">
        <v>49</v>
      </c>
      <c r="F161" s="12">
        <v>50</v>
      </c>
      <c r="G161" s="2" t="s">
        <v>3</v>
      </c>
      <c r="H161" s="14">
        <v>1023.06</v>
      </c>
      <c r="I161" s="14">
        <f>Tabla791817212240[[#This Row],[Cantidad]]*Tabla791817212240[[#This Row],[Costo Unitario en RD$]]</f>
        <v>51153</v>
      </c>
      <c r="J161" s="2">
        <v>41</v>
      </c>
    </row>
    <row r="162" spans="1:10" x14ac:dyDescent="0.25">
      <c r="A162" s="1">
        <v>46178</v>
      </c>
      <c r="B162" s="1">
        <v>46178</v>
      </c>
      <c r="C162" s="2"/>
      <c r="D162" s="3" t="s">
        <v>54</v>
      </c>
      <c r="E162" s="4" t="s">
        <v>55</v>
      </c>
      <c r="F162" s="12">
        <v>20</v>
      </c>
      <c r="G162" s="2" t="s">
        <v>3</v>
      </c>
      <c r="H162" s="12">
        <v>37.76</v>
      </c>
      <c r="I162" s="14">
        <f>Tabla791817212240[[#This Row],[Cantidad]]*Tabla791817212240[[#This Row],[Costo Unitario en RD$]]</f>
        <v>755.19999999999993</v>
      </c>
      <c r="J162" s="2">
        <v>25</v>
      </c>
    </row>
    <row r="163" spans="1:10" x14ac:dyDescent="0.25">
      <c r="A163" s="1">
        <v>46178</v>
      </c>
      <c r="B163" s="1">
        <v>46178</v>
      </c>
      <c r="C163" s="2"/>
      <c r="D163" s="3" t="s">
        <v>316</v>
      </c>
      <c r="E163" s="4" t="s">
        <v>317</v>
      </c>
      <c r="F163" s="12">
        <v>10</v>
      </c>
      <c r="G163" s="2" t="s">
        <v>3</v>
      </c>
      <c r="H163" s="14">
        <v>503.86</v>
      </c>
      <c r="I163" s="14">
        <f>Tabla791817212240[[#This Row],[Cantidad]]*Tabla791817212240[[#This Row],[Costo Unitario en RD$]]</f>
        <v>5038.6000000000004</v>
      </c>
      <c r="J163" s="2">
        <v>17</v>
      </c>
    </row>
    <row r="164" spans="1:10" x14ac:dyDescent="0.25">
      <c r="A164" s="1">
        <v>46178</v>
      </c>
      <c r="B164" s="1">
        <v>46178</v>
      </c>
      <c r="C164" s="2"/>
      <c r="D164" s="3" t="s">
        <v>60</v>
      </c>
      <c r="E164" s="4" t="s">
        <v>61</v>
      </c>
      <c r="F164" s="12">
        <v>15</v>
      </c>
      <c r="G164" s="2" t="s">
        <v>3</v>
      </c>
      <c r="H164" s="14">
        <v>64.900000000000006</v>
      </c>
      <c r="I164" s="14">
        <f>Tabla791817212240[[#This Row],[Cantidad]]*Tabla791817212240[[#This Row],[Costo Unitario en RD$]]</f>
        <v>973.50000000000011</v>
      </c>
      <c r="J164" s="2">
        <v>13</v>
      </c>
    </row>
    <row r="165" spans="1:10" ht="60" x14ac:dyDescent="0.25">
      <c r="A165" s="6" t="s">
        <v>0</v>
      </c>
      <c r="B165" s="6" t="s">
        <v>6</v>
      </c>
      <c r="C165" s="6" t="s">
        <v>11</v>
      </c>
      <c r="D165" s="9" t="s">
        <v>12</v>
      </c>
      <c r="E165" s="6" t="s">
        <v>1</v>
      </c>
      <c r="F165" s="13" t="s">
        <v>10</v>
      </c>
      <c r="G165" s="6" t="s">
        <v>13</v>
      </c>
      <c r="H165" s="15" t="s">
        <v>14</v>
      </c>
      <c r="I165" s="15" t="s">
        <v>2</v>
      </c>
      <c r="J165" s="6" t="s">
        <v>7</v>
      </c>
    </row>
    <row r="166" spans="1:10" x14ac:dyDescent="0.25">
      <c r="A166" s="1">
        <v>46178</v>
      </c>
      <c r="B166" s="1">
        <v>46178</v>
      </c>
      <c r="C166" s="5"/>
      <c r="D166" s="8" t="s">
        <v>62</v>
      </c>
      <c r="E166" s="4" t="s">
        <v>63</v>
      </c>
      <c r="F166" s="10">
        <v>10</v>
      </c>
      <c r="G166" s="5" t="s">
        <v>3</v>
      </c>
      <c r="H166" s="11">
        <v>66.08</v>
      </c>
      <c r="I166" s="11">
        <f>Tabla79181721222341[[#This Row],[Cantidad]]*Tabla79181721222341[[#This Row],[Costo Unitario en RD$]]</f>
        <v>660.8</v>
      </c>
      <c r="J166" s="5">
        <v>6</v>
      </c>
    </row>
    <row r="167" spans="1:10" x14ac:dyDescent="0.25">
      <c r="A167" s="1">
        <v>46178</v>
      </c>
      <c r="B167" s="1">
        <v>46178</v>
      </c>
      <c r="C167" s="5"/>
      <c r="D167" s="8" t="s">
        <v>318</v>
      </c>
      <c r="E167" s="4" t="s">
        <v>319</v>
      </c>
      <c r="F167" s="10">
        <v>3</v>
      </c>
      <c r="G167" s="5" t="s">
        <v>3</v>
      </c>
      <c r="H167" s="11">
        <v>913.32</v>
      </c>
      <c r="I167" s="11">
        <f>Tabla79181721222341[[#This Row],[Cantidad]]*Tabla79181721222341[[#This Row],[Costo Unitario en RD$]]</f>
        <v>2739.96</v>
      </c>
      <c r="J167" s="5">
        <v>3</v>
      </c>
    </row>
    <row r="168" spans="1:10" x14ac:dyDescent="0.25">
      <c r="A168" s="1">
        <v>46178</v>
      </c>
      <c r="B168" s="1">
        <v>46178</v>
      </c>
      <c r="C168" s="2"/>
      <c r="D168" s="3" t="s">
        <v>64</v>
      </c>
      <c r="E168" s="4" t="s">
        <v>65</v>
      </c>
      <c r="F168" s="12">
        <v>5</v>
      </c>
      <c r="G168" s="2" t="s">
        <v>3</v>
      </c>
      <c r="H168" s="14">
        <v>60.18</v>
      </c>
      <c r="I168" s="14">
        <f>Tabla79181721222341[[#This Row],[Cantidad]]*Tabla79181721222341[[#This Row],[Costo Unitario en RD$]]</f>
        <v>300.89999999999998</v>
      </c>
      <c r="J168" s="2">
        <v>5</v>
      </c>
    </row>
    <row r="169" spans="1:10" x14ac:dyDescent="0.25">
      <c r="A169" s="1">
        <v>46181</v>
      </c>
      <c r="B169" s="1">
        <v>46181</v>
      </c>
      <c r="C169" s="2"/>
      <c r="D169" s="3" t="s">
        <v>320</v>
      </c>
      <c r="E169" s="4" t="s">
        <v>321</v>
      </c>
      <c r="F169" s="12">
        <v>16</v>
      </c>
      <c r="G169" s="2" t="s">
        <v>3</v>
      </c>
      <c r="H169" s="14">
        <v>1213.8</v>
      </c>
      <c r="I169" s="14">
        <f>Tabla79181721222341[[#This Row],[Cantidad]]*Tabla79181721222341[[#This Row],[Costo Unitario en RD$]]</f>
        <v>19420.8</v>
      </c>
      <c r="J169" s="2">
        <v>0</v>
      </c>
    </row>
    <row r="170" spans="1:10" x14ac:dyDescent="0.25">
      <c r="A170" s="1">
        <v>46181</v>
      </c>
      <c r="B170" s="1">
        <v>46181</v>
      </c>
      <c r="C170" s="2"/>
      <c r="D170" s="3" t="s">
        <v>322</v>
      </c>
      <c r="E170" s="4" t="s">
        <v>323</v>
      </c>
      <c r="F170" s="12">
        <v>50</v>
      </c>
      <c r="G170" s="2" t="s">
        <v>3</v>
      </c>
      <c r="H170" s="14">
        <v>557.80999999999995</v>
      </c>
      <c r="I170" s="14">
        <f>Tabla79181721222341[[#This Row],[Cantidad]]*Tabla79181721222341[[#This Row],[Costo Unitario en RD$]]</f>
        <v>27890.499999999996</v>
      </c>
      <c r="J170" s="2">
        <v>0</v>
      </c>
    </row>
    <row r="171" spans="1:10" x14ac:dyDescent="0.25">
      <c r="A171" s="1">
        <v>46181</v>
      </c>
      <c r="B171" s="1">
        <v>46181</v>
      </c>
      <c r="C171" s="2"/>
      <c r="D171" s="3" t="s">
        <v>324</v>
      </c>
      <c r="E171" s="4" t="s">
        <v>325</v>
      </c>
      <c r="F171" s="12">
        <v>5</v>
      </c>
      <c r="G171" s="2" t="s">
        <v>3</v>
      </c>
      <c r="H171" s="14">
        <v>4101.93</v>
      </c>
      <c r="I171" s="14">
        <f>Tabla79181721222341[[#This Row],[Cantidad]]*Tabla79181721222341[[#This Row],[Costo Unitario en RD$]]</f>
        <v>20509.650000000001</v>
      </c>
      <c r="J171" s="2">
        <v>6</v>
      </c>
    </row>
    <row r="172" spans="1:10" x14ac:dyDescent="0.25">
      <c r="A172" s="1">
        <v>46181</v>
      </c>
      <c r="B172" s="1">
        <v>46181</v>
      </c>
      <c r="C172" s="2"/>
      <c r="D172" s="3" t="s">
        <v>17</v>
      </c>
      <c r="E172" s="4" t="s">
        <v>8</v>
      </c>
      <c r="F172" s="12">
        <v>61</v>
      </c>
      <c r="G172" s="2" t="s">
        <v>3</v>
      </c>
      <c r="H172" s="14">
        <v>60</v>
      </c>
      <c r="I172" s="14">
        <f>Tabla79181721222341[[#This Row],[Cantidad]]*Tabla79181721222341[[#This Row],[Costo Unitario en RD$]]</f>
        <v>3660</v>
      </c>
      <c r="J172" s="2">
        <v>57</v>
      </c>
    </row>
    <row r="173" spans="1:10" x14ac:dyDescent="0.25">
      <c r="A173" s="1">
        <v>46181</v>
      </c>
      <c r="B173" s="1">
        <v>46181</v>
      </c>
      <c r="C173" s="2"/>
      <c r="D173" s="3" t="s">
        <v>42</v>
      </c>
      <c r="E173" s="4" t="s">
        <v>43</v>
      </c>
      <c r="F173" s="12">
        <v>10</v>
      </c>
      <c r="G173" s="2" t="s">
        <v>3</v>
      </c>
      <c r="H173" s="14">
        <v>295</v>
      </c>
      <c r="I173" s="14">
        <f>Tabla79181721222341[[#This Row],[Cantidad]]*Tabla79181721222341[[#This Row],[Costo Unitario en RD$]]</f>
        <v>2950</v>
      </c>
      <c r="J173" s="2">
        <v>12</v>
      </c>
    </row>
    <row r="174" spans="1:10" x14ac:dyDescent="0.25">
      <c r="A174" s="1">
        <v>46181</v>
      </c>
      <c r="B174" s="1">
        <v>46181</v>
      </c>
      <c r="C174" s="2"/>
      <c r="D174" s="3" t="s">
        <v>44</v>
      </c>
      <c r="E174" s="4" t="s">
        <v>45</v>
      </c>
      <c r="F174" s="12">
        <v>20</v>
      </c>
      <c r="G174" s="2" t="s">
        <v>3</v>
      </c>
      <c r="H174" s="14">
        <v>295</v>
      </c>
      <c r="I174" s="14">
        <f>Tabla79181721222341[[#This Row],[Cantidad]]*Tabla79181721222341[[#This Row],[Costo Unitario en RD$]]</f>
        <v>5900</v>
      </c>
      <c r="J174" s="2">
        <v>15</v>
      </c>
    </row>
    <row r="175" spans="1:10" x14ac:dyDescent="0.25">
      <c r="A175" s="1">
        <v>46181</v>
      </c>
      <c r="B175" s="1">
        <v>46181</v>
      </c>
      <c r="C175" s="2"/>
      <c r="D175" s="3" t="s">
        <v>326</v>
      </c>
      <c r="E175" s="4" t="s">
        <v>327</v>
      </c>
      <c r="F175" s="12">
        <v>10</v>
      </c>
      <c r="G175" s="2" t="s">
        <v>3</v>
      </c>
      <c r="H175" s="14">
        <v>295</v>
      </c>
      <c r="I175" s="14">
        <f>Tabla79181721222341[[#This Row],[Cantidad]]*Tabla79181721222341[[#This Row],[Costo Unitario en RD$]]</f>
        <v>2950</v>
      </c>
      <c r="J175" s="2">
        <v>7</v>
      </c>
    </row>
    <row r="176" spans="1:10" x14ac:dyDescent="0.25">
      <c r="A176" s="1">
        <v>46181</v>
      </c>
      <c r="B176" s="1">
        <v>46181</v>
      </c>
      <c r="C176" s="2"/>
      <c r="D176" s="3" t="s">
        <v>328</v>
      </c>
      <c r="E176" s="4" t="s">
        <v>329</v>
      </c>
      <c r="F176" s="12">
        <v>10</v>
      </c>
      <c r="G176" s="2" t="s">
        <v>3</v>
      </c>
      <c r="H176" s="14">
        <v>295</v>
      </c>
      <c r="I176" s="14">
        <f>Tabla79181721222341[[#This Row],[Cantidad]]*Tabla79181721222341[[#This Row],[Costo Unitario en RD$]]</f>
        <v>2950</v>
      </c>
      <c r="J176" s="2">
        <v>7</v>
      </c>
    </row>
    <row r="177" spans="1:10" x14ac:dyDescent="0.25">
      <c r="A177" s="1">
        <v>46181</v>
      </c>
      <c r="B177" s="1">
        <v>46181</v>
      </c>
      <c r="C177" s="2"/>
      <c r="D177" s="3" t="s">
        <v>46</v>
      </c>
      <c r="E177" s="4" t="s">
        <v>47</v>
      </c>
      <c r="F177" s="12">
        <v>10</v>
      </c>
      <c r="G177" s="2" t="s">
        <v>3</v>
      </c>
      <c r="H177" s="14">
        <v>295</v>
      </c>
      <c r="I177" s="14">
        <f>Tabla79181721222341[[#This Row],[Cantidad]]*Tabla79181721222341[[#This Row],[Costo Unitario en RD$]]</f>
        <v>2950</v>
      </c>
      <c r="J177" s="2">
        <v>11</v>
      </c>
    </row>
    <row r="178" spans="1:10" x14ac:dyDescent="0.25">
      <c r="A178" s="1">
        <v>46183</v>
      </c>
      <c r="B178" s="1">
        <v>46183</v>
      </c>
      <c r="C178" s="2"/>
      <c r="D178" s="3" t="s">
        <v>330</v>
      </c>
      <c r="E178" s="4" t="s">
        <v>331</v>
      </c>
      <c r="F178" s="12">
        <v>378.46</v>
      </c>
      <c r="G178" s="2" t="s">
        <v>3</v>
      </c>
      <c r="H178" s="14">
        <v>247.88</v>
      </c>
      <c r="I178" s="14">
        <f>Tabla79181721222341[[#This Row],[Cantidad]]*Tabla79181721222341[[#This Row],[Costo Unitario en RD$]]</f>
        <v>93812.664799999999</v>
      </c>
      <c r="J178" s="2">
        <v>0</v>
      </c>
    </row>
    <row r="179" spans="1:10" x14ac:dyDescent="0.25">
      <c r="A179" s="1">
        <v>46184</v>
      </c>
      <c r="B179" s="1">
        <v>46184</v>
      </c>
      <c r="C179" s="2"/>
      <c r="D179" s="8" t="s">
        <v>16</v>
      </c>
      <c r="E179" s="18" t="s">
        <v>9</v>
      </c>
      <c r="F179" s="10">
        <v>100</v>
      </c>
      <c r="G179" s="5" t="s">
        <v>15</v>
      </c>
      <c r="H179" s="11">
        <v>135</v>
      </c>
      <c r="I179" s="14">
        <f>Tabla79181721222341[[#This Row],[Cantidad]]*Tabla79181721222341[[#This Row],[Costo Unitario en RD$]]</f>
        <v>13500</v>
      </c>
      <c r="J179" s="2">
        <v>52</v>
      </c>
    </row>
    <row r="180" spans="1:10" x14ac:dyDescent="0.25">
      <c r="A180" s="1">
        <v>46183</v>
      </c>
      <c r="B180" s="1">
        <v>46183</v>
      </c>
      <c r="C180" s="2"/>
      <c r="D180" s="3" t="s">
        <v>332</v>
      </c>
      <c r="E180" s="4" t="s">
        <v>333</v>
      </c>
      <c r="F180" s="12">
        <v>5</v>
      </c>
      <c r="G180" s="2" t="s">
        <v>88</v>
      </c>
      <c r="H180" s="14">
        <v>424.8</v>
      </c>
      <c r="I180" s="14">
        <f>Tabla79181721222341[[#This Row],[Cantidad]]*Tabla79181721222341[[#This Row],[Costo Unitario en RD$]]</f>
        <v>2124</v>
      </c>
      <c r="J180" s="2">
        <v>4</v>
      </c>
    </row>
    <row r="181" spans="1:10" x14ac:dyDescent="0.25">
      <c r="A181" s="1">
        <v>46183</v>
      </c>
      <c r="B181" s="1">
        <v>46183</v>
      </c>
      <c r="C181" s="2"/>
      <c r="D181" s="3" t="s">
        <v>27</v>
      </c>
      <c r="E181" s="4" t="s">
        <v>28</v>
      </c>
      <c r="F181" s="12">
        <v>15</v>
      </c>
      <c r="G181" s="2" t="s">
        <v>3</v>
      </c>
      <c r="H181" s="12">
        <v>3540</v>
      </c>
      <c r="I181" s="14">
        <f>Tabla79181721222341[[#This Row],[Cantidad]]*Tabla79181721222341[[#This Row],[Costo Unitario en RD$]]</f>
        <v>53100</v>
      </c>
      <c r="J181" s="2">
        <v>26</v>
      </c>
    </row>
    <row r="182" spans="1:10" x14ac:dyDescent="0.25">
      <c r="A182" s="1">
        <v>46183</v>
      </c>
      <c r="B182" s="1">
        <v>46183</v>
      </c>
      <c r="C182" s="2"/>
      <c r="D182" s="3" t="s">
        <v>29</v>
      </c>
      <c r="E182" s="4" t="s">
        <v>30</v>
      </c>
      <c r="F182" s="12">
        <v>2</v>
      </c>
      <c r="G182" s="2" t="s">
        <v>3</v>
      </c>
      <c r="H182" s="14">
        <v>5310</v>
      </c>
      <c r="I182" s="14">
        <f>Tabla79181721222341[[#This Row],[Cantidad]]*Tabla79181721222341[[#This Row],[Costo Unitario en RD$]]</f>
        <v>10620</v>
      </c>
      <c r="J182" s="2">
        <v>0</v>
      </c>
    </row>
    <row r="183" spans="1:10" x14ac:dyDescent="0.25">
      <c r="A183" s="1">
        <v>46183</v>
      </c>
      <c r="B183" s="1">
        <v>46183</v>
      </c>
      <c r="C183" s="2"/>
      <c r="D183" s="3" t="s">
        <v>31</v>
      </c>
      <c r="E183" s="4" t="s">
        <v>32</v>
      </c>
      <c r="F183" s="12">
        <v>15</v>
      </c>
      <c r="G183" s="2" t="s">
        <v>3</v>
      </c>
      <c r="H183" s="14">
        <v>3540</v>
      </c>
      <c r="I183" s="14">
        <f>Tabla79181721222341[[#This Row],[Cantidad]]*Tabla79181721222341[[#This Row],[Costo Unitario en RD$]]</f>
        <v>53100</v>
      </c>
      <c r="J183" s="2">
        <v>11</v>
      </c>
    </row>
    <row r="184" spans="1:10" ht="60" x14ac:dyDescent="0.25">
      <c r="A184" s="6" t="s">
        <v>0</v>
      </c>
      <c r="B184" s="6" t="s">
        <v>6</v>
      </c>
      <c r="C184" s="6" t="s">
        <v>11</v>
      </c>
      <c r="D184" s="9" t="s">
        <v>12</v>
      </c>
      <c r="E184" s="6" t="s">
        <v>1</v>
      </c>
      <c r="F184" s="13" t="s">
        <v>10</v>
      </c>
      <c r="G184" s="6" t="s">
        <v>13</v>
      </c>
      <c r="H184" s="15" t="s">
        <v>14</v>
      </c>
      <c r="I184" s="15" t="s">
        <v>2</v>
      </c>
      <c r="J184" s="6" t="s">
        <v>7</v>
      </c>
    </row>
    <row r="185" spans="1:10" x14ac:dyDescent="0.25">
      <c r="A185" s="1">
        <v>46183</v>
      </c>
      <c r="B185" s="1">
        <v>46183</v>
      </c>
      <c r="C185" s="5"/>
      <c r="D185" s="8" t="s">
        <v>334</v>
      </c>
      <c r="E185" s="4" t="s">
        <v>335</v>
      </c>
      <c r="F185" s="10">
        <v>4</v>
      </c>
      <c r="G185" s="5" t="s">
        <v>3</v>
      </c>
      <c r="H185" s="11">
        <v>5310</v>
      </c>
      <c r="I185" s="11">
        <f>Tabla79181721222443[[#This Row],[Cantidad]]*Tabla79181721222443[[#This Row],[Costo Unitario en RD$]]</f>
        <v>21240</v>
      </c>
      <c r="J185" s="5">
        <v>3</v>
      </c>
    </row>
    <row r="186" spans="1:10" x14ac:dyDescent="0.25">
      <c r="A186" s="1">
        <v>46183</v>
      </c>
      <c r="B186" s="1">
        <v>46183</v>
      </c>
      <c r="C186" s="5"/>
      <c r="D186" s="8" t="s">
        <v>336</v>
      </c>
      <c r="E186" s="4" t="s">
        <v>337</v>
      </c>
      <c r="F186" s="10">
        <v>2</v>
      </c>
      <c r="G186" s="5" t="s">
        <v>3</v>
      </c>
      <c r="H186" s="11">
        <v>6490</v>
      </c>
      <c r="I186" s="11">
        <f>Tabla79181721222443[[#This Row],[Cantidad]]*Tabla79181721222443[[#This Row],[Costo Unitario en RD$]]</f>
        <v>12980</v>
      </c>
      <c r="J186" s="5">
        <v>1</v>
      </c>
    </row>
    <row r="187" spans="1:10" x14ac:dyDescent="0.25">
      <c r="A187" s="1">
        <v>46183</v>
      </c>
      <c r="B187" s="1">
        <v>46183</v>
      </c>
      <c r="C187" s="2"/>
      <c r="D187" s="3" t="s">
        <v>338</v>
      </c>
      <c r="E187" s="4" t="s">
        <v>339</v>
      </c>
      <c r="F187" s="12">
        <v>2</v>
      </c>
      <c r="G187" s="2" t="s">
        <v>3</v>
      </c>
      <c r="H187" s="14">
        <v>6490</v>
      </c>
      <c r="I187" s="14">
        <f>Tabla79181721222443[[#This Row],[Cantidad]]*Tabla79181721222443[[#This Row],[Costo Unitario en RD$]]</f>
        <v>12980</v>
      </c>
      <c r="J187" s="2">
        <v>1</v>
      </c>
    </row>
    <row r="188" spans="1:10" x14ac:dyDescent="0.25">
      <c r="A188" s="1">
        <v>46183</v>
      </c>
      <c r="B188" s="1">
        <v>46183</v>
      </c>
      <c r="C188" s="2"/>
      <c r="D188" s="3" t="s">
        <v>33</v>
      </c>
      <c r="E188" s="4" t="s">
        <v>34</v>
      </c>
      <c r="F188" s="12">
        <v>5</v>
      </c>
      <c r="G188" s="2" t="s">
        <v>3</v>
      </c>
      <c r="H188" s="14">
        <v>3717</v>
      </c>
      <c r="I188" s="14">
        <f>Tabla79181721222443[[#This Row],[Cantidad]]*Tabla79181721222443[[#This Row],[Costo Unitario en RD$]]</f>
        <v>18585</v>
      </c>
      <c r="J188" s="2">
        <v>13</v>
      </c>
    </row>
    <row r="189" spans="1:10" x14ac:dyDescent="0.25">
      <c r="A189" s="1">
        <v>46183</v>
      </c>
      <c r="B189" s="1">
        <v>46183</v>
      </c>
      <c r="C189" s="2"/>
      <c r="D189" s="3" t="s">
        <v>35</v>
      </c>
      <c r="E189" s="4" t="s">
        <v>36</v>
      </c>
      <c r="F189" s="12">
        <v>5</v>
      </c>
      <c r="G189" s="2" t="s">
        <v>3</v>
      </c>
      <c r="H189" s="14">
        <v>3717</v>
      </c>
      <c r="I189" s="14">
        <f>Tabla79181721222443[[#This Row],[Cantidad]]*Tabla79181721222443[[#This Row],[Costo Unitario en RD$]]</f>
        <v>18585</v>
      </c>
      <c r="J189" s="2">
        <v>10</v>
      </c>
    </row>
    <row r="190" spans="1:10" x14ac:dyDescent="0.25">
      <c r="A190" s="1">
        <v>46183</v>
      </c>
      <c r="B190" s="1">
        <v>46183</v>
      </c>
      <c r="C190" s="2"/>
      <c r="D190" s="3" t="s">
        <v>37</v>
      </c>
      <c r="E190" s="4" t="s">
        <v>38</v>
      </c>
      <c r="F190" s="12">
        <v>5</v>
      </c>
      <c r="G190" s="2" t="s">
        <v>3</v>
      </c>
      <c r="H190" s="14">
        <v>3717</v>
      </c>
      <c r="I190" s="14">
        <f>Tabla79181721222443[[#This Row],[Cantidad]]*Tabla79181721222443[[#This Row],[Costo Unitario en RD$]]</f>
        <v>18585</v>
      </c>
      <c r="J190" s="2">
        <v>11</v>
      </c>
    </row>
    <row r="191" spans="1:10" x14ac:dyDescent="0.25">
      <c r="A191" s="1">
        <v>46184</v>
      </c>
      <c r="B191" s="1">
        <v>46184</v>
      </c>
      <c r="C191" s="2"/>
      <c r="D191" s="3" t="s">
        <v>340</v>
      </c>
      <c r="E191" s="4" t="s">
        <v>341</v>
      </c>
      <c r="F191" s="12">
        <v>3</v>
      </c>
      <c r="G191" s="2" t="s">
        <v>3</v>
      </c>
      <c r="H191" s="14">
        <v>29264</v>
      </c>
      <c r="I191" s="14">
        <f>Tabla79181721222443[[#This Row],[Cantidad]]*Tabla79181721222443[[#This Row],[Costo Unitario en RD$]]</f>
        <v>87792</v>
      </c>
      <c r="J191" s="2">
        <v>3</v>
      </c>
    </row>
    <row r="192" spans="1:10" x14ac:dyDescent="0.25">
      <c r="A192" s="1">
        <v>46185</v>
      </c>
      <c r="B192" s="1">
        <v>46185</v>
      </c>
      <c r="C192" s="2"/>
      <c r="D192" s="3" t="s">
        <v>342</v>
      </c>
      <c r="E192" s="4" t="s">
        <v>80</v>
      </c>
      <c r="F192" s="12">
        <v>500</v>
      </c>
      <c r="G192" s="2" t="s">
        <v>3</v>
      </c>
      <c r="H192" s="14">
        <v>267.10000000000002</v>
      </c>
      <c r="I192" s="14">
        <f>Tabla79181721222443[[#This Row],[Cantidad]]*Tabla79181721222443[[#This Row],[Costo Unitario en RD$]]</f>
        <v>133550</v>
      </c>
      <c r="J192" s="2">
        <v>0</v>
      </c>
    </row>
    <row r="193" spans="1:10" x14ac:dyDescent="0.25">
      <c r="A193" s="1">
        <v>46188</v>
      </c>
      <c r="B193" s="1">
        <v>46188</v>
      </c>
      <c r="C193" s="2"/>
      <c r="D193" s="3" t="s">
        <v>343</v>
      </c>
      <c r="E193" s="4" t="s">
        <v>344</v>
      </c>
      <c r="F193" s="12">
        <v>50</v>
      </c>
      <c r="G193" s="2" t="s">
        <v>3</v>
      </c>
      <c r="H193" s="14">
        <v>13.39</v>
      </c>
      <c r="I193" s="14">
        <f>Tabla79181721222443[[#This Row],[Cantidad]]*Tabla79181721222443[[#This Row],[Costo Unitario en RD$]]</f>
        <v>669.5</v>
      </c>
      <c r="J193" s="2">
        <v>34</v>
      </c>
    </row>
    <row r="194" spans="1:10" x14ac:dyDescent="0.25">
      <c r="A194" s="1">
        <v>46188</v>
      </c>
      <c r="B194" s="1">
        <v>46188</v>
      </c>
      <c r="C194" s="2"/>
      <c r="D194" s="3" t="s">
        <v>345</v>
      </c>
      <c r="E194" s="4" t="s">
        <v>346</v>
      </c>
      <c r="F194" s="12">
        <v>50</v>
      </c>
      <c r="G194" s="2" t="s">
        <v>3</v>
      </c>
      <c r="H194" s="14">
        <v>13.39</v>
      </c>
      <c r="I194" s="14">
        <f>Tabla79181721222443[[#This Row],[Cantidad]]*Tabla79181721222443[[#This Row],[Costo Unitario en RD$]]</f>
        <v>669.5</v>
      </c>
      <c r="J194" s="2">
        <v>24</v>
      </c>
    </row>
    <row r="195" spans="1:10" x14ac:dyDescent="0.25">
      <c r="A195" s="1">
        <v>46188</v>
      </c>
      <c r="B195" s="1">
        <v>46188</v>
      </c>
      <c r="C195" s="2"/>
      <c r="D195" s="3" t="s">
        <v>347</v>
      </c>
      <c r="E195" s="4" t="s">
        <v>348</v>
      </c>
      <c r="F195" s="12">
        <v>50</v>
      </c>
      <c r="G195" s="2" t="s">
        <v>3</v>
      </c>
      <c r="H195" s="14">
        <v>13.39</v>
      </c>
      <c r="I195" s="14">
        <f>Tabla79181721222443[[#This Row],[Cantidad]]*Tabla79181721222443[[#This Row],[Costo Unitario en RD$]]</f>
        <v>669.5</v>
      </c>
      <c r="J195" s="2">
        <v>35</v>
      </c>
    </row>
    <row r="196" spans="1:10" x14ac:dyDescent="0.25">
      <c r="A196" s="1">
        <v>46188</v>
      </c>
      <c r="B196" s="1">
        <v>46188</v>
      </c>
      <c r="C196" s="2"/>
      <c r="D196" s="3" t="s">
        <v>349</v>
      </c>
      <c r="E196" s="4" t="s">
        <v>350</v>
      </c>
      <c r="F196" s="12">
        <v>50</v>
      </c>
      <c r="G196" s="2" t="s">
        <v>3</v>
      </c>
      <c r="H196" s="14">
        <v>13.39</v>
      </c>
      <c r="I196" s="14">
        <f>Tabla79181721222443[[#This Row],[Cantidad]]*Tabla79181721222443[[#This Row],[Costo Unitario en RD$]]</f>
        <v>669.5</v>
      </c>
      <c r="J196" s="2">
        <v>37</v>
      </c>
    </row>
    <row r="197" spans="1:10" x14ac:dyDescent="0.25">
      <c r="A197" s="1">
        <v>46188</v>
      </c>
      <c r="B197" s="1">
        <v>46188</v>
      </c>
      <c r="C197" s="2"/>
      <c r="D197" s="3" t="s">
        <v>199</v>
      </c>
      <c r="E197" s="4" t="s">
        <v>200</v>
      </c>
      <c r="F197" s="12">
        <v>100</v>
      </c>
      <c r="G197" s="2" t="s">
        <v>3</v>
      </c>
      <c r="H197" s="14">
        <v>3260</v>
      </c>
      <c r="I197" s="14">
        <f>Tabla79181721222443[[#This Row],[Cantidad]]*Tabla79181721222443[[#This Row],[Costo Unitario en RD$]]</f>
        <v>326000</v>
      </c>
      <c r="J197" s="2">
        <v>122</v>
      </c>
    </row>
    <row r="198" spans="1:10" x14ac:dyDescent="0.25">
      <c r="A198" s="1">
        <v>46189</v>
      </c>
      <c r="B198" s="1">
        <v>46189</v>
      </c>
      <c r="C198" s="2"/>
      <c r="D198" s="3" t="s">
        <v>351</v>
      </c>
      <c r="E198" s="4" t="s">
        <v>352</v>
      </c>
      <c r="F198" s="12">
        <v>30</v>
      </c>
      <c r="G198" s="2" t="s">
        <v>3</v>
      </c>
      <c r="H198" s="14">
        <v>800</v>
      </c>
      <c r="I198" s="14">
        <f>Tabla79181721222443[[#This Row],[Cantidad]]*Tabla79181721222443[[#This Row],[Costo Unitario en RD$]]</f>
        <v>24000</v>
      </c>
      <c r="J198" s="2">
        <v>30</v>
      </c>
    </row>
    <row r="199" spans="1:10" x14ac:dyDescent="0.25">
      <c r="A199" s="1">
        <v>46189</v>
      </c>
      <c r="B199" s="1">
        <v>46189</v>
      </c>
      <c r="C199" s="2"/>
      <c r="D199" s="3" t="s">
        <v>353</v>
      </c>
      <c r="E199" s="4" t="s">
        <v>354</v>
      </c>
      <c r="F199" s="12">
        <v>20</v>
      </c>
      <c r="G199" s="2" t="s">
        <v>3</v>
      </c>
      <c r="H199" s="14">
        <v>2910</v>
      </c>
      <c r="I199" s="14">
        <f>Tabla79181721222443[[#This Row],[Cantidad]]*Tabla79181721222443[[#This Row],[Costo Unitario en RD$]]</f>
        <v>58200</v>
      </c>
      <c r="J199" s="2">
        <v>18</v>
      </c>
    </row>
    <row r="200" spans="1:10" x14ac:dyDescent="0.25">
      <c r="A200" s="1">
        <v>46189</v>
      </c>
      <c r="B200" s="1">
        <v>46189</v>
      </c>
      <c r="C200" s="2"/>
      <c r="D200" s="3" t="s">
        <v>355</v>
      </c>
      <c r="E200" s="4" t="s">
        <v>356</v>
      </c>
      <c r="F200" s="12">
        <v>40</v>
      </c>
      <c r="G200" s="2" t="s">
        <v>3</v>
      </c>
      <c r="H200" s="12">
        <v>1550</v>
      </c>
      <c r="I200" s="14">
        <f>Tabla79181721222443[[#This Row],[Cantidad]]*Tabla79181721222443[[#This Row],[Costo Unitario en RD$]]</f>
        <v>62000</v>
      </c>
      <c r="J200" s="2">
        <v>40</v>
      </c>
    </row>
    <row r="201" spans="1:10" x14ac:dyDescent="0.25">
      <c r="A201" s="1">
        <v>46189</v>
      </c>
      <c r="B201" s="1">
        <v>46189</v>
      </c>
      <c r="C201" s="2"/>
      <c r="D201" s="3" t="s">
        <v>357</v>
      </c>
      <c r="E201" s="4" t="s">
        <v>358</v>
      </c>
      <c r="F201" s="12">
        <v>2</v>
      </c>
      <c r="G201" s="2" t="s">
        <v>3</v>
      </c>
      <c r="H201" s="14">
        <v>2150</v>
      </c>
      <c r="I201" s="14">
        <f>Tabla79181721222443[[#This Row],[Cantidad]]*Tabla79181721222443[[#This Row],[Costo Unitario en RD$]]</f>
        <v>4300</v>
      </c>
      <c r="J201" s="2">
        <v>1</v>
      </c>
    </row>
    <row r="202" spans="1:10" x14ac:dyDescent="0.25">
      <c r="A202" s="1">
        <v>46191</v>
      </c>
      <c r="B202" s="1">
        <v>46191</v>
      </c>
      <c r="C202" s="2"/>
      <c r="D202" s="3" t="s">
        <v>33</v>
      </c>
      <c r="E202" s="4" t="s">
        <v>34</v>
      </c>
      <c r="F202" s="12">
        <v>5</v>
      </c>
      <c r="G202" s="2" t="s">
        <v>3</v>
      </c>
      <c r="H202" s="14">
        <v>3717</v>
      </c>
      <c r="I202" s="14">
        <f>Tabla79181721222443[[#This Row],[Cantidad]]*Tabla79181721222443[[#This Row],[Costo Unitario en RD$]]</f>
        <v>18585</v>
      </c>
      <c r="J202" s="2">
        <v>13</v>
      </c>
    </row>
    <row r="203" spans="1:10" ht="60" x14ac:dyDescent="0.25">
      <c r="A203" s="6" t="s">
        <v>0</v>
      </c>
      <c r="B203" s="6" t="s">
        <v>6</v>
      </c>
      <c r="C203" s="6" t="s">
        <v>11</v>
      </c>
      <c r="D203" s="9" t="s">
        <v>12</v>
      </c>
      <c r="E203" s="6" t="s">
        <v>1</v>
      </c>
      <c r="F203" s="13" t="s">
        <v>10</v>
      </c>
      <c r="G203" s="6" t="s">
        <v>13</v>
      </c>
      <c r="H203" s="15" t="s">
        <v>14</v>
      </c>
      <c r="I203" s="15" t="s">
        <v>2</v>
      </c>
      <c r="J203" s="6" t="s">
        <v>7</v>
      </c>
    </row>
    <row r="204" spans="1:10" x14ac:dyDescent="0.25">
      <c r="A204" s="1">
        <v>46191</v>
      </c>
      <c r="B204" s="1">
        <v>46191</v>
      </c>
      <c r="C204" s="2"/>
      <c r="D204" s="3" t="s">
        <v>35</v>
      </c>
      <c r="E204" s="4" t="s">
        <v>36</v>
      </c>
      <c r="F204" s="12">
        <v>5</v>
      </c>
      <c r="G204" s="2" t="s">
        <v>3</v>
      </c>
      <c r="H204" s="14">
        <v>3717</v>
      </c>
      <c r="I204" s="11">
        <f>Tabla79181721222544[[#This Row],[Cantidad]]*Tabla79181721222544[[#This Row],[Costo Unitario en RD$]]</f>
        <v>18585</v>
      </c>
      <c r="J204" s="5">
        <v>10</v>
      </c>
    </row>
    <row r="205" spans="1:10" x14ac:dyDescent="0.25">
      <c r="A205" s="1">
        <v>46191</v>
      </c>
      <c r="B205" s="1">
        <v>46191</v>
      </c>
      <c r="C205" s="2"/>
      <c r="D205" s="3" t="s">
        <v>37</v>
      </c>
      <c r="E205" s="4" t="s">
        <v>38</v>
      </c>
      <c r="F205" s="12">
        <v>5</v>
      </c>
      <c r="G205" s="2" t="s">
        <v>3</v>
      </c>
      <c r="H205" s="14">
        <v>3717</v>
      </c>
      <c r="I205" s="11">
        <f>Tabla79181721222544[[#This Row],[Cantidad]]*Tabla79181721222544[[#This Row],[Costo Unitario en RD$]]</f>
        <v>18585</v>
      </c>
      <c r="J205" s="5">
        <v>11</v>
      </c>
    </row>
    <row r="206" spans="1:10" x14ac:dyDescent="0.25">
      <c r="A206" s="1">
        <v>46191</v>
      </c>
      <c r="B206" s="1">
        <v>46191</v>
      </c>
      <c r="C206" s="2"/>
      <c r="D206" s="3" t="s">
        <v>40</v>
      </c>
      <c r="E206" s="4" t="s">
        <v>41</v>
      </c>
      <c r="F206" s="12">
        <v>3</v>
      </c>
      <c r="G206" s="2" t="s">
        <v>3</v>
      </c>
      <c r="H206" s="14">
        <v>477.9</v>
      </c>
      <c r="I206" s="14">
        <f>Tabla79181721222544[[#This Row],[Cantidad]]*Tabla79181721222544[[#This Row],[Costo Unitario en RD$]]</f>
        <v>1433.6999999999998</v>
      </c>
      <c r="J206" s="2">
        <v>3</v>
      </c>
    </row>
    <row r="207" spans="1:10" x14ac:dyDescent="0.25">
      <c r="A207" s="1">
        <v>46195</v>
      </c>
      <c r="B207" s="1">
        <v>46195</v>
      </c>
      <c r="C207" s="2"/>
      <c r="D207" s="3" t="s">
        <v>17</v>
      </c>
      <c r="E207" s="4" t="s">
        <v>8</v>
      </c>
      <c r="F207" s="12">
        <v>35</v>
      </c>
      <c r="G207" s="2" t="s">
        <v>3</v>
      </c>
      <c r="H207" s="14">
        <v>60</v>
      </c>
      <c r="I207" s="14">
        <f>Tabla79181721222544[[#This Row],[Cantidad]]*Tabla79181721222544[[#This Row],[Costo Unitario en RD$]]</f>
        <v>2100</v>
      </c>
      <c r="J207" s="2">
        <v>57</v>
      </c>
    </row>
    <row r="208" spans="1:10" x14ac:dyDescent="0.25">
      <c r="A208" s="1">
        <v>46199</v>
      </c>
      <c r="B208" s="1">
        <v>46199</v>
      </c>
      <c r="C208" s="2"/>
      <c r="D208" s="3" t="s">
        <v>180</v>
      </c>
      <c r="E208" s="4" t="s">
        <v>181</v>
      </c>
      <c r="F208" s="12">
        <v>50</v>
      </c>
      <c r="G208" s="2" t="s">
        <v>76</v>
      </c>
      <c r="H208" s="14">
        <v>980</v>
      </c>
      <c r="I208" s="14">
        <f>Tabla79181721222544[[#This Row],[Cantidad]]*Tabla79181721222544[[#This Row],[Costo Unitario en RD$]]</f>
        <v>49000</v>
      </c>
      <c r="J208" s="2">
        <v>0</v>
      </c>
    </row>
    <row r="209" spans="1:10" x14ac:dyDescent="0.25">
      <c r="A209" s="1">
        <v>46199</v>
      </c>
      <c r="B209" s="1">
        <v>46199</v>
      </c>
      <c r="C209" s="2"/>
      <c r="D209" s="3" t="s">
        <v>188</v>
      </c>
      <c r="E209" s="4" t="s">
        <v>189</v>
      </c>
      <c r="F209" s="12">
        <v>65</v>
      </c>
      <c r="G209" s="2" t="s">
        <v>3</v>
      </c>
      <c r="H209" s="14">
        <v>1400</v>
      </c>
      <c r="I209" s="14">
        <f>Tabla79181721222544[[#This Row],[Cantidad]]*Tabla79181721222544[[#This Row],[Costo Unitario en RD$]]</f>
        <v>91000</v>
      </c>
      <c r="J209" s="2">
        <v>0</v>
      </c>
    </row>
    <row r="210" spans="1:10" x14ac:dyDescent="0.25">
      <c r="A210" s="1">
        <v>46199</v>
      </c>
      <c r="B210" s="1">
        <v>46199</v>
      </c>
      <c r="C210" s="2"/>
      <c r="D210" s="3" t="s">
        <v>359</v>
      </c>
      <c r="E210" s="4" t="s">
        <v>360</v>
      </c>
      <c r="F210" s="12">
        <v>1</v>
      </c>
      <c r="G210" s="2" t="s">
        <v>3</v>
      </c>
      <c r="H210" s="14">
        <v>384.68</v>
      </c>
      <c r="I210" s="14">
        <f>Tabla79181721222544[[#This Row],[Cantidad]]*Tabla79181721222544[[#This Row],[Costo Unitario en RD$]]</f>
        <v>384.68</v>
      </c>
      <c r="J210" s="2">
        <v>1</v>
      </c>
    </row>
    <row r="211" spans="1:10" x14ac:dyDescent="0.25">
      <c r="A211" s="1">
        <v>46199</v>
      </c>
      <c r="B211" s="1">
        <v>46199</v>
      </c>
      <c r="C211" s="2"/>
      <c r="D211" s="3" t="s">
        <v>361</v>
      </c>
      <c r="E211" s="4" t="s">
        <v>362</v>
      </c>
      <c r="F211" s="12">
        <v>3</v>
      </c>
      <c r="G211" s="2" t="s">
        <v>3</v>
      </c>
      <c r="H211" s="14">
        <v>1997.74</v>
      </c>
      <c r="I211" s="14">
        <f>Tabla79181721222544[[#This Row],[Cantidad]]*Tabla79181721222544[[#This Row],[Costo Unitario en RD$]]</f>
        <v>5993.22</v>
      </c>
      <c r="J211" s="2">
        <v>3</v>
      </c>
    </row>
    <row r="212" spans="1:10" x14ac:dyDescent="0.25">
      <c r="A212" s="1">
        <v>46199</v>
      </c>
      <c r="B212" s="1">
        <v>46199</v>
      </c>
      <c r="C212" s="2"/>
      <c r="D212" s="3" t="s">
        <v>363</v>
      </c>
      <c r="E212" s="4" t="s">
        <v>364</v>
      </c>
      <c r="F212" s="12">
        <v>10</v>
      </c>
      <c r="G212" s="2" t="s">
        <v>3</v>
      </c>
      <c r="H212" s="14">
        <v>1031.32</v>
      </c>
      <c r="I212" s="14">
        <f>Tabla79181721222544[[#This Row],[Cantidad]]*Tabla79181721222544[[#This Row],[Costo Unitario en RD$]]</f>
        <v>10313.199999999999</v>
      </c>
      <c r="J212" s="2">
        <v>9</v>
      </c>
    </row>
    <row r="213" spans="1:10" x14ac:dyDescent="0.25">
      <c r="A213" s="1">
        <v>46199</v>
      </c>
      <c r="B213" s="1">
        <v>46199</v>
      </c>
      <c r="C213" s="2"/>
      <c r="D213" s="3" t="s">
        <v>365</v>
      </c>
      <c r="E213" s="4" t="s">
        <v>366</v>
      </c>
      <c r="F213" s="12">
        <v>10</v>
      </c>
      <c r="G213" s="2" t="s">
        <v>3</v>
      </c>
      <c r="H213" s="14">
        <v>884.6</v>
      </c>
      <c r="I213" s="14">
        <f>Tabla79181721222544[[#This Row],[Cantidad]]*Tabla79181721222544[[#This Row],[Costo Unitario en RD$]]</f>
        <v>8846</v>
      </c>
      <c r="J213" s="2">
        <v>9</v>
      </c>
    </row>
    <row r="214" spans="1:10" x14ac:dyDescent="0.25">
      <c r="A214" s="1">
        <v>46199</v>
      </c>
      <c r="B214" s="1">
        <v>46199</v>
      </c>
      <c r="C214" s="2"/>
      <c r="D214" s="3" t="s">
        <v>367</v>
      </c>
      <c r="E214" s="4" t="s">
        <v>368</v>
      </c>
      <c r="F214" s="12">
        <v>7</v>
      </c>
      <c r="G214" s="2" t="s">
        <v>3</v>
      </c>
      <c r="H214" s="14">
        <v>16638</v>
      </c>
      <c r="I214" s="14">
        <f>Tabla79181721222544[[#This Row],[Cantidad]]*Tabla79181721222544[[#This Row],[Costo Unitario en RD$]]</f>
        <v>116466</v>
      </c>
      <c r="J214" s="2">
        <v>7</v>
      </c>
    </row>
    <row r="215" spans="1:10" x14ac:dyDescent="0.25">
      <c r="A215" s="1">
        <v>46199</v>
      </c>
      <c r="B215" s="1">
        <v>46199</v>
      </c>
      <c r="C215" s="2"/>
      <c r="D215" s="3" t="s">
        <v>369</v>
      </c>
      <c r="E215" s="4" t="s">
        <v>370</v>
      </c>
      <c r="F215" s="12">
        <v>5</v>
      </c>
      <c r="G215" s="2" t="s">
        <v>3</v>
      </c>
      <c r="H215" s="14">
        <v>17228</v>
      </c>
      <c r="I215" s="14">
        <f>Tabla79181721222544[[#This Row],[Cantidad]]*Tabla79181721222544[[#This Row],[Costo Unitario en RD$]]</f>
        <v>86140</v>
      </c>
      <c r="J215" s="2">
        <v>5</v>
      </c>
    </row>
    <row r="216" spans="1:10" x14ac:dyDescent="0.25">
      <c r="A216" s="1">
        <v>46202</v>
      </c>
      <c r="B216" s="1">
        <v>46202</v>
      </c>
      <c r="C216" s="2"/>
      <c r="D216" s="3" t="s">
        <v>16</v>
      </c>
      <c r="E216" s="4" t="s">
        <v>9</v>
      </c>
      <c r="F216" s="12">
        <v>100</v>
      </c>
      <c r="G216" s="2" t="s">
        <v>3</v>
      </c>
      <c r="H216" s="14">
        <v>135</v>
      </c>
      <c r="I216" s="14">
        <f>Tabla79181721222544[[#This Row],[Cantidad]]*Tabla79181721222544[[#This Row],[Costo Unitario en RD$]]</f>
        <v>13500</v>
      </c>
      <c r="J216" s="2">
        <v>52</v>
      </c>
    </row>
    <row r="217" spans="1:10" x14ac:dyDescent="0.25">
      <c r="A217" s="1">
        <v>46202</v>
      </c>
      <c r="B217" s="1">
        <v>46202</v>
      </c>
      <c r="C217" s="2"/>
      <c r="D217" s="3" t="s">
        <v>74</v>
      </c>
      <c r="E217" s="4" t="s">
        <v>75</v>
      </c>
      <c r="F217" s="12">
        <v>50</v>
      </c>
      <c r="G217" s="2" t="s">
        <v>3</v>
      </c>
      <c r="H217" s="14">
        <v>780</v>
      </c>
      <c r="I217" s="14">
        <f>Tabla79181721222544[[#This Row],[Cantidad]]*Tabla79181721222544[[#This Row],[Costo Unitario en RD$]]</f>
        <v>39000</v>
      </c>
      <c r="J217" s="2">
        <v>0</v>
      </c>
    </row>
    <row r="218" spans="1:10" x14ac:dyDescent="0.25">
      <c r="A218" s="1">
        <v>46202</v>
      </c>
      <c r="B218" s="1">
        <v>46202</v>
      </c>
      <c r="C218" s="2"/>
      <c r="D218" s="3" t="s">
        <v>371</v>
      </c>
      <c r="E218" s="4" t="s">
        <v>372</v>
      </c>
      <c r="F218" s="12">
        <v>20</v>
      </c>
      <c r="G218" s="2" t="s">
        <v>3</v>
      </c>
      <c r="H218" s="14">
        <v>810</v>
      </c>
      <c r="I218" s="14">
        <f>Tabla79181721222544[[#This Row],[Cantidad]]*Tabla79181721222544[[#This Row],[Costo Unitario en RD$]]</f>
        <v>16200</v>
      </c>
      <c r="J218" s="2">
        <v>0</v>
      </c>
    </row>
    <row r="219" spans="1:10" x14ac:dyDescent="0.25">
      <c r="A219" s="1">
        <v>46203</v>
      </c>
      <c r="B219" s="1">
        <v>46203</v>
      </c>
      <c r="C219" s="2"/>
      <c r="D219" s="3" t="s">
        <v>373</v>
      </c>
      <c r="E219" s="4" t="s">
        <v>374</v>
      </c>
      <c r="F219" s="12">
        <v>1</v>
      </c>
      <c r="G219" s="2" t="s">
        <v>3</v>
      </c>
      <c r="H219" s="12">
        <v>52000</v>
      </c>
      <c r="I219" s="14">
        <f>Tabla79181721222544[[#This Row],[Cantidad]]*Tabla79181721222544[[#This Row],[Costo Unitario en RD$]]</f>
        <v>52000</v>
      </c>
      <c r="J219" s="2">
        <v>1</v>
      </c>
    </row>
    <row r="220" spans="1:10" x14ac:dyDescent="0.25">
      <c r="A220" s="1">
        <v>46203</v>
      </c>
      <c r="B220" s="1">
        <v>46203</v>
      </c>
      <c r="C220" s="2"/>
      <c r="D220" s="3" t="s">
        <v>375</v>
      </c>
      <c r="E220" s="4" t="s">
        <v>376</v>
      </c>
      <c r="F220" s="12">
        <v>36</v>
      </c>
      <c r="G220" s="2" t="s">
        <v>3</v>
      </c>
      <c r="H220" s="14">
        <v>10375</v>
      </c>
      <c r="I220" s="14">
        <f>Tabla79181721222544[[#This Row],[Cantidad]]*Tabla79181721222544[[#This Row],[Costo Unitario en RD$]]</f>
        <v>373500</v>
      </c>
      <c r="J220" s="2">
        <v>36</v>
      </c>
    </row>
    <row r="221" spans="1:10" x14ac:dyDescent="0.25">
      <c r="A221" s="1">
        <v>46203</v>
      </c>
      <c r="B221" s="1">
        <v>46203</v>
      </c>
      <c r="C221" s="2"/>
      <c r="D221" s="3" t="s">
        <v>377</v>
      </c>
      <c r="E221" s="4" t="s">
        <v>378</v>
      </c>
      <c r="F221" s="12">
        <v>2</v>
      </c>
      <c r="G221" s="2" t="s">
        <v>3</v>
      </c>
      <c r="H221" s="14">
        <v>15334.1</v>
      </c>
      <c r="I221" s="14">
        <f>Tabla79181721222544[[#This Row],[Cantidad]]*Tabla79181721222544[[#This Row],[Costo Unitario en RD$]]</f>
        <v>30668.2</v>
      </c>
      <c r="J221" s="2">
        <v>2</v>
      </c>
    </row>
    <row r="222" spans="1:10" ht="60" x14ac:dyDescent="0.25">
      <c r="A222" s="6" t="s">
        <v>0</v>
      </c>
      <c r="B222" s="6" t="s">
        <v>6</v>
      </c>
      <c r="C222" s="6" t="s">
        <v>11</v>
      </c>
      <c r="D222" s="9" t="s">
        <v>12</v>
      </c>
      <c r="E222" s="6" t="s">
        <v>1</v>
      </c>
      <c r="F222" s="13" t="s">
        <v>10</v>
      </c>
      <c r="G222" s="6" t="s">
        <v>13</v>
      </c>
      <c r="H222" s="15" t="s">
        <v>14</v>
      </c>
      <c r="I222" s="15" t="s">
        <v>2</v>
      </c>
      <c r="J222" s="6" t="s">
        <v>7</v>
      </c>
    </row>
    <row r="223" spans="1:10" x14ac:dyDescent="0.25">
      <c r="A223" s="1">
        <v>46203</v>
      </c>
      <c r="B223" s="1">
        <v>46203</v>
      </c>
      <c r="C223" s="5"/>
      <c r="D223" s="8" t="s">
        <v>379</v>
      </c>
      <c r="E223" s="4" t="s">
        <v>380</v>
      </c>
      <c r="F223" s="10">
        <v>1</v>
      </c>
      <c r="G223" s="5" t="s">
        <v>3</v>
      </c>
      <c r="H223" s="11">
        <v>10531.5</v>
      </c>
      <c r="I223" s="11">
        <f>Tabla45[[#This Row],[Cantidad]]*Tabla45[[#This Row],[Costo Unitario en RD$]]</f>
        <v>10531.5</v>
      </c>
      <c r="J223" s="5">
        <v>1</v>
      </c>
    </row>
    <row r="224" spans="1:10" x14ac:dyDescent="0.25">
      <c r="A224" s="1">
        <v>46203</v>
      </c>
      <c r="B224" s="1">
        <v>46203</v>
      </c>
      <c r="C224" s="5"/>
      <c r="D224" s="8" t="s">
        <v>381</v>
      </c>
      <c r="E224" s="4" t="s">
        <v>382</v>
      </c>
      <c r="F224" s="10">
        <v>1</v>
      </c>
      <c r="G224" s="5" t="s">
        <v>3</v>
      </c>
      <c r="H224" s="11">
        <v>10024.1</v>
      </c>
      <c r="I224" s="11">
        <f>Tabla45[[#This Row],[Cantidad]]*Tabla45[[#This Row],[Costo Unitario en RD$]]</f>
        <v>10024.1</v>
      </c>
      <c r="J224" s="5">
        <v>1</v>
      </c>
    </row>
    <row r="225" spans="1:10" x14ac:dyDescent="0.25">
      <c r="A225" s="1">
        <v>46203</v>
      </c>
      <c r="B225" s="1">
        <v>46203</v>
      </c>
      <c r="C225" s="2"/>
      <c r="D225" s="3" t="s">
        <v>383</v>
      </c>
      <c r="E225" s="4" t="s">
        <v>384</v>
      </c>
      <c r="F225" s="10">
        <v>1</v>
      </c>
      <c r="G225" s="2" t="s">
        <v>3</v>
      </c>
      <c r="H225" s="14">
        <v>5130.6400000000003</v>
      </c>
      <c r="I225" s="14">
        <f>Tabla45[[#This Row],[Cantidad]]*Tabla45[[#This Row],[Costo Unitario en RD$]]</f>
        <v>5130.6400000000003</v>
      </c>
      <c r="J225" s="2">
        <v>1</v>
      </c>
    </row>
    <row r="230" spans="1:10" ht="15.75" thickBot="1" x14ac:dyDescent="0.3">
      <c r="B230" s="19" t="s">
        <v>18</v>
      </c>
      <c r="C230" s="19"/>
      <c r="D230" s="19"/>
    </row>
    <row r="231" spans="1:10" x14ac:dyDescent="0.25">
      <c r="B231" s="20" t="s">
        <v>19</v>
      </c>
      <c r="C231" s="20"/>
      <c r="D231" s="20"/>
    </row>
  </sheetData>
  <mergeCells count="6">
    <mergeCell ref="B230:D230"/>
    <mergeCell ref="B231:D231"/>
    <mergeCell ref="A1:J8"/>
    <mergeCell ref="A9:J9"/>
    <mergeCell ref="A10:J10"/>
    <mergeCell ref="A12:J12"/>
  </mergeCells>
  <pageMargins left="0.7" right="0.7" top="0.75" bottom="0.75" header="0.3" footer="0.3"/>
  <pageSetup paperSize="5" scale="87" fitToHeight="0" orientation="landscape" horizontalDpi="360" verticalDpi="360" r:id="rId1"/>
  <rowBreaks count="1" manualBreakCount="1">
    <brk id="31" max="9" man="1"/>
  </rowBreak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</vt:lpstr>
      <vt:lpstr>'ABRIL-JUNIO'!Área_de_impresión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Marcos Cabral</cp:lastModifiedBy>
  <cp:lastPrinted>2026-07-15T11:22:31Z</cp:lastPrinted>
  <dcterms:created xsi:type="dcterms:W3CDTF">2017-12-06T19:26:16Z</dcterms:created>
  <dcterms:modified xsi:type="dcterms:W3CDTF">2026-07-15T14:16:58Z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