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9 Septiembre\Datos T3 Producc., Importac., y Exportac\"/>
    </mc:Choice>
  </mc:AlternateContent>
  <xr:revisionPtr revIDLastSave="0" documentId="13_ncr:1_{56F67C0F-754E-4D0A-B339-0FE9BB2A98A7}" xr6:coauthVersionLast="47" xr6:coauthVersionMax="47" xr10:uidLastSave="{00000000-0000-0000-0000-000000000000}"/>
  <bookViews>
    <workbookView xWindow="-120" yWindow="-120" windowWidth="38640" windowHeight="21240" xr2:uid="{A6A985A5-B677-46FE-BD5E-31D1121355B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 s="1"/>
  <c r="E31" i="1"/>
  <c r="E32" i="1" s="1"/>
  <c r="G30" i="1"/>
  <c r="D30" i="1"/>
  <c r="C30" i="1"/>
  <c r="B30" i="1"/>
  <c r="G29" i="1"/>
  <c r="D29" i="1"/>
  <c r="C29" i="1"/>
  <c r="B29" i="1"/>
  <c r="G28" i="1"/>
  <c r="G31" i="1" s="1"/>
  <c r="D28" i="1"/>
  <c r="D31" i="1" s="1"/>
  <c r="C28" i="1"/>
  <c r="C31" i="1" s="1"/>
  <c r="B28" i="1"/>
  <c r="B31" i="1" s="1"/>
  <c r="C27" i="1"/>
  <c r="B27" i="1"/>
  <c r="F26" i="1"/>
  <c r="E26" i="1"/>
  <c r="G25" i="1"/>
  <c r="D25" i="1"/>
  <c r="C25" i="1"/>
  <c r="B25" i="1"/>
  <c r="G24" i="1"/>
  <c r="D24" i="1"/>
  <c r="C24" i="1"/>
  <c r="B24" i="1"/>
  <c r="G23" i="1"/>
  <c r="D23" i="1"/>
  <c r="C23" i="1"/>
  <c r="B23" i="1"/>
  <c r="F21" i="1"/>
  <c r="E21" i="1"/>
  <c r="G20" i="1"/>
  <c r="D20" i="1"/>
  <c r="C20" i="1"/>
  <c r="B20" i="1"/>
  <c r="G19" i="1"/>
  <c r="D19" i="1"/>
  <c r="C19" i="1"/>
  <c r="B19" i="1"/>
  <c r="G18" i="1"/>
  <c r="G21" i="1" s="1"/>
  <c r="D18" i="1"/>
  <c r="D21" i="1" s="1"/>
  <c r="C18" i="1"/>
  <c r="B18" i="1"/>
  <c r="F16" i="1"/>
  <c r="E16" i="1"/>
  <c r="G15" i="1"/>
  <c r="D15" i="1"/>
  <c r="C15" i="1"/>
  <c r="B15" i="1"/>
  <c r="G14" i="1"/>
  <c r="D14" i="1"/>
  <c r="C14" i="1"/>
  <c r="B14" i="1"/>
  <c r="G13" i="1"/>
  <c r="D13" i="1"/>
  <c r="D16" i="1" s="1"/>
  <c r="C13" i="1"/>
  <c r="B13" i="1"/>
  <c r="C16" i="1" l="1"/>
  <c r="B21" i="1"/>
  <c r="C21" i="1"/>
  <c r="C32" i="1" s="1"/>
  <c r="B26" i="1"/>
  <c r="B32" i="1" s="1"/>
  <c r="C26" i="1"/>
  <c r="D26" i="1"/>
  <c r="G26" i="1"/>
  <c r="G16" i="1"/>
  <c r="D32" i="1"/>
  <c r="B16" i="1"/>
  <c r="G32" i="1"/>
</calcChain>
</file>

<file path=xl/sharedStrings.xml><?xml version="1.0" encoding="utf-8"?>
<sst xmlns="http://schemas.openxmlformats.org/spreadsheetml/2006/main" count="41" uniqueCount="38">
  <si>
    <t>República Dominicana</t>
  </si>
  <si>
    <t>Ministerio de Agricultura</t>
  </si>
  <si>
    <t>Dirección General de Ganadería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</si>
  <si>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</si>
  <si>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</si>
  <si>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</si>
  <si>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</si>
  <si>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</si>
  <si>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</si>
  <si>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</si>
  <si>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</si>
  <si>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</si>
  <si>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</si>
  <si>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</si>
  <si>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</si>
  <si>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</si>
  <si>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</si>
  <si>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</si>
  <si>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</si>
  <si>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</si>
  <si>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</si>
  <si>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</si>
  <si>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</si>
  <si>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</si>
  <si>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</si>
  <si>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</si>
  <si>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</si>
  <si>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</si>
  <si>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</si>
  <si>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</si>
  <si>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</si>
  <si>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</si>
  <si>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</si>
  <si>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</si>
  <si>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Esta produccion tiene limitaciones de movimiento de animales para fincas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</si>
  <si>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traspatio, Esta produccion se encuentra actualmente afectada por la PPA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</si>
  <si>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</si>
  <si>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>Estadísticas Institucionales Consolidado Produccion Pecuaria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</si>
</sst>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164" fontId="0" fillId="0" borderId="0" xfId="0" applyNumberFormat="1"/>
    <xf numFmtId="10" fontId="0" fillId="0" borderId="0" xfId="0" applyNumberFormat="1"/>
    <xf numFmtId="43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5" fontId="9" fillId="0" borderId="7" xfId="1" applyNumberFormat="1" applyFont="1" applyBorder="1" applyAlignment="1">
      <alignment horizontal="right"/>
    </xf>
    <xf numFmtId="164" fontId="0" fillId="0" borderId="0" xfId="1" applyFon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76201</xdr:rowOff>
    </xdr:from>
    <xdr:to>
      <xdr:col>1</xdr:col>
      <xdr:colOff>438150</xdr:colOff>
      <xdr:row>6</xdr:row>
      <xdr:rowOff>154711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7B3ACE29-185B-488C-AEA2-D56DD4E6D0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66701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47624</xdr:rowOff>
    </xdr:from>
    <xdr:to>
      <xdr:col>3</xdr:col>
      <xdr:colOff>752475</xdr:colOff>
      <xdr:row>4</xdr:row>
      <xdr:rowOff>123825</xdr:rowOff>
    </xdr:to>
    <xdr:pic>
      <xdr:nvPicPr>
        <xdr:cNvPr id="3" name="Picture 1" descr="escudo">
          <a:extLst>
            <a:ext uri="{FF2B5EF4-FFF2-40B4-BE49-F238E27FC236}">
              <a16:creationId xmlns:a16="http://schemas.microsoft.com/office/drawing/2014/main" id="{40151EBA-D4BB-42DA-9DB5-16EC55E5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47624"/>
          <a:ext cx="962025" cy="838201"/>
        </a:xfrm>
        <a:prstGeom prst="rect">
          <a:avLst/>
        </a:prstGeom>
        <a:noFill/>
      </xdr:spPr>
    </xdr:pic>
    <xdr:clientData/>
  </xdr:twoCellAnchor>
  <xdr:twoCellAnchor>
    <xdr:from>
      <xdr:col>5</xdr:col>
      <xdr:colOff>561976</xdr:colOff>
      <xdr:row>37</xdr:row>
      <xdr:rowOff>76200</xdr:rowOff>
    </xdr:from>
    <xdr:to>
      <xdr:col>6</xdr:col>
      <xdr:colOff>807178</xdr:colOff>
      <xdr:row>41</xdr:row>
      <xdr:rowOff>161924</xdr:rowOff>
    </xdr:to>
    <xdr:pic>
      <xdr:nvPicPr>
        <xdr:cNvPr id="4" name="WordPictureWatermark265047663" descr="Hoja Timbrada-02">
          <a:extLst>
            <a:ext uri="{FF2B5EF4-FFF2-40B4-BE49-F238E27FC236}">
              <a16:creationId xmlns:a16="http://schemas.microsoft.com/office/drawing/2014/main" id="{75942E3C-363A-421E-8543-A64E44DFB3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6010276" y="8972550"/>
          <a:ext cx="127390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</xdr:row>
      <xdr:rowOff>38099</xdr:rowOff>
    </xdr:from>
    <xdr:to>
      <xdr:col>6</xdr:col>
      <xdr:colOff>869787</xdr:colOff>
      <xdr:row>6</xdr:row>
      <xdr:rowOff>228998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53CA9C-5965-4F9F-A50B-B66E290B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24525" y="228599"/>
          <a:ext cx="1622262" cy="114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ga-my.sharepoint.com/personal/vvanderlinder_ganaderia_gob_do/Documents/Escritorio/Victor/Desktop/Datos%20DIGEGA%202025/Producci&#243;n%20pecuaria%202025.xlsx" TargetMode="External"/><Relationship Id="rId1" Type="http://schemas.openxmlformats.org/officeDocument/2006/relationships/externalLinkPath" Target="https://digega-my.sharepoint.com/personal/vvanderlinder_ganaderia_gob_do/Documents/Escritorio/Victor/Desktop/Datos%20DIGEGA%202025/Producci&#243;n%20pecua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/>
      <sheetData sheetId="1">
        <row r="13">
          <cell r="D13">
            <v>69631330.188679248</v>
          </cell>
        </row>
        <row r="14">
          <cell r="D14">
            <v>73029764.150943398</v>
          </cell>
        </row>
        <row r="15">
          <cell r="D15">
            <v>72923490.566037729</v>
          </cell>
        </row>
        <row r="17">
          <cell r="D17">
            <v>73840216.981132075</v>
          </cell>
        </row>
        <row r="18">
          <cell r="D18">
            <v>74680301.886792451</v>
          </cell>
        </row>
        <row r="19">
          <cell r="D19">
            <v>74334113.207547173</v>
          </cell>
        </row>
        <row r="21">
          <cell r="D21">
            <v>74580452.830188677</v>
          </cell>
        </row>
        <row r="22">
          <cell r="D22">
            <v>74917641.509433955</v>
          </cell>
        </row>
        <row r="23">
          <cell r="D23">
            <v>75199358.49056603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13306.5</v>
          </cell>
        </row>
        <row r="14">
          <cell r="D14">
            <v>108926.1</v>
          </cell>
        </row>
        <row r="15">
          <cell r="D15">
            <v>76911.25</v>
          </cell>
        </row>
        <row r="17">
          <cell r="D17">
            <v>106876.74999999999</v>
          </cell>
        </row>
        <row r="18">
          <cell r="D18">
            <v>12000</v>
          </cell>
        </row>
        <row r="19">
          <cell r="D19">
            <v>41430</v>
          </cell>
        </row>
        <row r="21">
          <cell r="D21">
            <v>25375</v>
          </cell>
        </row>
        <row r="22">
          <cell r="D22">
            <v>8225</v>
          </cell>
        </row>
        <row r="23">
          <cell r="D23">
            <v>12950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5777717.2206365708</v>
          </cell>
        </row>
        <row r="14">
          <cell r="D14">
            <v>6014956.8384985235</v>
          </cell>
        </row>
        <row r="15">
          <cell r="D15">
            <v>5052901.9741938179</v>
          </cell>
        </row>
        <row r="17">
          <cell r="D17">
            <v>5280897.982540004</v>
          </cell>
        </row>
        <row r="18">
          <cell r="D18">
            <v>5366920.2157726148</v>
          </cell>
        </row>
        <row r="19">
          <cell r="D19">
            <v>10589294.4123825</v>
          </cell>
        </row>
        <row r="21">
          <cell r="D21">
            <v>6156301.8583521163</v>
          </cell>
        </row>
        <row r="22">
          <cell r="D22">
            <v>6021166.9306833958</v>
          </cell>
        </row>
        <row r="23">
          <cell r="D23">
            <v>6067883.2371475026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5285236.9288457464</v>
          </cell>
        </row>
        <row r="14">
          <cell r="D14">
            <v>3783779.3704073303</v>
          </cell>
        </row>
        <row r="15">
          <cell r="D15">
            <v>4172645.8314433456</v>
          </cell>
        </row>
        <row r="17">
          <cell r="D17">
            <v>4885843.9928634074</v>
          </cell>
        </row>
        <row r="18">
          <cell r="D18">
            <v>4238889.896882277</v>
          </cell>
        </row>
        <row r="19">
          <cell r="D19">
            <v>5167785.5393268624</v>
          </cell>
        </row>
        <row r="21">
          <cell r="D21">
            <v>3975199.5826907372</v>
          </cell>
        </row>
        <row r="22">
          <cell r="D22">
            <v>10945166.666666668</v>
          </cell>
        </row>
        <row r="23">
          <cell r="D23">
            <v>10302670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67E3-2E01-4E8F-AC37-2CDE426B8B96}">
  <sheetPr>
    <pageSetUpPr fitToPage="1"/>
  </sheetPr>
  <dimension ref="A6:L39"/>
  <sheetViews>
    <sheetView showGridLines="0" tabSelected="1" workbookViewId="0">
      <selection activeCell="I8" sqref="I8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140625" bestFit="1" customWidth="1"/>
    <col min="10" max="11" width="13.140625" bestFit="1" customWidth="1"/>
    <col min="12" max="12" width="11.5703125" bestFit="1" customWidth="1"/>
  </cols>
  <sheetData>
    <row r="6" spans="1:11" x14ac:dyDescent="0.25">
      <c r="A6" s="26" t="s">
        <v>0</v>
      </c>
      <c r="B6" s="26"/>
      <c r="C6" s="26"/>
      <c r="D6" s="26"/>
      <c r="E6" s="26"/>
      <c r="F6" s="26"/>
      <c r="G6" s="26"/>
    </row>
    <row r="7" spans="1:11" ht="18.75" x14ac:dyDescent="0.3">
      <c r="A7" s="27" t="s">
        <v>1</v>
      </c>
      <c r="B7" s="27"/>
      <c r="C7" s="27"/>
      <c r="D7" s="27"/>
      <c r="E7" s="27"/>
      <c r="F7" s="27"/>
      <c r="G7" s="27"/>
    </row>
    <row r="8" spans="1:11" ht="19.5" x14ac:dyDescent="0.35">
      <c r="A8" s="28" t="s">
        <v>2</v>
      </c>
      <c r="B8" s="28"/>
      <c r="C8" s="28"/>
      <c r="D8" s="28"/>
      <c r="E8" s="28"/>
      <c r="F8" s="28"/>
      <c r="G8" s="28"/>
    </row>
    <row r="9" spans="1:11" ht="19.5" x14ac:dyDescent="0.35">
      <c r="A9" s="29" t="s">
        <v>37</v>
      </c>
      <c r="B9" s="29"/>
      <c r="C9" s="29"/>
      <c r="D9" s="29"/>
      <c r="E9" s="29"/>
      <c r="F9" s="29"/>
      <c r="G9" s="29"/>
    </row>
    <row r="10" spans="1:11" ht="15.75" x14ac:dyDescent="0.25">
      <c r="A10" s="30" t="s">
        <v>3</v>
      </c>
      <c r="B10" s="30" t="s">
        <v>4</v>
      </c>
      <c r="C10" s="32" t="s">
        <v>5</v>
      </c>
      <c r="D10" s="33"/>
      <c r="E10" s="33"/>
      <c r="F10" s="34"/>
      <c r="G10" s="30" t="s">
        <v>6</v>
      </c>
    </row>
    <row r="11" spans="1:11" ht="18.75" x14ac:dyDescent="0.3">
      <c r="A11" s="31"/>
      <c r="B11" s="31"/>
      <c r="C11" s="1" t="s">
        <v>7</v>
      </c>
      <c r="D11" s="1" t="s">
        <v>8</v>
      </c>
      <c r="E11" s="2" t="s">
        <v>9</v>
      </c>
      <c r="F11" s="1" t="s">
        <v>10</v>
      </c>
      <c r="G11" s="31"/>
      <c r="H11" s="3"/>
    </row>
    <row r="12" spans="1:11" ht="15.75" x14ac:dyDescent="0.25">
      <c r="A12" s="4" t="s">
        <v>11</v>
      </c>
      <c r="B12" s="4" t="s">
        <v>12</v>
      </c>
      <c r="C12" s="36" t="s">
        <v>13</v>
      </c>
      <c r="D12" s="36"/>
      <c r="E12" s="36"/>
      <c r="F12" s="36"/>
      <c r="G12" s="36"/>
      <c r="H12" s="5"/>
    </row>
    <row r="13" spans="1:11" ht="15.75" x14ac:dyDescent="0.25">
      <c r="A13" s="6" t="s">
        <v>14</v>
      </c>
      <c r="B13" s="7">
        <f>[1]Leche!D13</f>
        <v>69631330.188679248</v>
      </c>
      <c r="C13" s="7">
        <f>'[1]Carne Bovina'!D13</f>
        <v>5777717.2206365708</v>
      </c>
      <c r="D13" s="7">
        <f>'[1]Carne cerdo'!D13</f>
        <v>5285236.9288457464</v>
      </c>
      <c r="E13" s="7">
        <v>1575.3424657534247</v>
      </c>
      <c r="F13" s="7">
        <v>1587.5895854123196</v>
      </c>
      <c r="G13" s="7">
        <f>[1]Miel!D13</f>
        <v>13306.5</v>
      </c>
      <c r="H13" s="8"/>
      <c r="I13" s="9"/>
      <c r="K13" s="10"/>
    </row>
    <row r="14" spans="1:11" ht="15.75" x14ac:dyDescent="0.25">
      <c r="A14" s="6" t="s">
        <v>15</v>
      </c>
      <c r="B14" s="7">
        <f>[1]Leche!D14</f>
        <v>73029764.150943398</v>
      </c>
      <c r="C14" s="7">
        <f>'[1]Carne Bovina'!D14</f>
        <v>6014956.8384985235</v>
      </c>
      <c r="D14" s="7">
        <f>'[1]Carne cerdo'!D14</f>
        <v>3783779.3704073303</v>
      </c>
      <c r="E14" s="7">
        <v>1020.5933049079198</v>
      </c>
      <c r="F14" s="7">
        <v>925.33792978318058</v>
      </c>
      <c r="G14" s="7">
        <f>[1]Miel!D14</f>
        <v>108926.1</v>
      </c>
      <c r="H14" s="8"/>
      <c r="I14" s="11"/>
      <c r="K14" s="10"/>
    </row>
    <row r="15" spans="1:11" ht="15.75" x14ac:dyDescent="0.25">
      <c r="A15" s="6" t="s">
        <v>16</v>
      </c>
      <c r="B15" s="7">
        <f>[1]Leche!D15</f>
        <v>72923490.566037729</v>
      </c>
      <c r="C15" s="7">
        <f>'[1]Carne Bovina'!D15</f>
        <v>5052901.9741938179</v>
      </c>
      <c r="D15" s="7">
        <f>'[1]Carne cerdo'!D15</f>
        <v>4172645.8314433456</v>
      </c>
      <c r="E15" s="7">
        <v>860.92715231788077</v>
      </c>
      <c r="F15" s="7">
        <v>800.59874807221263</v>
      </c>
      <c r="G15" s="7">
        <f>[1]Miel!D15</f>
        <v>76911.25</v>
      </c>
      <c r="H15" s="8"/>
      <c r="I15" s="11"/>
    </row>
    <row r="16" spans="1:11" ht="15.75" x14ac:dyDescent="0.25">
      <c r="A16" s="12" t="s">
        <v>17</v>
      </c>
      <c r="B16" s="13">
        <f>SUM(B13:B15)</f>
        <v>215584584.90566039</v>
      </c>
      <c r="C16" s="13">
        <f t="shared" ref="C16:G16" si="0">SUM(C13:C15)</f>
        <v>16845576.033328913</v>
      </c>
      <c r="D16" s="13">
        <f t="shared" si="0"/>
        <v>13241662.130696421</v>
      </c>
      <c r="E16" s="13">
        <f t="shared" si="0"/>
        <v>3456.8629229792255</v>
      </c>
      <c r="F16" s="13">
        <f t="shared" si="0"/>
        <v>3313.5262632677131</v>
      </c>
      <c r="G16" s="13">
        <f t="shared" si="0"/>
        <v>199143.85</v>
      </c>
      <c r="H16" s="14"/>
      <c r="I16" s="11"/>
    </row>
    <row r="17" spans="1:12" ht="15.75" x14ac:dyDescent="0.25">
      <c r="A17" s="15" t="s">
        <v>18</v>
      </c>
      <c r="B17" s="16"/>
      <c r="C17" s="16"/>
      <c r="D17" s="16"/>
      <c r="E17" s="16"/>
      <c r="F17" s="16"/>
      <c r="G17" s="16"/>
      <c r="H17" s="14"/>
    </row>
    <row r="18" spans="1:12" ht="15.75" x14ac:dyDescent="0.25">
      <c r="A18" s="6" t="s">
        <v>19</v>
      </c>
      <c r="B18" s="7">
        <f>[1]Leche!D17</f>
        <v>73840216.981132075</v>
      </c>
      <c r="C18" s="7">
        <f>'[1]Carne Bovina'!D17</f>
        <v>5280897.982540004</v>
      </c>
      <c r="D18" s="7">
        <f>'[1]Carne cerdo'!D17</f>
        <v>4885843.9928634074</v>
      </c>
      <c r="E18" s="17">
        <v>800.14515104780901</v>
      </c>
      <c r="F18" s="17">
        <v>974.32640841876071</v>
      </c>
      <c r="G18" s="7">
        <f>[1]Miel!D17</f>
        <v>106876.74999999999</v>
      </c>
      <c r="H18" s="8"/>
    </row>
    <row r="19" spans="1:12" ht="15.75" x14ac:dyDescent="0.25">
      <c r="A19" s="6" t="s">
        <v>20</v>
      </c>
      <c r="B19" s="7">
        <f>[1]Leche!D18</f>
        <v>74680301.886792451</v>
      </c>
      <c r="C19" s="7">
        <f>'[1]Carne Bovina'!D18</f>
        <v>5366920.2157726148</v>
      </c>
      <c r="D19" s="7">
        <f>'[1]Carne cerdo'!D18</f>
        <v>4238889.896882277</v>
      </c>
      <c r="E19" s="7">
        <v>835.07212192688007</v>
      </c>
      <c r="F19" s="7">
        <v>984.75913998004171</v>
      </c>
      <c r="G19" s="7">
        <f>[1]Miel!D18</f>
        <v>12000</v>
      </c>
      <c r="H19" s="8"/>
      <c r="I19" s="11"/>
    </row>
    <row r="20" spans="1:12" ht="15.75" x14ac:dyDescent="0.25">
      <c r="A20" s="6" t="s">
        <v>21</v>
      </c>
      <c r="B20" s="7">
        <f>[1]Leche!D19</f>
        <v>74334113.207547173</v>
      </c>
      <c r="C20" s="7">
        <f>'[1]Carne Bovina'!D19</f>
        <v>10589294.4123825</v>
      </c>
      <c r="D20" s="7">
        <f>'[1]Carne cerdo'!D19</f>
        <v>5167785.5393268624</v>
      </c>
      <c r="E20" s="7">
        <v>1245.58</v>
      </c>
      <c r="F20" s="7">
        <v>977.05</v>
      </c>
      <c r="G20" s="7">
        <f>[1]Miel!D19</f>
        <v>41430</v>
      </c>
      <c r="H20" s="8"/>
      <c r="I20" s="11"/>
    </row>
    <row r="21" spans="1:12" ht="15.75" x14ac:dyDescent="0.25">
      <c r="A21" s="12" t="s">
        <v>17</v>
      </c>
      <c r="B21" s="13">
        <f>SUM(B18:B20)</f>
        <v>222854632.0754717</v>
      </c>
      <c r="C21" s="13">
        <f>SUM(C18:C20)</f>
        <v>21237112.610695116</v>
      </c>
      <c r="D21" s="13">
        <f>SUM(D18:D20)</f>
        <v>14292519.429072548</v>
      </c>
      <c r="E21" s="13">
        <f t="shared" ref="E21:F21" si="1">SUM(E18:E20)</f>
        <v>2880.7972729746889</v>
      </c>
      <c r="F21" s="13">
        <f t="shared" si="1"/>
        <v>2936.1355483988027</v>
      </c>
      <c r="G21" s="13">
        <f>SUM(G18:G20)</f>
        <v>160306.75</v>
      </c>
      <c r="H21" s="8"/>
    </row>
    <row r="22" spans="1:12" ht="15.75" x14ac:dyDescent="0.25">
      <c r="A22" s="15" t="s">
        <v>22</v>
      </c>
      <c r="B22" s="16"/>
      <c r="C22" s="16"/>
      <c r="D22" s="16"/>
      <c r="E22" s="16"/>
      <c r="F22" s="16"/>
      <c r="G22" s="16"/>
      <c r="H22" s="8"/>
      <c r="I22" s="18"/>
      <c r="J22" s="18"/>
      <c r="K22" s="18"/>
      <c r="L22" s="18"/>
    </row>
    <row r="23" spans="1:12" ht="15.75" x14ac:dyDescent="0.25">
      <c r="A23" s="6" t="s">
        <v>23</v>
      </c>
      <c r="B23" s="7">
        <f>[1]Leche!D21</f>
        <v>74580452.830188677</v>
      </c>
      <c r="C23" s="7">
        <f>'[1]Carne Bovina'!D21</f>
        <v>6156301.8583521163</v>
      </c>
      <c r="D23" s="7">
        <f>'[1]Carne cerdo'!D21</f>
        <v>3975199.5826907372</v>
      </c>
      <c r="E23" s="7">
        <v>1698.720856391182</v>
      </c>
      <c r="F23" s="7">
        <v>2218.0894493332121</v>
      </c>
      <c r="G23" s="7">
        <f>[1]Miel!D21</f>
        <v>25375</v>
      </c>
      <c r="H23" s="8"/>
      <c r="I23" s="18"/>
      <c r="J23" s="18"/>
      <c r="K23" s="18"/>
      <c r="L23" s="18"/>
    </row>
    <row r="24" spans="1:12" ht="15.75" x14ac:dyDescent="0.25">
      <c r="A24" s="6" t="s">
        <v>24</v>
      </c>
      <c r="B24" s="7">
        <f>[1]Leche!D22</f>
        <v>74917641.509433955</v>
      </c>
      <c r="C24" s="7">
        <f>'[1]Carne Bovina'!D22</f>
        <v>6021166.9306833958</v>
      </c>
      <c r="D24" s="7">
        <f>'[1]Carne cerdo'!D22</f>
        <v>10945166.666666668</v>
      </c>
      <c r="E24" s="7">
        <v>757.96062777828172</v>
      </c>
      <c r="F24" s="7">
        <v>690.37467114215724</v>
      </c>
      <c r="G24" s="7">
        <f>[1]Miel!D22</f>
        <v>8225</v>
      </c>
      <c r="H24" s="8"/>
      <c r="I24" s="39"/>
      <c r="J24" s="18"/>
      <c r="K24" s="18"/>
      <c r="L24" s="18"/>
    </row>
    <row r="25" spans="1:12" ht="15.75" x14ac:dyDescent="0.25">
      <c r="A25" s="6" t="s">
        <v>25</v>
      </c>
      <c r="B25" s="7">
        <f>[1]Leche!D23</f>
        <v>75199358.49056603</v>
      </c>
      <c r="C25" s="7">
        <f>'[1]Carne Bovina'!D23</f>
        <v>6067883.2371475026</v>
      </c>
      <c r="D25" s="7">
        <f>'[1]Carne cerdo'!D23</f>
        <v>10302670</v>
      </c>
      <c r="E25" s="7">
        <v>1514.5604644833529</v>
      </c>
      <c r="F25" s="7">
        <v>824.63939036559918</v>
      </c>
      <c r="G25" s="7">
        <f>[1]Miel!D23</f>
        <v>12950</v>
      </c>
      <c r="H25" s="8"/>
    </row>
    <row r="26" spans="1:12" ht="15.75" x14ac:dyDescent="0.25">
      <c r="A26" s="12" t="s">
        <v>17</v>
      </c>
      <c r="B26" s="13">
        <f>SUM(B23:B25)</f>
        <v>224697452.83018863</v>
      </c>
      <c r="C26" s="13">
        <f>SUM(C23:C25)</f>
        <v>18245352.026183017</v>
      </c>
      <c r="D26" s="13">
        <f>SUM(D23:D25)</f>
        <v>25223036.249357406</v>
      </c>
      <c r="E26" s="13">
        <f t="shared" ref="E26:F26" si="2">SUM(E23:E25)</f>
        <v>3971.2419486528165</v>
      </c>
      <c r="F26" s="13">
        <f t="shared" si="2"/>
        <v>3733.1035108409687</v>
      </c>
      <c r="G26" s="13">
        <f>SUM(G23:G25)</f>
        <v>46550</v>
      </c>
      <c r="H26" s="8"/>
    </row>
    <row r="27" spans="1:12" ht="15.75" x14ac:dyDescent="0.25">
      <c r="A27" s="15" t="s">
        <v>26</v>
      </c>
      <c r="B27" s="16" t="str">
        <f>IF([2]Leche!B28="","",[2]Leche!D28)</f>
        <v/>
      </c>
      <c r="C27" s="16" t="str">
        <f>IF('[2]Carne Bovina'!B28="","",'[2]Carne Bovina'!D28)</f>
        <v/>
      </c>
      <c r="D27" s="16"/>
      <c r="E27" s="16"/>
      <c r="F27" s="16"/>
      <c r="G27" s="16"/>
      <c r="H27" s="8"/>
    </row>
    <row r="28" spans="1:12" ht="15.75" x14ac:dyDescent="0.25">
      <c r="A28" s="6" t="s">
        <v>27</v>
      </c>
      <c r="B28" s="7" t="str">
        <f>[1]Leche!D25</f>
        <v/>
      </c>
      <c r="C28" s="7" t="str">
        <f>'[1]Carne Bovina'!D25</f>
        <v/>
      </c>
      <c r="D28" s="7" t="str">
        <f>'[1]Carne cerdo'!D25</f>
        <v/>
      </c>
      <c r="E28" s="7"/>
      <c r="F28" s="7"/>
      <c r="G28" s="7" t="str">
        <f>[1]Miel!D25</f>
        <v/>
      </c>
      <c r="H28" s="8"/>
    </row>
    <row r="29" spans="1:12" ht="15.75" x14ac:dyDescent="0.25">
      <c r="A29" s="6" t="s">
        <v>28</v>
      </c>
      <c r="B29" s="7" t="str">
        <f>[1]Leche!D26</f>
        <v/>
      </c>
      <c r="C29" s="7" t="str">
        <f>'[1]Carne Bovina'!D26</f>
        <v/>
      </c>
      <c r="D29" s="7" t="str">
        <f>'[1]Carne cerdo'!D26</f>
        <v/>
      </c>
      <c r="E29" s="7"/>
      <c r="F29" s="7"/>
      <c r="G29" s="7" t="str">
        <f>[1]Miel!D26</f>
        <v/>
      </c>
      <c r="H29" s="8"/>
    </row>
    <row r="30" spans="1:12" ht="15.75" x14ac:dyDescent="0.25">
      <c r="A30" s="6" t="s">
        <v>29</v>
      </c>
      <c r="B30" s="7" t="str">
        <f>[1]Leche!D27</f>
        <v/>
      </c>
      <c r="C30" s="7" t="str">
        <f>'[1]Carne Bovina'!D27</f>
        <v/>
      </c>
      <c r="D30" s="7" t="str">
        <f>'[1]Carne cerdo'!D27</f>
        <v/>
      </c>
      <c r="E30" s="7"/>
      <c r="F30" s="7"/>
      <c r="G30" s="7" t="str">
        <f>[1]Miel!D27</f>
        <v/>
      </c>
      <c r="H30" s="8"/>
    </row>
    <row r="31" spans="1:12" ht="15.75" x14ac:dyDescent="0.25">
      <c r="A31" s="19" t="s">
        <v>17</v>
      </c>
      <c r="B31" s="13">
        <f t="shared" ref="B31:G31" si="3">SUM(B28:B30)</f>
        <v>0</v>
      </c>
      <c r="C31" s="13">
        <f t="shared" si="3"/>
        <v>0</v>
      </c>
      <c r="D31" s="13">
        <f t="shared" si="3"/>
        <v>0</v>
      </c>
      <c r="E31" s="13">
        <f t="shared" si="3"/>
        <v>0</v>
      </c>
      <c r="F31" s="13">
        <f t="shared" si="3"/>
        <v>0</v>
      </c>
      <c r="G31" s="13">
        <f t="shared" si="3"/>
        <v>0</v>
      </c>
      <c r="H31" s="8"/>
    </row>
    <row r="32" spans="1:12" ht="15.75" x14ac:dyDescent="0.25">
      <c r="A32" s="20" t="s">
        <v>30</v>
      </c>
      <c r="B32" s="21">
        <f>B31+B26+B21+B16</f>
        <v>663136669.81132078</v>
      </c>
      <c r="C32" s="21">
        <f>C31+C26+C21+C16</f>
        <v>56328040.670207046</v>
      </c>
      <c r="D32" s="21">
        <f>D31+D26+D21+D16</f>
        <v>52757217.809126377</v>
      </c>
      <c r="E32" s="21">
        <f t="shared" ref="E32:F32" si="4">E31+E26+E21+E16</f>
        <v>10308.902144606731</v>
      </c>
      <c r="F32" s="21">
        <f t="shared" si="4"/>
        <v>9982.7653225074846</v>
      </c>
      <c r="G32" s="21">
        <f>G31+G26+G21+G16</f>
        <v>406000.6</v>
      </c>
      <c r="H32" s="8"/>
    </row>
    <row r="33" spans="1:8" ht="24" customHeight="1" x14ac:dyDescent="0.25">
      <c r="A33" s="37" t="s">
        <v>31</v>
      </c>
      <c r="B33" s="37"/>
      <c r="C33" s="37"/>
      <c r="D33" s="37"/>
      <c r="E33" s="37"/>
      <c r="F33" s="37"/>
      <c r="G33" s="37"/>
      <c r="H33" s="22"/>
    </row>
    <row r="34" spans="1:8" ht="30.75" customHeight="1" x14ac:dyDescent="0.25">
      <c r="A34" s="37" t="s">
        <v>32</v>
      </c>
      <c r="B34" s="37"/>
      <c r="C34" s="37"/>
      <c r="D34" s="37"/>
      <c r="E34" s="37"/>
      <c r="F34" s="37"/>
      <c r="G34" s="37"/>
    </row>
    <row r="35" spans="1:8" ht="28.5" customHeight="1" x14ac:dyDescent="0.25">
      <c r="A35" s="38" t="s">
        <v>33</v>
      </c>
      <c r="B35" s="38"/>
      <c r="C35" s="38"/>
      <c r="D35" s="38"/>
      <c r="E35" s="38"/>
      <c r="F35" s="38"/>
      <c r="G35" s="38"/>
    </row>
    <row r="36" spans="1:8" ht="45" customHeight="1" x14ac:dyDescent="0.25">
      <c r="A36" s="38" t="s">
        <v>34</v>
      </c>
      <c r="B36" s="38"/>
      <c r="C36" s="38"/>
      <c r="D36" s="38"/>
      <c r="E36" s="38"/>
      <c r="F36" s="38"/>
      <c r="G36" s="38"/>
    </row>
    <row r="37" spans="1:8" ht="27" customHeight="1" x14ac:dyDescent="0.25">
      <c r="A37" s="38" t="s">
        <v>35</v>
      </c>
      <c r="B37" s="38"/>
      <c r="C37" s="38"/>
      <c r="D37" s="38"/>
      <c r="E37" s="38"/>
      <c r="F37" s="38"/>
      <c r="G37" s="38"/>
    </row>
    <row r="38" spans="1:8" ht="29.25" customHeight="1" x14ac:dyDescent="0.25">
      <c r="A38" s="35" t="s">
        <v>36</v>
      </c>
      <c r="B38" s="35"/>
      <c r="C38" s="35"/>
      <c r="D38" s="35"/>
      <c r="E38" s="24"/>
      <c r="F38" s="24"/>
      <c r="G38" s="25"/>
    </row>
    <row r="39" spans="1:8" ht="9" customHeight="1" x14ac:dyDescent="0.25">
      <c r="A39" s="23"/>
      <c r="B39" s="23"/>
      <c r="C39" s="23"/>
      <c r="D39" s="23"/>
      <c r="E39" s="23"/>
      <c r="F39" s="23"/>
      <c r="G39" s="23"/>
    </row>
  </sheetData>
  <mergeCells count="15">
    <mergeCell ref="A38:D38"/>
    <mergeCell ref="C12:G12"/>
    <mergeCell ref="A33:G33"/>
    <mergeCell ref="A34:G34"/>
    <mergeCell ref="A35:G35"/>
    <mergeCell ref="A36:G36"/>
    <mergeCell ref="A37:G37"/>
    <mergeCell ref="A6:G6"/>
    <mergeCell ref="A7:G7"/>
    <mergeCell ref="A8:G8"/>
    <mergeCell ref="A9:G9"/>
    <mergeCell ref="A10:A11"/>
    <mergeCell ref="B10:B11"/>
    <mergeCell ref="C10:F10"/>
    <mergeCell ref="G10:G11"/>
  </mergeCells>
  <printOptions horizontalCentered="1"/>
  <pageMargins left="0.70866141732283472" right="0.70866141732283472" top="0.19685039370078741" bottom="0.19685039370078741" header="0.31496062992125984" footer="0.31496062992125984"/>
  <pageSetup scale="82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Vanderlinder</dc:creator>
  <cp:lastModifiedBy>Marcos Cabral</cp:lastModifiedBy>
  <cp:lastPrinted>2025-10-18T19:03:04Z</cp:lastPrinted>
  <dcterms:created xsi:type="dcterms:W3CDTF">2025-10-08T18:44:32Z</dcterms:created>
  <dcterms:modified xsi:type="dcterms:W3CDTF">2025-10-18T19:04:16Z</dcterms:modified>
</cp:coreProperties>
</file>