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7 Estadisticas Inst. (8C, c-una con 3 C)\2024\Produccion Pecuaria (12)\"/>
    </mc:Choice>
  </mc:AlternateContent>
  <xr:revisionPtr revIDLastSave="0" documentId="8_{6AA431D6-21F2-49C2-B85A-E60DED7AFD3E}" xr6:coauthVersionLast="47" xr6:coauthVersionMax="47" xr10:uidLastSave="{00000000-0000-0000-0000-000000000000}"/>
  <bookViews>
    <workbookView xWindow="1080" yWindow="1080" windowWidth="27675" windowHeight="8940" xr2:uid="{00000000-000D-0000-FFFF-FFFF00000000}"/>
  </bookViews>
  <sheets>
    <sheet name="Consolidado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E31" i="1"/>
  <c r="G30" i="1"/>
  <c r="D30" i="1"/>
  <c r="C30" i="1"/>
  <c r="B30" i="1"/>
  <c r="G29" i="1"/>
  <c r="D29" i="1"/>
  <c r="C29" i="1"/>
  <c r="B29" i="1"/>
  <c r="G28" i="1"/>
  <c r="D28" i="1"/>
  <c r="D31" i="1" s="1"/>
  <c r="C28" i="1"/>
  <c r="B28" i="1"/>
  <c r="B31" i="1" s="1"/>
  <c r="C27" i="1"/>
  <c r="B27" i="1"/>
  <c r="F26" i="1"/>
  <c r="E26" i="1"/>
  <c r="G25" i="1"/>
  <c r="D25" i="1"/>
  <c r="C25" i="1"/>
  <c r="B25" i="1"/>
  <c r="G24" i="1"/>
  <c r="D24" i="1"/>
  <c r="C24" i="1"/>
  <c r="B24" i="1"/>
  <c r="G23" i="1"/>
  <c r="D23" i="1"/>
  <c r="D26" i="1" s="1"/>
  <c r="C23" i="1"/>
  <c r="B23" i="1"/>
  <c r="F21" i="1"/>
  <c r="E21" i="1"/>
  <c r="G20" i="1"/>
  <c r="D20" i="1"/>
  <c r="C20" i="1"/>
  <c r="B20" i="1"/>
  <c r="G19" i="1"/>
  <c r="D19" i="1"/>
  <c r="C19" i="1"/>
  <c r="B19" i="1"/>
  <c r="G18" i="1"/>
  <c r="G21" i="1" s="1"/>
  <c r="D18" i="1"/>
  <c r="D21" i="1" s="1"/>
  <c r="C18" i="1"/>
  <c r="B18" i="1"/>
  <c r="F16" i="1"/>
  <c r="E16" i="1"/>
  <c r="G15" i="1"/>
  <c r="D15" i="1"/>
  <c r="C15" i="1"/>
  <c r="B15" i="1"/>
  <c r="G14" i="1"/>
  <c r="D14" i="1"/>
  <c r="C14" i="1"/>
  <c r="B14" i="1"/>
  <c r="G13" i="1"/>
  <c r="D13" i="1"/>
  <c r="D16" i="1" s="1"/>
  <c r="C13" i="1"/>
  <c r="B13" i="1"/>
  <c r="C31" i="1" l="1"/>
  <c r="G31" i="1"/>
  <c r="B16" i="1"/>
  <c r="C16" i="1"/>
  <c r="B21" i="1"/>
  <c r="C21" i="1"/>
  <c r="B26" i="1"/>
  <c r="C26" i="1"/>
  <c r="C32" i="1" s="1"/>
  <c r="G26" i="1"/>
  <c r="G32" i="1" s="1"/>
  <c r="E32" i="1"/>
  <c r="G16" i="1"/>
  <c r="F32" i="1"/>
  <c r="D32" i="1"/>
  <c r="B32" i="1"/>
</calcChain>
</file>

<file path=xl/sharedStrings.xml><?xml version="1.0" encoding="utf-8"?>
<sst xmlns="http://schemas.openxmlformats.org/spreadsheetml/2006/main" count="41" uniqueCount="38">
  <si>
    <t>República Dominicana</t>
  </si>
  <si>
    <t>Ministerio de Agricultura</t>
  </si>
  <si>
    <t>Dirección General de Ganadería</t>
  </si>
  <si>
    <t>Produccion Pecuaria 2024</t>
  </si>
  <si>
    <t>MES</t>
  </si>
  <si>
    <t>Leche</t>
  </si>
  <si>
    <t>Carnes</t>
  </si>
  <si>
    <t>Miel</t>
  </si>
  <si>
    <t xml:space="preserve"> Res</t>
  </si>
  <si>
    <t xml:space="preserve"> Cerdo</t>
  </si>
  <si>
    <t>Ovino</t>
  </si>
  <si>
    <t>Caprino</t>
  </si>
  <si>
    <t>Primer Trimestre</t>
  </si>
  <si>
    <t>Litros</t>
  </si>
  <si>
    <t>Kilos</t>
  </si>
  <si>
    <t>Enero</t>
  </si>
  <si>
    <t>Febrero</t>
  </si>
  <si>
    <t>Marzo</t>
  </si>
  <si>
    <t>Subtotal</t>
  </si>
  <si>
    <t>Segundo Trimestre</t>
  </si>
  <si>
    <t>Abril</t>
  </si>
  <si>
    <t>Mayo</t>
  </si>
  <si>
    <t>Junio</t>
  </si>
  <si>
    <t>Tercer Trimestre</t>
  </si>
  <si>
    <t>Julio</t>
  </si>
  <si>
    <t>Agosto</t>
  </si>
  <si>
    <t>Septiembre</t>
  </si>
  <si>
    <t>Cuarto Trimestre</t>
  </si>
  <si>
    <t>Octubre</t>
  </si>
  <si>
    <t>Noviembre</t>
  </si>
  <si>
    <t>Diciembre</t>
  </si>
  <si>
    <t>Total</t>
  </si>
  <si>
    <t>Nota:  Las informaciones que la  Institución no logra recolectar se estiman de las siguientes manera:</t>
  </si>
  <si>
    <r>
      <t xml:space="preserve">Leche:  </t>
    </r>
    <r>
      <rPr>
        <sz val="11"/>
        <color theme="1"/>
        <rFont val="Calibri"/>
        <family val="2"/>
        <scheme val="minor"/>
      </rPr>
      <t xml:space="preserve"> El  53% se recolecta a traves del Programa de Mejoramiento de la Industria Lechera (MEGALECHE),  los 47%  restante se estima de los ganaderos que no estan en el programa. Establecido de las proyecciones del 2020</t>
    </r>
  </si>
  <si>
    <r>
      <t xml:space="preserve">Miel:  </t>
    </r>
    <r>
      <rPr>
        <sz val="11"/>
        <color theme="1"/>
        <rFont val="Calibri"/>
        <family val="2"/>
        <scheme val="minor"/>
      </rPr>
      <t>El 40% se recolecta a través de los Técnicos Apícolas que trabajan en las zonas y el 60% de estiman de los registros comerciales que se hacen en la División Apícola de esta Institución</t>
    </r>
  </si>
  <si>
    <r>
      <t xml:space="preserve">Carne de Res:  </t>
    </r>
    <r>
      <rPr>
        <sz val="11"/>
        <color theme="1"/>
        <rFont val="Calibri"/>
        <family val="2"/>
        <scheme val="minor"/>
      </rPr>
      <t>El 65%  se registra a traves de los mataderos urbanos y el 35%,   se estima de los mataderos Municipales y de traspatio. Para el mes de diciembre se estima un 7% adicional debido a las limitaciones de movimiento de animales para fican de produccion mixta (Bovinos y Porcinos) debido a la PPA.</t>
    </r>
  </si>
  <si>
    <r>
      <t xml:space="preserve">Carne de cerdo: </t>
    </r>
    <r>
      <rPr>
        <sz val="11"/>
        <color theme="1"/>
        <rFont val="Calibri"/>
        <family val="2"/>
        <scheme val="minor"/>
      </rPr>
      <t>Debido a la PPA el dato de cerdo se estima usando como base los datos de conaprope de 6,960,000 kilos, mas un 26% de pequeñas granja no organizadas</t>
    </r>
  </si>
  <si>
    <r>
      <rPr>
        <b/>
        <sz val="11"/>
        <color theme="1"/>
        <rFont val="Times New Roman"/>
        <family val="1"/>
      </rPr>
      <t>Nota:</t>
    </r>
    <r>
      <rPr>
        <sz val="11"/>
        <color theme="1"/>
        <rFont val="Times New Roman"/>
        <family val="1"/>
      </rPr>
      <t xml:space="preserve"> Los meses con asterisco se coloca como dato preliminar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</si>
</sst>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hadow/>
      <sz val="14"/>
      <color theme="1"/>
      <name val="Garamond"/>
      <family val="1"/>
    </font>
    <font>
      <b/>
      <i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7" xfId="0" applyFont="1" applyBorder="1"/>
    <xf numFmtId="165" fontId="8" fillId="0" borderId="7" xfId="1" applyNumberFormat="1" applyFont="1" applyBorder="1"/>
    <xf numFmtId="165" fontId="0" fillId="0" borderId="0" xfId="1" applyNumberFormat="1" applyFont="1" applyFill="1" applyBorder="1"/>
    <xf numFmtId="3" fontId="0" fillId="0" borderId="0" xfId="0" applyNumberFormat="1"/>
    <xf numFmtId="164" fontId="0" fillId="0" borderId="0" xfId="0" applyNumberFormat="1"/>
    <xf numFmtId="10" fontId="0" fillId="0" borderId="0" xfId="0" applyNumberFormat="1"/>
    <xf numFmtId="0" fontId="7" fillId="3" borderId="7" xfId="0" applyFont="1" applyFill="1" applyBorder="1"/>
    <xf numFmtId="165" fontId="7" fillId="3" borderId="7" xfId="1" applyNumberFormat="1" applyFont="1" applyFill="1" applyBorder="1"/>
    <xf numFmtId="165" fontId="7" fillId="0" borderId="0" xfId="1" applyNumberFormat="1" applyFont="1" applyFill="1" applyBorder="1"/>
    <xf numFmtId="0" fontId="7" fillId="4" borderId="7" xfId="0" applyFont="1" applyFill="1" applyBorder="1"/>
    <xf numFmtId="165" fontId="7" fillId="4" borderId="7" xfId="1" applyNumberFormat="1" applyFont="1" applyFill="1" applyBorder="1"/>
    <xf numFmtId="164" fontId="9" fillId="0" borderId="7" xfId="1" applyFont="1" applyBorder="1" applyAlignment="1">
      <alignment horizontal="right"/>
    </xf>
    <xf numFmtId="164" fontId="0" fillId="0" borderId="0" xfId="1" applyFont="1"/>
    <xf numFmtId="43" fontId="0" fillId="0" borderId="0" xfId="0" applyNumberFormat="1"/>
    <xf numFmtId="0" fontId="7" fillId="3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165" fontId="7" fillId="2" borderId="7" xfId="1" applyNumberFormat="1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10" fillId="0" borderId="0" xfId="0" applyFont="1" applyAlignment="1">
      <alignment horizontal="left" vertical="top" wrapText="1"/>
    </xf>
    <xf numFmtId="0" fontId="7" fillId="2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28577</xdr:rowOff>
    </xdr:from>
    <xdr:to>
      <xdr:col>1</xdr:col>
      <xdr:colOff>438150</xdr:colOff>
      <xdr:row>6</xdr:row>
      <xdr:rowOff>107087</xdr:rowOff>
    </xdr:to>
    <xdr:pic>
      <xdr:nvPicPr>
        <xdr:cNvPr id="2" name="WordPictureWatermark265047663" descr="Hoja Timbrada-02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55" t="677" r="66333" b="85880"/>
        <a:stretch/>
      </xdr:blipFill>
      <xdr:spPr bwMode="auto">
        <a:xfrm>
          <a:off x="0" y="219077"/>
          <a:ext cx="1838325" cy="1031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714375</xdr:colOff>
      <xdr:row>0</xdr:row>
      <xdr:rowOff>0</xdr:rowOff>
    </xdr:from>
    <xdr:to>
      <xdr:col>3</xdr:col>
      <xdr:colOff>752475</xdr:colOff>
      <xdr:row>4</xdr:row>
      <xdr:rowOff>76201</xdr:rowOff>
    </xdr:to>
    <xdr:pic>
      <xdr:nvPicPr>
        <xdr:cNvPr id="3" name="Picture 1" descr="escu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181350" y="0"/>
          <a:ext cx="962025" cy="838201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276225</xdr:colOff>
      <xdr:row>0</xdr:row>
      <xdr:rowOff>180975</xdr:rowOff>
    </xdr:from>
    <xdr:to>
      <xdr:col>6</xdr:col>
      <xdr:colOff>869787</xdr:colOff>
      <xdr:row>6</xdr:row>
      <xdr:rowOff>181374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2609103-2324-4B8B-B598-9C57C1A6A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24525" y="180975"/>
          <a:ext cx="1622262" cy="11433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lanificasion/Desktop/Datos%20DIGEGA%202024/Producci&#243;n%20pecuaria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ISTICAS-N2\Backup%20PC1\base%20datos\ESTADISTICA%20DATOS\ESTADISTICAS%201\Base%20de%20datos\Datos\Datos%20Producci&#243;n%20pecuaria%202017\Producci&#243;n%20por%20mes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llo y Huevo"/>
      <sheetName val="Leche"/>
      <sheetName val="Miel"/>
      <sheetName val="Carne Bovina"/>
      <sheetName val="Carne cerdo"/>
      <sheetName val="Consolidado"/>
      <sheetName val="Precios CONAPROPE"/>
      <sheetName val="Datos Mensuales"/>
    </sheetNames>
    <sheetDataSet>
      <sheetData sheetId="0"/>
      <sheetData sheetId="1">
        <row r="13">
          <cell r="D13">
            <v>67925745.283018857</v>
          </cell>
        </row>
        <row r="14">
          <cell r="D14">
            <v>68552292.452830181</v>
          </cell>
        </row>
        <row r="15">
          <cell r="D15">
            <v>68286537.735849053</v>
          </cell>
        </row>
        <row r="17">
          <cell r="D17">
            <v>69543820.754716977</v>
          </cell>
        </row>
        <row r="18">
          <cell r="D18">
            <v>70366216.981132075</v>
          </cell>
        </row>
        <row r="19">
          <cell r="D19">
            <v>70481179.245283023</v>
          </cell>
        </row>
        <row r="21">
          <cell r="D21">
            <v>70871037.735849053</v>
          </cell>
        </row>
        <row r="22">
          <cell r="D22">
            <v>70570981.132075474</v>
          </cell>
        </row>
        <row r="23">
          <cell r="D23">
            <v>69979160.377358481</v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</sheetData>
      <sheetData sheetId="2">
        <row r="13">
          <cell r="D13">
            <v>7377.5</v>
          </cell>
        </row>
        <row r="14">
          <cell r="D14">
            <v>35721.999999999993</v>
          </cell>
        </row>
        <row r="15">
          <cell r="D15">
            <v>19290</v>
          </cell>
        </row>
        <row r="17">
          <cell r="D17">
            <v>106477.5</v>
          </cell>
        </row>
        <row r="18">
          <cell r="D18">
            <v>85775</v>
          </cell>
        </row>
        <row r="19">
          <cell r="D19">
            <v>20862.5</v>
          </cell>
        </row>
        <row r="21">
          <cell r="D21">
            <v>11600</v>
          </cell>
        </row>
        <row r="22">
          <cell r="D22">
            <v>28125</v>
          </cell>
        </row>
        <row r="23">
          <cell r="D23">
            <v>8437.5</v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</sheetData>
      <sheetData sheetId="3">
        <row r="13">
          <cell r="D13">
            <v>5692938.5410924014</v>
          </cell>
        </row>
        <row r="14">
          <cell r="D14">
            <v>6577847.2300574323</v>
          </cell>
        </row>
        <row r="15">
          <cell r="D15">
            <v>4007399.912071961</v>
          </cell>
        </row>
        <row r="17">
          <cell r="D17">
            <v>4834825.7838505497</v>
          </cell>
        </row>
        <row r="18">
          <cell r="D18">
            <v>4484542.1112499032</v>
          </cell>
        </row>
        <row r="19">
          <cell r="D19">
            <v>5201186.330679209</v>
          </cell>
        </row>
        <row r="21">
          <cell r="D21">
            <v>5297785.050837758</v>
          </cell>
        </row>
        <row r="22">
          <cell r="D22">
            <v>5982485.5721254153</v>
          </cell>
        </row>
        <row r="23">
          <cell r="D23">
            <v>6006417.3511329452</v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</sheetData>
      <sheetData sheetId="4">
        <row r="13">
          <cell r="D13">
            <v>3856015.4525386309</v>
          </cell>
        </row>
        <row r="14">
          <cell r="D14">
            <v>2822662.139768363</v>
          </cell>
        </row>
        <row r="15">
          <cell r="D15">
            <v>3393830.3244730714</v>
          </cell>
        </row>
        <row r="17">
          <cell r="D17">
            <v>3968776.6488251835</v>
          </cell>
        </row>
        <row r="18">
          <cell r="D18">
            <v>3937789.9240980982</v>
          </cell>
        </row>
        <row r="19">
          <cell r="D19">
            <v>4192805.9511929606</v>
          </cell>
        </row>
        <row r="21">
          <cell r="D21">
            <v>4833266.0497747129</v>
          </cell>
        </row>
        <row r="22">
          <cell r="D22">
            <v>5093272.4001330547</v>
          </cell>
        </row>
        <row r="23">
          <cell r="D23">
            <v>4885526.4749463247</v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</sheetData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che"/>
      <sheetName val="Miel"/>
      <sheetName val="Carne Bovina"/>
      <sheetName val="Carne cerdo"/>
      <sheetName val="Consolidado"/>
    </sheetNames>
    <sheetDataSet>
      <sheetData sheetId="0">
        <row r="14">
          <cell r="D14">
            <v>65443695.918367349</v>
          </cell>
        </row>
        <row r="28">
          <cell r="D28">
            <v>0</v>
          </cell>
        </row>
      </sheetData>
      <sheetData sheetId="1">
        <row r="14">
          <cell r="D14">
            <v>39995</v>
          </cell>
        </row>
      </sheetData>
      <sheetData sheetId="2">
        <row r="14">
          <cell r="D14">
            <v>6199210.7411775375</v>
          </cell>
        </row>
        <row r="28">
          <cell r="D28">
            <v>0</v>
          </cell>
        </row>
      </sheetData>
      <sheetData sheetId="3">
        <row r="14">
          <cell r="D14">
            <v>4227482.6877135672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M41"/>
  <sheetViews>
    <sheetView showGridLines="0" tabSelected="1" workbookViewId="0">
      <selection activeCell="I16" sqref="I16"/>
    </sheetView>
  </sheetViews>
  <sheetFormatPr baseColWidth="10" defaultRowHeight="15" x14ac:dyDescent="0.25"/>
  <cols>
    <col min="1" max="1" width="21" customWidth="1"/>
    <col min="2" max="2" width="16" customWidth="1"/>
    <col min="3" max="3" width="13.85546875" customWidth="1"/>
    <col min="4" max="6" width="15.42578125" customWidth="1"/>
    <col min="7" max="7" width="13.140625" customWidth="1"/>
    <col min="9" max="9" width="14.42578125" customWidth="1"/>
    <col min="10" max="10" width="14.140625" bestFit="1" customWidth="1"/>
    <col min="11" max="12" width="13.140625" bestFit="1" customWidth="1"/>
    <col min="13" max="13" width="11.5703125" bestFit="1" customWidth="1"/>
  </cols>
  <sheetData>
    <row r="6" spans="1:12" x14ac:dyDescent="0.25">
      <c r="A6" s="26" t="s">
        <v>0</v>
      </c>
      <c r="B6" s="26"/>
      <c r="C6" s="26"/>
      <c r="D6" s="26"/>
      <c r="E6" s="26"/>
      <c r="F6" s="26"/>
      <c r="G6" s="26"/>
    </row>
    <row r="7" spans="1:12" ht="18.75" x14ac:dyDescent="0.3">
      <c r="A7" s="27" t="s">
        <v>1</v>
      </c>
      <c r="B7" s="27"/>
      <c r="C7" s="27"/>
      <c r="D7" s="27"/>
      <c r="E7" s="27"/>
      <c r="F7" s="27"/>
      <c r="G7" s="27"/>
    </row>
    <row r="8" spans="1:12" ht="19.5" x14ac:dyDescent="0.35">
      <c r="A8" s="28" t="s">
        <v>2</v>
      </c>
      <c r="B8" s="28"/>
      <c r="C8" s="28"/>
      <c r="D8" s="28"/>
      <c r="E8" s="28"/>
      <c r="F8" s="28"/>
      <c r="G8" s="28"/>
    </row>
    <row r="9" spans="1:12" ht="19.5" x14ac:dyDescent="0.35">
      <c r="A9" s="29" t="s">
        <v>3</v>
      </c>
      <c r="B9" s="29"/>
      <c r="C9" s="29"/>
      <c r="D9" s="29"/>
      <c r="E9" s="29"/>
      <c r="F9" s="29"/>
      <c r="G9" s="29"/>
    </row>
    <row r="10" spans="1:12" ht="15.75" x14ac:dyDescent="0.25">
      <c r="A10" s="30" t="s">
        <v>4</v>
      </c>
      <c r="B10" s="30" t="s">
        <v>5</v>
      </c>
      <c r="C10" s="32" t="s">
        <v>6</v>
      </c>
      <c r="D10" s="33"/>
      <c r="E10" s="33"/>
      <c r="F10" s="34"/>
      <c r="G10" s="30" t="s">
        <v>7</v>
      </c>
    </row>
    <row r="11" spans="1:12" ht="18.75" x14ac:dyDescent="0.3">
      <c r="A11" s="31"/>
      <c r="B11" s="31"/>
      <c r="C11" s="1" t="s">
        <v>8</v>
      </c>
      <c r="D11" s="1" t="s">
        <v>9</v>
      </c>
      <c r="E11" s="2" t="s">
        <v>10</v>
      </c>
      <c r="F11" s="1" t="s">
        <v>11</v>
      </c>
      <c r="G11" s="31"/>
      <c r="H11" s="3"/>
    </row>
    <row r="12" spans="1:12" ht="15.75" x14ac:dyDescent="0.25">
      <c r="A12" s="4" t="s">
        <v>12</v>
      </c>
      <c r="B12" s="4" t="s">
        <v>13</v>
      </c>
      <c r="C12" s="36" t="s">
        <v>14</v>
      </c>
      <c r="D12" s="36"/>
      <c r="E12" s="36"/>
      <c r="F12" s="36"/>
      <c r="G12" s="36"/>
      <c r="H12" s="5"/>
    </row>
    <row r="13" spans="1:12" ht="15.75" x14ac:dyDescent="0.25">
      <c r="A13" s="6" t="s">
        <v>15</v>
      </c>
      <c r="B13" s="7">
        <f>[1]Leche!D13</f>
        <v>67925745.283018857</v>
      </c>
      <c r="C13" s="7">
        <f>'[1]Carne Bovina'!D13</f>
        <v>5692938.5410924014</v>
      </c>
      <c r="D13" s="7">
        <f>'[1]Carne cerdo'!D13</f>
        <v>3856015.4525386309</v>
      </c>
      <c r="E13" s="7">
        <v>18690.465390547037</v>
      </c>
      <c r="F13" s="7">
        <v>8767.1232876712329</v>
      </c>
      <c r="G13" s="7">
        <f>[1]Miel!D13</f>
        <v>7377.5</v>
      </c>
      <c r="H13" s="8"/>
      <c r="I13" s="9"/>
      <c r="J13" s="10"/>
      <c r="L13" s="11"/>
    </row>
    <row r="14" spans="1:12" ht="15.75" x14ac:dyDescent="0.25">
      <c r="A14" s="6" t="s">
        <v>16</v>
      </c>
      <c r="B14" s="7">
        <f>[1]Leche!D14</f>
        <v>68552292.452830181</v>
      </c>
      <c r="C14" s="7">
        <f>'[1]Carne Bovina'!D14</f>
        <v>6577847.2300574323</v>
      </c>
      <c r="D14" s="7">
        <f>'[1]Carne cerdo'!D14</f>
        <v>2822662.139768363</v>
      </c>
      <c r="E14" s="7">
        <v>3572.076567177719</v>
      </c>
      <c r="F14" s="7">
        <v>2292.2776148582602</v>
      </c>
      <c r="G14" s="7">
        <f>[1]Miel!D14</f>
        <v>35721.999999999993</v>
      </c>
      <c r="H14" s="8"/>
      <c r="L14" s="11"/>
    </row>
    <row r="15" spans="1:12" ht="15.75" x14ac:dyDescent="0.25">
      <c r="A15" s="6" t="s">
        <v>17</v>
      </c>
      <c r="B15" s="7">
        <f>[1]Leche!D15</f>
        <v>68286537.735849053</v>
      </c>
      <c r="C15" s="7">
        <f>'[1]Carne Bovina'!D15</f>
        <v>4007399.912071961</v>
      </c>
      <c r="D15" s="7">
        <f>'[1]Carne cerdo'!D15</f>
        <v>3393830.3244730714</v>
      </c>
      <c r="E15" s="7">
        <v>8509.4801778100336</v>
      </c>
      <c r="F15" s="7">
        <v>5007.0697829160781</v>
      </c>
      <c r="G15" s="7">
        <f>[1]Miel!D15</f>
        <v>19290</v>
      </c>
      <c r="H15" s="8"/>
    </row>
    <row r="16" spans="1:12" ht="15.75" x14ac:dyDescent="0.25">
      <c r="A16" s="12" t="s">
        <v>18</v>
      </c>
      <c r="B16" s="13">
        <f>SUM(B13:B15)</f>
        <v>204764575.47169808</v>
      </c>
      <c r="C16" s="13">
        <f t="shared" ref="C16:G16" si="0">SUM(C13:C15)</f>
        <v>16278185.683221795</v>
      </c>
      <c r="D16" s="13">
        <f t="shared" si="0"/>
        <v>10072507.916780066</v>
      </c>
      <c r="E16" s="13">
        <f t="shared" si="0"/>
        <v>30772.022135534789</v>
      </c>
      <c r="F16" s="13">
        <f t="shared" si="0"/>
        <v>16066.470685445571</v>
      </c>
      <c r="G16" s="13">
        <f t="shared" si="0"/>
        <v>62389.499999999993</v>
      </c>
      <c r="H16" s="14"/>
    </row>
    <row r="17" spans="1:13" ht="15.75" x14ac:dyDescent="0.25">
      <c r="A17" s="15" t="s">
        <v>19</v>
      </c>
      <c r="B17" s="16"/>
      <c r="C17" s="16"/>
      <c r="D17" s="16"/>
      <c r="E17" s="16"/>
      <c r="F17" s="16"/>
      <c r="G17" s="16"/>
      <c r="H17" s="14"/>
    </row>
    <row r="18" spans="1:13" ht="15.75" x14ac:dyDescent="0.25">
      <c r="A18" s="6" t="s">
        <v>20</v>
      </c>
      <c r="B18" s="7">
        <f>[1]Leche!D17</f>
        <v>69543820.754716977</v>
      </c>
      <c r="C18" s="7">
        <f>'[1]Carne Bovina'!D17</f>
        <v>4834825.7838505497</v>
      </c>
      <c r="D18" s="7">
        <f>'[1]Carne cerdo'!D17</f>
        <v>3968776.6488251835</v>
      </c>
      <c r="E18" s="17">
        <v>7665.7897119999998</v>
      </c>
      <c r="F18" s="17">
        <v>5325.2290659999999</v>
      </c>
      <c r="G18" s="7">
        <f>[1]Miel!D17</f>
        <v>106477.5</v>
      </c>
      <c r="H18" s="8"/>
      <c r="I18" s="18"/>
    </row>
    <row r="19" spans="1:13" ht="15.75" x14ac:dyDescent="0.25">
      <c r="A19" s="6" t="s">
        <v>21</v>
      </c>
      <c r="B19" s="7">
        <f>[1]Leche!D18</f>
        <v>70366216.981132075</v>
      </c>
      <c r="C19" s="7">
        <f>'[1]Carne Bovina'!D18</f>
        <v>4484542.1112499032</v>
      </c>
      <c r="D19" s="7">
        <f>'[1]Carne cerdo'!D18</f>
        <v>3937789.9240980982</v>
      </c>
      <c r="E19" s="7">
        <v>4281.9559103692281</v>
      </c>
      <c r="F19" s="7">
        <v>2392.7243037285675</v>
      </c>
      <c r="G19" s="7">
        <f>[1]Miel!D18</f>
        <v>85775</v>
      </c>
      <c r="H19" s="8"/>
      <c r="I19" s="18"/>
    </row>
    <row r="20" spans="1:13" ht="15.75" x14ac:dyDescent="0.25">
      <c r="A20" s="6" t="s">
        <v>22</v>
      </c>
      <c r="B20" s="7">
        <f>[1]Leche!D19</f>
        <v>70481179.245283023</v>
      </c>
      <c r="C20" s="7">
        <f>'[1]Carne Bovina'!D19</f>
        <v>5201186.330679209</v>
      </c>
      <c r="D20" s="7">
        <f>'[1]Carne cerdo'!D19</f>
        <v>4192805.9511929606</v>
      </c>
      <c r="E20" s="7">
        <v>7098.7934319150863</v>
      </c>
      <c r="F20" s="7">
        <v>10326.589857570534</v>
      </c>
      <c r="G20" s="7">
        <f>[1]Miel!D19</f>
        <v>20862.5</v>
      </c>
      <c r="H20" s="8"/>
      <c r="I20" s="10"/>
    </row>
    <row r="21" spans="1:13" ht="15.75" x14ac:dyDescent="0.25">
      <c r="A21" s="12" t="s">
        <v>18</v>
      </c>
      <c r="B21" s="13">
        <f>SUM(B18:B20)</f>
        <v>210391216.98113209</v>
      </c>
      <c r="C21" s="13">
        <f>SUM(C18:C20)</f>
        <v>14520554.22577966</v>
      </c>
      <c r="D21" s="13">
        <f>SUM(D18:D20)</f>
        <v>12099372.524116242</v>
      </c>
      <c r="E21" s="13">
        <f t="shared" ref="E21:F21" si="1">SUM(E18:E20)</f>
        <v>19046.539054284316</v>
      </c>
      <c r="F21" s="13">
        <f t="shared" si="1"/>
        <v>18044.543227299102</v>
      </c>
      <c r="G21" s="13">
        <f>SUM(G18:G20)</f>
        <v>213115</v>
      </c>
      <c r="H21" s="8"/>
      <c r="I21" s="19"/>
    </row>
    <row r="22" spans="1:13" ht="15.75" x14ac:dyDescent="0.25">
      <c r="A22" s="15" t="s">
        <v>23</v>
      </c>
      <c r="B22" s="16"/>
      <c r="C22" s="16"/>
      <c r="D22" s="16"/>
      <c r="E22" s="16"/>
      <c r="F22" s="16"/>
      <c r="G22" s="16"/>
      <c r="H22" s="8"/>
      <c r="J22" s="18"/>
      <c r="K22" s="18"/>
      <c r="L22" s="18"/>
      <c r="M22" s="18"/>
    </row>
    <row r="23" spans="1:13" ht="15.75" x14ac:dyDescent="0.25">
      <c r="A23" s="6" t="s">
        <v>24</v>
      </c>
      <c r="B23" s="7">
        <f>[1]Leche!D21</f>
        <v>70871037.735849053</v>
      </c>
      <c r="C23" s="7">
        <f>'[1]Carne Bovina'!D21</f>
        <v>5297785.050837758</v>
      </c>
      <c r="D23" s="7">
        <f>'[1]Carne cerdo'!D21</f>
        <v>4833266.0497747129</v>
      </c>
      <c r="E23" s="7">
        <v>1295.4545454545453</v>
      </c>
      <c r="F23" s="7">
        <v>1295.4545454545453</v>
      </c>
      <c r="G23" s="7">
        <f>[1]Miel!D21</f>
        <v>11600</v>
      </c>
      <c r="H23" s="8"/>
      <c r="J23" s="18"/>
      <c r="K23" s="18"/>
      <c r="L23" s="18"/>
      <c r="M23" s="18"/>
    </row>
    <row r="24" spans="1:13" ht="15.75" x14ac:dyDescent="0.25">
      <c r="A24" s="6" t="s">
        <v>25</v>
      </c>
      <c r="B24" s="7">
        <f>[1]Leche!D22</f>
        <v>70570981.132075474</v>
      </c>
      <c r="C24" s="7">
        <f>'[1]Carne Bovina'!D22</f>
        <v>5982485.5721254153</v>
      </c>
      <c r="D24" s="7">
        <f>'[1]Carne cerdo'!D22</f>
        <v>5093272.4001330547</v>
      </c>
      <c r="E24" s="7">
        <v>1106.3636363636363</v>
      </c>
      <c r="F24" s="7">
        <v>1101.3636363636363</v>
      </c>
      <c r="G24" s="7">
        <f>[1]Miel!D22</f>
        <v>28125</v>
      </c>
      <c r="H24" s="8"/>
      <c r="I24" s="19"/>
      <c r="J24" s="18"/>
      <c r="K24" s="18"/>
      <c r="L24" s="18"/>
      <c r="M24" s="18"/>
    </row>
    <row r="25" spans="1:13" ht="15.75" x14ac:dyDescent="0.25">
      <c r="A25" s="6" t="s">
        <v>26</v>
      </c>
      <c r="B25" s="7">
        <f>[1]Leche!D23</f>
        <v>69979160.377358481</v>
      </c>
      <c r="C25" s="7">
        <f>'[1]Carne Bovina'!D23</f>
        <v>6006417.3511329452</v>
      </c>
      <c r="D25" s="7">
        <f>'[1]Carne cerdo'!D23</f>
        <v>4885526.4749463247</v>
      </c>
      <c r="E25" s="7">
        <v>533.43010069853938</v>
      </c>
      <c r="F25" s="7">
        <v>1292.75</v>
      </c>
      <c r="G25" s="7">
        <f>[1]Miel!D23</f>
        <v>8437.5</v>
      </c>
      <c r="H25" s="8"/>
    </row>
    <row r="26" spans="1:13" ht="15.75" x14ac:dyDescent="0.25">
      <c r="A26" s="12" t="s">
        <v>18</v>
      </c>
      <c r="B26" s="13">
        <f>SUM(B23:B25)</f>
        <v>211421179.24528301</v>
      </c>
      <c r="C26" s="13">
        <f>SUM(C23:C25)</f>
        <v>17286687.974096119</v>
      </c>
      <c r="D26" s="13">
        <f>SUM(D23:D25)</f>
        <v>14812064.924854092</v>
      </c>
      <c r="E26" s="13">
        <f t="shared" ref="E26:F26" si="2">SUM(E23:E25)</f>
        <v>2935.2482825167208</v>
      </c>
      <c r="F26" s="13">
        <f t="shared" si="2"/>
        <v>3689.5681818181815</v>
      </c>
      <c r="G26" s="13">
        <f>SUM(G23:G25)</f>
        <v>48162.5</v>
      </c>
      <c r="H26" s="8"/>
    </row>
    <row r="27" spans="1:13" ht="15.75" x14ac:dyDescent="0.25">
      <c r="A27" s="15" t="s">
        <v>27</v>
      </c>
      <c r="B27" s="16" t="str">
        <f>IF([2]Leche!B28="","",[2]Leche!D28)</f>
        <v/>
      </c>
      <c r="C27" s="16" t="str">
        <f>IF('[2]Carne Bovina'!B28="","",'[2]Carne Bovina'!D28)</f>
        <v/>
      </c>
      <c r="D27" s="16"/>
      <c r="E27" s="16"/>
      <c r="F27" s="16"/>
      <c r="G27" s="16"/>
      <c r="H27" s="8"/>
    </row>
    <row r="28" spans="1:13" ht="15.75" x14ac:dyDescent="0.25">
      <c r="A28" s="6" t="s">
        <v>28</v>
      </c>
      <c r="B28" s="7" t="str">
        <f>[1]Leche!D25</f>
        <v/>
      </c>
      <c r="C28" s="7" t="str">
        <f>'[1]Carne Bovina'!D25</f>
        <v/>
      </c>
      <c r="D28" s="7" t="str">
        <f>'[1]Carne cerdo'!D25</f>
        <v/>
      </c>
      <c r="E28" s="7"/>
      <c r="F28" s="7"/>
      <c r="G28" s="7" t="str">
        <f>[1]Miel!D25</f>
        <v/>
      </c>
      <c r="H28" s="8"/>
    </row>
    <row r="29" spans="1:13" ht="15.75" x14ac:dyDescent="0.25">
      <c r="A29" s="6" t="s">
        <v>29</v>
      </c>
      <c r="B29" s="7" t="str">
        <f>[1]Leche!D26</f>
        <v/>
      </c>
      <c r="C29" s="7" t="str">
        <f>'[1]Carne Bovina'!D26</f>
        <v/>
      </c>
      <c r="D29" s="7" t="str">
        <f>'[1]Carne cerdo'!D26</f>
        <v/>
      </c>
      <c r="E29" s="7"/>
      <c r="F29" s="7"/>
      <c r="G29" s="7" t="str">
        <f>[1]Miel!D26</f>
        <v/>
      </c>
      <c r="H29" s="8"/>
    </row>
    <row r="30" spans="1:13" ht="15.75" x14ac:dyDescent="0.25">
      <c r="A30" s="6" t="s">
        <v>30</v>
      </c>
      <c r="B30" s="7" t="str">
        <f>[1]Leche!D27</f>
        <v/>
      </c>
      <c r="C30" s="7" t="str">
        <f>'[1]Carne Bovina'!D27</f>
        <v/>
      </c>
      <c r="D30" s="7" t="str">
        <f>'[1]Carne cerdo'!D27</f>
        <v/>
      </c>
      <c r="E30" s="7"/>
      <c r="F30" s="7"/>
      <c r="G30" s="7" t="str">
        <f>[1]Miel!D27</f>
        <v/>
      </c>
      <c r="H30" s="8"/>
    </row>
    <row r="31" spans="1:13" ht="15.75" x14ac:dyDescent="0.25">
      <c r="A31" s="20" t="s">
        <v>18</v>
      </c>
      <c r="B31" s="13">
        <f t="shared" ref="B31:G31" si="3">SUM(B28:B30)</f>
        <v>0</v>
      </c>
      <c r="C31" s="13">
        <f t="shared" si="3"/>
        <v>0</v>
      </c>
      <c r="D31" s="13">
        <f t="shared" si="3"/>
        <v>0</v>
      </c>
      <c r="E31" s="13">
        <f t="shared" si="3"/>
        <v>0</v>
      </c>
      <c r="F31" s="13">
        <f t="shared" si="3"/>
        <v>0</v>
      </c>
      <c r="G31" s="13">
        <f t="shared" si="3"/>
        <v>0</v>
      </c>
      <c r="H31" s="8"/>
    </row>
    <row r="32" spans="1:13" ht="15.75" x14ac:dyDescent="0.25">
      <c r="A32" s="21" t="s">
        <v>31</v>
      </c>
      <c r="B32" s="22">
        <f>B31+B26+B21+B16</f>
        <v>626576971.6981132</v>
      </c>
      <c r="C32" s="22">
        <f>C31+C26+C21+C16</f>
        <v>48085427.883097574</v>
      </c>
      <c r="D32" s="22">
        <f>D31+D26+D21+D16</f>
        <v>36983945.365750402</v>
      </c>
      <c r="E32" s="22">
        <f t="shared" ref="E32:F32" si="4">E31+E26+E21+E16</f>
        <v>52753.809472335823</v>
      </c>
      <c r="F32" s="22">
        <f t="shared" si="4"/>
        <v>37800.582094562851</v>
      </c>
      <c r="G32" s="22">
        <f>G31+G26+G21+G16</f>
        <v>323667</v>
      </c>
      <c r="H32" s="8"/>
    </row>
    <row r="34" spans="1:8" ht="30" customHeight="1" x14ac:dyDescent="0.25">
      <c r="A34" s="37" t="s">
        <v>32</v>
      </c>
      <c r="B34" s="37"/>
      <c r="C34" s="37"/>
      <c r="D34" s="37"/>
      <c r="E34" s="37"/>
      <c r="F34" s="37"/>
      <c r="G34" s="37"/>
      <c r="H34" s="23"/>
    </row>
    <row r="35" spans="1:8" ht="45.75" customHeight="1" x14ac:dyDescent="0.25">
      <c r="A35" s="37" t="s">
        <v>33</v>
      </c>
      <c r="B35" s="37"/>
      <c r="C35" s="37"/>
      <c r="D35" s="37"/>
      <c r="E35" s="37"/>
      <c r="F35" s="37"/>
      <c r="G35" s="37"/>
    </row>
    <row r="36" spans="1:8" ht="45.75" customHeight="1" x14ac:dyDescent="0.25">
      <c r="A36" s="38" t="s">
        <v>34</v>
      </c>
      <c r="B36" s="38"/>
      <c r="C36" s="38"/>
      <c r="D36" s="38"/>
      <c r="E36" s="38"/>
      <c r="F36" s="38"/>
      <c r="G36" s="38"/>
    </row>
    <row r="37" spans="1:8" ht="59.25" customHeight="1" x14ac:dyDescent="0.25">
      <c r="A37" s="38" t="s">
        <v>35</v>
      </c>
      <c r="B37" s="38"/>
      <c r="C37" s="38"/>
      <c r="D37" s="38"/>
      <c r="E37" s="38"/>
      <c r="F37" s="38"/>
      <c r="G37" s="38"/>
    </row>
    <row r="38" spans="1:8" ht="12" customHeight="1" x14ac:dyDescent="0.25">
      <c r="A38" s="24"/>
      <c r="B38" s="24"/>
      <c r="C38" s="24"/>
      <c r="D38" s="24"/>
      <c r="E38" s="24"/>
      <c r="F38" s="24"/>
      <c r="G38" s="24"/>
    </row>
    <row r="39" spans="1:8" ht="29.25" customHeight="1" x14ac:dyDescent="0.25">
      <c r="A39" s="38" t="s">
        <v>36</v>
      </c>
      <c r="B39" s="38"/>
      <c r="C39" s="38"/>
      <c r="D39" s="38"/>
      <c r="E39" s="38"/>
      <c r="F39" s="38"/>
      <c r="G39" s="38"/>
    </row>
    <row r="40" spans="1:8" ht="9" customHeight="1" x14ac:dyDescent="0.25">
      <c r="A40" s="24"/>
      <c r="B40" s="24"/>
      <c r="C40" s="24"/>
      <c r="D40" s="24"/>
      <c r="E40" s="24"/>
      <c r="F40" s="24"/>
      <c r="G40" s="24"/>
    </row>
    <row r="41" spans="1:8" x14ac:dyDescent="0.25">
      <c r="A41" s="35" t="s">
        <v>37</v>
      </c>
      <c r="B41" s="35"/>
      <c r="C41" s="35"/>
      <c r="D41" s="35"/>
      <c r="E41" s="25"/>
      <c r="F41" s="25"/>
    </row>
  </sheetData>
  <mergeCells count="15">
    <mergeCell ref="A41:D41"/>
    <mergeCell ref="C12:G12"/>
    <mergeCell ref="A34:G34"/>
    <mergeCell ref="A35:G35"/>
    <mergeCell ref="A36:G36"/>
    <mergeCell ref="A37:G37"/>
    <mergeCell ref="A39:G39"/>
    <mergeCell ref="A6:G6"/>
    <mergeCell ref="A7:G7"/>
    <mergeCell ref="A8:G8"/>
    <mergeCell ref="A9:G9"/>
    <mergeCell ref="A10:A11"/>
    <mergeCell ref="B10:B11"/>
    <mergeCell ref="C10:F10"/>
    <mergeCell ref="G10:G11"/>
  </mergeCells>
  <printOptions horizontalCentered="1"/>
  <pageMargins left="0.70866141732283472" right="0.70866141732283472" top="0.19685039370078741" bottom="0.19685039370078741" header="0.31496062992125984" footer="0.31496062992125984"/>
  <pageSetup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Planificasion Y Desarollo</dc:creator>
  <cp:lastModifiedBy>Marcos Cabral</cp:lastModifiedBy>
  <cp:lastPrinted>2024-11-01T14:43:17Z</cp:lastPrinted>
  <dcterms:created xsi:type="dcterms:W3CDTF">2024-10-14T12:36:34Z</dcterms:created>
  <dcterms:modified xsi:type="dcterms:W3CDTF">2025-06-04T15:42:15Z</dcterms:modified>
</cp:coreProperties>
</file>