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Elizabethmelo\Downloads\"/>
    </mc:Choice>
  </mc:AlternateContent>
  <xr:revisionPtr revIDLastSave="0" documentId="13_ncr:1_{957C79C3-0D1B-4D11-9992-13F9D2AC81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UBRE-DICIEMBRE" sheetId="4" r:id="rId1"/>
  </sheets>
  <definedNames>
    <definedName name="_xlnm._FilterDatabase" localSheetId="0" hidden="1">'OCTUBRE-DICIEMBRE'!#REF!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8" i="4" l="1"/>
  <c r="I147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</calcChain>
</file>

<file path=xl/sharedStrings.xml><?xml version="1.0" encoding="utf-8"?>
<sst xmlns="http://schemas.openxmlformats.org/spreadsheetml/2006/main" count="469" uniqueCount="215">
  <si>
    <t>Fecha de registro</t>
  </si>
  <si>
    <t>Descripcion del activo o bien</t>
  </si>
  <si>
    <t>Valor en RD$</t>
  </si>
  <si>
    <t>UNIDAD</t>
  </si>
  <si>
    <t>Dirección General de Ganadería</t>
  </si>
  <si>
    <t xml:space="preserve">    Relación de inventario de almacén</t>
  </si>
  <si>
    <t>Peridodo de adquisición</t>
  </si>
  <si>
    <t>Existencia</t>
  </si>
  <si>
    <t>BOTELLONES DE AGUA PURIFICADA</t>
  </si>
  <si>
    <t>FARDO DE BOTELLITAS DE AGUA PLANETA AZUL 20/1</t>
  </si>
  <si>
    <t>Cantidad</t>
  </si>
  <si>
    <t>Codigo de Bienes Nacionales (si aplica)</t>
  </si>
  <si>
    <t>Codigo Institucional</t>
  </si>
  <si>
    <t>Unidad de Medida</t>
  </si>
  <si>
    <t>Costo Unitario en RD$</t>
  </si>
  <si>
    <t>GALON</t>
  </si>
  <si>
    <t>FARDO</t>
  </si>
  <si>
    <t>SACO</t>
  </si>
  <si>
    <t>CAJA</t>
  </si>
  <si>
    <t>BENZOATO DE ESTRADIOL 100ml (PROMEGAN)</t>
  </si>
  <si>
    <t>VETERELIN 20ML (GANADOTROPINA) (PROMEGAN)</t>
  </si>
  <si>
    <t>231101000045</t>
  </si>
  <si>
    <t>231101000410</t>
  </si>
  <si>
    <t>123402001111</t>
  </si>
  <si>
    <t>123402001078</t>
  </si>
  <si>
    <t>237299000646</t>
  </si>
  <si>
    <t>KG DE NITROGENO LIQUIDO</t>
  </si>
  <si>
    <t>KILOGRAMO</t>
  </si>
  <si>
    <t>233101020006</t>
  </si>
  <si>
    <t>239701010088</t>
  </si>
  <si>
    <t>236401000915</t>
  </si>
  <si>
    <t>SACO DE CALCIO</t>
  </si>
  <si>
    <t>231201000051</t>
  </si>
  <si>
    <t>SACO DE MAIZ MOLIDO QQ</t>
  </si>
  <si>
    <t>239301010009</t>
  </si>
  <si>
    <t>239301010006</t>
  </si>
  <si>
    <t>239301010008</t>
  </si>
  <si>
    <t>LIBRA</t>
  </si>
  <si>
    <t>231201070012</t>
  </si>
  <si>
    <t>123401001076</t>
  </si>
  <si>
    <t>PAQUETE DE CATETER DE INSEMINACION PUNTA AZUL (PROMEGAN)</t>
  </si>
  <si>
    <t>231101050031</t>
  </si>
  <si>
    <t>231201000913</t>
  </si>
  <si>
    <t>SACO DE AFRECHO DE MAIZ 100LB</t>
  </si>
  <si>
    <t>239301010030</t>
  </si>
  <si>
    <t>239201020010</t>
  </si>
  <si>
    <t>239201020004</t>
  </si>
  <si>
    <t>239201020098</t>
  </si>
  <si>
    <t>239201020039</t>
  </si>
  <si>
    <t>239201020040</t>
  </si>
  <si>
    <t>231101050030</t>
  </si>
  <si>
    <t>239201050096</t>
  </si>
  <si>
    <t>DISPOSITIVOS DE IDENTIFICACION ARETES TRAZABILIDAD.</t>
  </si>
  <si>
    <t>Luis Michel Bonilla Nuñez</t>
  </si>
  <si>
    <t>Enc. Int. Almacen y Suministros</t>
  </si>
  <si>
    <t>ROLLO DE MALLA ELECTROSOLDADA 10X10 DE 2.4 MT X 40 MT</t>
  </si>
  <si>
    <t>236306000766</t>
  </si>
  <si>
    <t>AGUJAS HIPODERMICAS 18G X 1 1/2¨ UNIDAD (C.S).</t>
  </si>
  <si>
    <t>239201020041</t>
  </si>
  <si>
    <t>CAJAS DE CLIPS BILLETEROS 25 MM (BINDER).</t>
  </si>
  <si>
    <t>239201000118</t>
  </si>
  <si>
    <t>CAJITAS DE CHINCHETAS</t>
  </si>
  <si>
    <t>233201020095</t>
  </si>
  <si>
    <t>CAJAS DE PAPEL FORMA CONTINUA 9 1/2 X 5 1/2.</t>
  </si>
  <si>
    <t>239201020051</t>
  </si>
  <si>
    <t>POSTIC AMARILLO 3X3 UNID..</t>
  </si>
  <si>
    <t>239201020035</t>
  </si>
  <si>
    <t>GRAPADORA ESTÁNDAR.</t>
  </si>
  <si>
    <t>239201020078</t>
  </si>
  <si>
    <t>MARCADOR PERMANENTE AZUL</t>
  </si>
  <si>
    <t>LIBRAS DE CAFE</t>
  </si>
  <si>
    <t>236304000494</t>
  </si>
  <si>
    <t>LIBRAS DE GRAPAS PARA ALAMBRE DE PUAS</t>
  </si>
  <si>
    <t>233301040055</t>
  </si>
  <si>
    <t>BLOCKS DE FORMULARIOS DE GUIA DE MOVILIZACION.</t>
  </si>
  <si>
    <t>123413001279</t>
  </si>
  <si>
    <t>TUBOS PARA TOMA DE MUESTRA TAPA MORADA</t>
  </si>
  <si>
    <t>239904001117</t>
  </si>
  <si>
    <t>CAJA DE CARTUCHO CALIBRE 12 BALINES DE GOMA NO LETAL</t>
  </si>
  <si>
    <t>239904000412</t>
  </si>
  <si>
    <t>CAJA DE CARTUCHO CALIBRE 12 DE MEDIA CARGA</t>
  </si>
  <si>
    <t>233301000222</t>
  </si>
  <si>
    <t>BLOCKS DE FORMULARIO DE CERTIFICADO DE VACUNACION</t>
  </si>
  <si>
    <t>233301040098</t>
  </si>
  <si>
    <t>FORMULARIOS DE ACTIVIDADES DIARIAS.</t>
  </si>
  <si>
    <t>SACO DE AFRECHO DE TRIGO</t>
  </si>
  <si>
    <t>231101001504</t>
  </si>
  <si>
    <t>SACO DE HARINA DE SOYA</t>
  </si>
  <si>
    <t>261301001507</t>
  </si>
  <si>
    <t>MONITOR DELL E2725H DE 27"</t>
  </si>
  <si>
    <t>234201001506</t>
  </si>
  <si>
    <t>BOLSA DE OVICAPRIMIN GRANULADO 25KG</t>
  </si>
  <si>
    <t>237299001505</t>
  </si>
  <si>
    <t>QUINTAL DE SAL MOLIDA</t>
  </si>
  <si>
    <t>239501001508</t>
  </si>
  <si>
    <t>ESTUFA ELECTRICA DE MESA BLACK &amp; DECKER</t>
  </si>
  <si>
    <t>239301010091</t>
  </si>
  <si>
    <t>TUBOS DE PLASTICO DE 6ML. TAPA ROJA.</t>
  </si>
  <si>
    <t>239301000166</t>
  </si>
  <si>
    <t>TUBO TAPA MORADA DE 4ML ESTERILES 13 X 75 EDKA (P.P.A.)</t>
  </si>
  <si>
    <t>234201000411</t>
  </si>
  <si>
    <t>COVEXIN 50ML VACUNA CONTRA EL CLOSTRIDIUM.</t>
  </si>
  <si>
    <t>234201000300</t>
  </si>
  <si>
    <t>SIPCARI 3.15 500 ML (FRASCO DE IVERMECTINA)</t>
  </si>
  <si>
    <t>JERINGAS DE 5ML 22G X 1 1/2.</t>
  </si>
  <si>
    <t>123402001200</t>
  </si>
  <si>
    <t>VETEGLAN 20ML (PROSTAGLANDINA) (PROG. 19)</t>
  </si>
  <si>
    <t>JERINGA DE INSULINA U-100 1ML.</t>
  </si>
  <si>
    <t>JERINGAS  DE 10ML 21 X 1 1/2¨.</t>
  </si>
  <si>
    <t>265701001510</t>
  </si>
  <si>
    <t>MOTOSIERRA TOTAL 18" A GASOLINA</t>
  </si>
  <si>
    <t>265401001509</t>
  </si>
  <si>
    <t>ESTUFA TOPE WHIRLPOOL EN ACERO INOXIDABLE</t>
  </si>
  <si>
    <t>SILLA OPERATIVA CON ESPALDAR EN MALLA Y ASIENTO EN TELA COLOR GRIS</t>
  </si>
  <si>
    <t>123425001511</t>
  </si>
  <si>
    <t>236301070035</t>
  </si>
  <si>
    <t>ROLLOS DE ALAMBRE DE PUAS.</t>
  </si>
  <si>
    <t>236306000310</t>
  </si>
  <si>
    <t>PLANCHA DE ALUZINC C26 22 PIES DE LARGO</t>
  </si>
  <si>
    <t>236306000989</t>
  </si>
  <si>
    <t>LIBRA DE CLAVO CORRIENTE DE 2.5 PULGADAS</t>
  </si>
  <si>
    <t>236306000990</t>
  </si>
  <si>
    <t>LIBRA DE CLAVO CORRIENTE DE 4 PULGADAS</t>
  </si>
  <si>
    <t>237299000538</t>
  </si>
  <si>
    <t>GALON DE MASILLA PARA PARED</t>
  </si>
  <si>
    <t>237206001512</t>
  </si>
  <si>
    <t>IMPERMEABILIZANTE DE TECHO, CUBETA DE 5 GALONES</t>
  </si>
  <si>
    <t>CUBO</t>
  </si>
  <si>
    <t>265402001513</t>
  </si>
  <si>
    <t>AIRE ACONDICIONADO INVERTER MARCA AUX 18,000 BTU</t>
  </si>
  <si>
    <t>265402001514</t>
  </si>
  <si>
    <t>AIRE ACONDICIONADO INVERTER MARCA AUX 12,000 BTU</t>
  </si>
  <si>
    <t>234101000298</t>
  </si>
  <si>
    <t>IMPULSOR FE X 500ML (VITAMINAS CON MINERALES)</t>
  </si>
  <si>
    <t>234101071020</t>
  </si>
  <si>
    <t>OVERZOLL 10%, Litro</t>
  </si>
  <si>
    <t>237206001515</t>
  </si>
  <si>
    <t>GALON DE PINTURA SATINADA, BLANCO 00</t>
  </si>
  <si>
    <t>237206001516</t>
  </si>
  <si>
    <t>GALON DE PINTURA ESMALTE, GRIS/ALUMINIO</t>
  </si>
  <si>
    <t>237206001518</t>
  </si>
  <si>
    <t>GALON DE PINTURA ESMALTE, BLANCO 00 MATE</t>
  </si>
  <si>
    <t>237206000583</t>
  </si>
  <si>
    <t>GALON DE PINTURA SATINADA, MARFIL 963</t>
  </si>
  <si>
    <t>237206001517</t>
  </si>
  <si>
    <t>GALON DE PINTURA ESMALTE, NEGRO MATE</t>
  </si>
  <si>
    <t>236101001519</t>
  </si>
  <si>
    <t>LIBRAS DE CEMENTO BLANCO</t>
  </si>
  <si>
    <t>233301020092</t>
  </si>
  <si>
    <t>LIBRO RECORD 300 PAGINAS.</t>
  </si>
  <si>
    <t>239201000429</t>
  </si>
  <si>
    <t>PORTA LAPICES DE METAL REDONDO COLOR NEGRO</t>
  </si>
  <si>
    <t>RESMA DE PAPEL 8 1/2 X 11.</t>
  </si>
  <si>
    <t>SOBRE MANILA  9X12, UNID.</t>
  </si>
  <si>
    <t>239201001520</t>
  </si>
  <si>
    <t>SOBRE MANILA 14x17</t>
  </si>
  <si>
    <t>239201020020</t>
  </si>
  <si>
    <t>LIBRETA RAYADA 8.5 X 11.</t>
  </si>
  <si>
    <t>239201020019</t>
  </si>
  <si>
    <t>LIBRETAS DE RAYADAS 5 x 7.</t>
  </si>
  <si>
    <t>239201020068</t>
  </si>
  <si>
    <t>LAPIZ DE CARBON UNID.</t>
  </si>
  <si>
    <t>CINTA PARA DISPENSADOR PEQUEÑA.</t>
  </si>
  <si>
    <t>239801066068</t>
  </si>
  <si>
    <t>SEMI-EJE CHEVROLET COLORADO 2020</t>
  </si>
  <si>
    <t>DISCO DE FRENO DELANTERO CHEVROLET TAHOE 2019</t>
  </si>
  <si>
    <t>239801001521</t>
  </si>
  <si>
    <t>239801001522</t>
  </si>
  <si>
    <t>JUEGO DE BANDA DE FRENOS DELANTERO CHEVROLET TAHOE 2019</t>
  </si>
  <si>
    <t>239801000012</t>
  </si>
  <si>
    <t>CILINDRO DE FRENO DELANTERO CAMION HYUNDAI HD65.</t>
  </si>
  <si>
    <t>239801000013</t>
  </si>
  <si>
    <t>CILINDRO DE FRENO TRASERO CAMION HYUNDAI HD65.</t>
  </si>
  <si>
    <t>239801001523</t>
  </si>
  <si>
    <t>TERMINALES NISSAN FRONTIER 2010</t>
  </si>
  <si>
    <t>239801001524</t>
  </si>
  <si>
    <t>TERMINALES NISSAN FRONTIER 2021</t>
  </si>
  <si>
    <t>239801001525</t>
  </si>
  <si>
    <t>CRUCETA NISSAN FRONTIER 2021</t>
  </si>
  <si>
    <t>239801067035</t>
  </si>
  <si>
    <t>JUEGO DE BOTELLAS PARA MOTOCICLETA HONDA XR125L</t>
  </si>
  <si>
    <t>239801001526</t>
  </si>
  <si>
    <t>BOLA ESFERICA DE ARRIBA TOYOTA HILUX 2014</t>
  </si>
  <si>
    <t>239801001527</t>
  </si>
  <si>
    <t>BOLA ESFERICA DE ABAJO TOYOTA HILUX 2014</t>
  </si>
  <si>
    <t>239801001528</t>
  </si>
  <si>
    <t>BOLA ESFERICA DE ARRIBA NISSAN FRONTIER 20010</t>
  </si>
  <si>
    <t>239801001529</t>
  </si>
  <si>
    <t>BOLA ESFERICA DE ABAJO NISSAN FRONTIER 2010</t>
  </si>
  <si>
    <t>239801001530</t>
  </si>
  <si>
    <t>BUSHIN DE CATRE DE ARRIBA NISSAN FRONTIER 2010</t>
  </si>
  <si>
    <t>239801001532</t>
  </si>
  <si>
    <t>AMORTIGUADOR DELANTERO NISSAN FRONTIER 2010</t>
  </si>
  <si>
    <t>239801001533</t>
  </si>
  <si>
    <t>AMORTIGUADOR TRASERO NISSAN FRONTIER 2010</t>
  </si>
  <si>
    <t>239801001531</t>
  </si>
  <si>
    <t>BUSHIN DE CATRE DE ABAJO NISSAN FRONTIER 2010</t>
  </si>
  <si>
    <t>CAJAS DE CLIPS BILLETEROS 50 MM (BINDER).</t>
  </si>
  <si>
    <t>CAJAS DE CLIPS BILLETEROS 32 MM (BINDER).</t>
  </si>
  <si>
    <t>CAJA DE FOLDERS 8 1/2 X 11 100/1.</t>
  </si>
  <si>
    <t>MASKING TAPE DE 1 PULGADA.</t>
  </si>
  <si>
    <t>239201020037</t>
  </si>
  <si>
    <t>SACA GRAPAS SENCILLO.</t>
  </si>
  <si>
    <t>239201020081</t>
  </si>
  <si>
    <t>RESALTADOR AMARILLO UND.</t>
  </si>
  <si>
    <t>239201020069</t>
  </si>
  <si>
    <t>BOLIGRAFO AZUL.</t>
  </si>
  <si>
    <t>239201020055</t>
  </si>
  <si>
    <t>CERA PARA CONTAR BILLETES.</t>
  </si>
  <si>
    <t>LIBRAS DE AZUCAR.</t>
  </si>
  <si>
    <t>261301001534</t>
  </si>
  <si>
    <t>ESCANER HP SCANJET PRO 2000 S2</t>
  </si>
  <si>
    <t>235301063022</t>
  </si>
  <si>
    <t>GOMAS INTERESTATE 245/70R16 LT 118/115S</t>
  </si>
  <si>
    <t>Correspondiente al trimestre Octubre y  Diciembre 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</si>
</sst>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&quot;RD$&quot;* #,##0.00_);_(&quot;RD$&quot;* \(#,##0.00\);_(&quot;RD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7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 wrapText="1"/>
    </xf>
    <xf numFmtId="165" fontId="0" fillId="0" borderId="0" xfId="1" applyFont="1" applyFill="1" applyBorder="1" applyAlignment="1">
      <alignment horizontal="center" vertical="center"/>
    </xf>
    <xf numFmtId="44" fontId="0" fillId="0" borderId="0" xfId="26" applyFont="1" applyFill="1" applyBorder="1" applyAlignment="1">
      <alignment horizontal="center" vertical="center"/>
    </xf>
    <xf numFmtId="165" fontId="0" fillId="0" borderId="0" xfId="1" applyFont="1" applyFill="1" applyBorder="1" applyAlignment="1">
      <alignment horizontal="center" vertical="center" wrapText="1"/>
    </xf>
    <xf numFmtId="165" fontId="6" fillId="3" borderId="0" xfId="1" applyFont="1" applyFill="1" applyBorder="1" applyAlignment="1">
      <alignment horizontal="center" vertical="center" wrapText="1"/>
    </xf>
    <xf numFmtId="44" fontId="0" fillId="0" borderId="0" xfId="26" applyFont="1" applyFill="1" applyBorder="1" applyAlignment="1">
      <alignment vertical="center" wrapText="1"/>
    </xf>
    <xf numFmtId="44" fontId="6" fillId="3" borderId="0" xfId="26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165" fontId="8" fillId="3" borderId="0" xfId="1" applyFont="1" applyFill="1" applyBorder="1" applyAlignment="1">
      <alignment horizontal="center" vertical="center" wrapText="1"/>
    </xf>
    <xf numFmtId="44" fontId="8" fillId="3" borderId="0" xfId="26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27">
    <cellStyle name="Millares" xfId="1" builtinId="3"/>
    <cellStyle name="Millares 2" xfId="4" xr:uid="{00000000-0005-0000-0000-000001000000}"/>
    <cellStyle name="Millares 2 2" xfId="7" xr:uid="{00000000-0005-0000-0000-000002000000}"/>
    <cellStyle name="Millares 2 3" xfId="9" xr:uid="{00000000-0005-0000-0000-000003000000}"/>
    <cellStyle name="Millares 2 4" xfId="11" xr:uid="{00000000-0005-0000-0000-000004000000}"/>
    <cellStyle name="Millares 2 5" xfId="13" xr:uid="{00000000-0005-0000-0000-000005000000}"/>
    <cellStyle name="Millares 2 6" xfId="15" xr:uid="{00000000-0005-0000-0000-000006000000}"/>
    <cellStyle name="Millares 2 7" xfId="17" xr:uid="{00000000-0005-0000-0000-000007000000}"/>
    <cellStyle name="Millares 2 8" xfId="21" xr:uid="{00000000-0005-0000-0000-000008000000}"/>
    <cellStyle name="Millares 3" xfId="3" xr:uid="{00000000-0005-0000-0000-000009000000}"/>
    <cellStyle name="Millares 4" xfId="20" xr:uid="{00000000-0005-0000-0000-00000A000000}"/>
    <cellStyle name="Millares 5" xfId="24" xr:uid="{00000000-0005-0000-0000-00000B000000}"/>
    <cellStyle name="Moneda" xfId="26" builtinId="4"/>
    <cellStyle name="Moneda 2" xfId="6" xr:uid="{00000000-0005-0000-0000-00000D000000}"/>
    <cellStyle name="Moneda 2 2" xfId="8" xr:uid="{00000000-0005-0000-0000-00000E000000}"/>
    <cellStyle name="Moneda 2 3" xfId="10" xr:uid="{00000000-0005-0000-0000-00000F000000}"/>
    <cellStyle name="Moneda 2 4" xfId="12" xr:uid="{00000000-0005-0000-0000-000010000000}"/>
    <cellStyle name="Moneda 2 5" xfId="14" xr:uid="{00000000-0005-0000-0000-000011000000}"/>
    <cellStyle name="Moneda 2 6" xfId="16" xr:uid="{00000000-0005-0000-0000-000012000000}"/>
    <cellStyle name="Moneda 2 7" xfId="18" xr:uid="{00000000-0005-0000-0000-000013000000}"/>
    <cellStyle name="Moneda 2 8" xfId="23" xr:uid="{00000000-0005-0000-0000-000014000000}"/>
    <cellStyle name="Moneda 3" xfId="5" xr:uid="{00000000-0005-0000-0000-000015000000}"/>
    <cellStyle name="Moneda 4" xfId="22" xr:uid="{00000000-0005-0000-0000-000016000000}"/>
    <cellStyle name="Moneda 5" xfId="25" xr:uid="{00000000-0005-0000-0000-000017000000}"/>
    <cellStyle name="Normal" xfId="0" builtinId="0"/>
    <cellStyle name="Normal 2" xfId="2" xr:uid="{00000000-0005-0000-0000-000019000000}"/>
    <cellStyle name="Normal 3" xfId="19" xr:uid="{00000000-0005-0000-0000-00001A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85725</xdr:rowOff>
    </xdr:from>
    <xdr:to>
      <xdr:col>8</xdr:col>
      <xdr:colOff>379256</xdr:colOff>
      <xdr:row>8</xdr:row>
      <xdr:rowOff>9525</xdr:rowOff>
    </xdr:to>
    <xdr:pic>
      <xdr:nvPicPr>
        <xdr:cNvPr id="2" name="WordPictureWatermark265047663" descr="Hoja Timbrada-02">
          <a:extLst>
            <a:ext uri="{FF2B5EF4-FFF2-40B4-BE49-F238E27FC236}">
              <a16:creationId xmlns:a16="http://schemas.microsoft.com/office/drawing/2014/main" id="{2C7D6168-C0DB-4FE4-BCDD-1592A764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571500" y="85725"/>
          <a:ext cx="10561481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76201</xdr:colOff>
      <xdr:row>0</xdr:row>
      <xdr:rowOff>1</xdr:rowOff>
    </xdr:from>
    <xdr:to>
      <xdr:col>8</xdr:col>
      <xdr:colOff>450490</xdr:colOff>
      <xdr:row>7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B1D041-D1D9-481B-932A-335051C0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6" y="1"/>
          <a:ext cx="2688864" cy="1457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00000000}" name="Tabla79176720232430313336" displayName="Tabla79176720232430313336" ref="A13:J31" totalsRowShown="0" headerRowDxfId="6" headerRowCellStyle="Moneda">
  <autoFilter ref="A13:J31" xr:uid="{00000000-0009-0000-0100-000023000000}"/>
  <tableColumns count="10">
    <tableColumn id="1" xr3:uid="{00000000-0010-0000-0000-000001000000}" name="Fecha de registro"/>
    <tableColumn id="2" xr3:uid="{00000000-0010-0000-0000-000002000000}" name="Peridodo de adquisición"/>
    <tableColumn id="3" xr3:uid="{00000000-0010-0000-0000-000003000000}" name="Codigo de Bienes Nacionales (si aplica)"/>
    <tableColumn id="4" xr3:uid="{00000000-0010-0000-0000-000004000000}" name="Codigo Institucional"/>
    <tableColumn id="5" xr3:uid="{00000000-0010-0000-0000-000005000000}" name="Descripcion del activo o bien"/>
    <tableColumn id="6" xr3:uid="{00000000-0010-0000-0000-000006000000}" name="Cantidad"/>
    <tableColumn id="7" xr3:uid="{00000000-0010-0000-0000-000007000000}" name="Unidad de Medida"/>
    <tableColumn id="8" xr3:uid="{00000000-0010-0000-0000-000008000000}" name="Costo Unitario en RD$"/>
    <tableColumn id="9" xr3:uid="{00000000-0010-0000-0000-000009000000}" name="Valor en RD$">
      <calculatedColumnFormula>Tabla79176720232430313336[[#This Row],[Cantidad]]*Tabla79176720232430313336[[#This Row],[Costo Unitario en RD$]]</calculatedColumnFormula>
    </tableColumn>
    <tableColumn id="10" xr3:uid="{00000000-0010-0000-0000-00000A000000}" name="Existencia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01000000}" name="Tabla79176720232430313437" displayName="Tabla79176720232430313437" ref="A32:J50" totalsRowShown="0" headerRowDxfId="5" headerRowCellStyle="Moneda">
  <autoFilter ref="A32:J50" xr:uid="{00000000-0009-0000-0100-000024000000}"/>
  <tableColumns count="10">
    <tableColumn id="1" xr3:uid="{00000000-0010-0000-0100-000001000000}" name="Fecha de registro"/>
    <tableColumn id="2" xr3:uid="{00000000-0010-0000-0100-000002000000}" name="Peridodo de adquisición"/>
    <tableColumn id="3" xr3:uid="{00000000-0010-0000-0100-000003000000}" name="Codigo de Bienes Nacionales (si aplica)"/>
    <tableColumn id="4" xr3:uid="{00000000-0010-0000-0100-000004000000}" name="Codigo Institucional"/>
    <tableColumn id="5" xr3:uid="{00000000-0010-0000-0100-000005000000}" name="Descripcion del activo o bien"/>
    <tableColumn id="6" xr3:uid="{00000000-0010-0000-0100-000006000000}" name="Cantidad"/>
    <tableColumn id="7" xr3:uid="{00000000-0010-0000-0100-000007000000}" name="Unidad de Medida"/>
    <tableColumn id="8" xr3:uid="{00000000-0010-0000-0100-000008000000}" name="Costo Unitario en RD$"/>
    <tableColumn id="9" xr3:uid="{00000000-0010-0000-0100-000009000000}" name="Valor en RD$">
      <calculatedColumnFormula>Tabla79176720232430313437[[#This Row],[Cantidad]]*Tabla79176720232430313437[[#This Row],[Costo Unitario en RD$]]</calculatedColumnFormula>
    </tableColumn>
    <tableColumn id="10" xr3:uid="{00000000-0010-0000-0100-00000A000000}" name="Existencia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02000000}" name="Tabla79176720232430313538" displayName="Tabla79176720232430313538" ref="A51:J69" totalsRowShown="0" headerRowDxfId="4" headerRowCellStyle="Moneda">
  <autoFilter ref="A51:J69" xr:uid="{00000000-0009-0000-0100-000025000000}"/>
  <tableColumns count="10">
    <tableColumn id="1" xr3:uid="{00000000-0010-0000-0200-000001000000}" name="Fecha de registro"/>
    <tableColumn id="2" xr3:uid="{00000000-0010-0000-0200-000002000000}" name="Peridodo de adquisición"/>
    <tableColumn id="3" xr3:uid="{00000000-0010-0000-0200-000003000000}" name="Codigo de Bienes Nacionales (si aplica)"/>
    <tableColumn id="4" xr3:uid="{00000000-0010-0000-0200-000004000000}" name="Codigo Institucional"/>
    <tableColumn id="5" xr3:uid="{00000000-0010-0000-0200-000005000000}" name="Descripcion del activo o bien"/>
    <tableColumn id="6" xr3:uid="{00000000-0010-0000-0200-000006000000}" name="Cantidad"/>
    <tableColumn id="7" xr3:uid="{00000000-0010-0000-0200-000007000000}" name="Unidad de Medida"/>
    <tableColumn id="8" xr3:uid="{00000000-0010-0000-0200-000008000000}" name="Costo Unitario en RD$"/>
    <tableColumn id="9" xr3:uid="{00000000-0010-0000-0200-000009000000}" name="Valor en RD$">
      <calculatedColumnFormula>Tabla79176720232430313538[[#This Row],[Cantidad]]*Tabla79176720232430313538[[#This Row],[Costo Unitario en RD$]]</calculatedColumnFormula>
    </tableColumn>
    <tableColumn id="10" xr3:uid="{00000000-0010-0000-0200-00000A000000}" name="Existencia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03000000}" name="Tabla7917672023243031354439" displayName="Tabla7917672023243031354439" ref="A70:J88" totalsRowShown="0" headerRowDxfId="3" headerRowCellStyle="Moneda">
  <autoFilter ref="A70:J88" xr:uid="{00000000-0009-0000-0100-000026000000}"/>
  <tableColumns count="10">
    <tableColumn id="1" xr3:uid="{00000000-0010-0000-0300-000001000000}" name="Fecha de registro"/>
    <tableColumn id="2" xr3:uid="{00000000-0010-0000-0300-000002000000}" name="Peridodo de adquisición"/>
    <tableColumn id="3" xr3:uid="{00000000-0010-0000-0300-000003000000}" name="Codigo de Bienes Nacionales (si aplica)"/>
    <tableColumn id="4" xr3:uid="{00000000-0010-0000-0300-000004000000}" name="Codigo Institucional"/>
    <tableColumn id="5" xr3:uid="{00000000-0010-0000-0300-000005000000}" name="Descripcion del activo o bien"/>
    <tableColumn id="6" xr3:uid="{00000000-0010-0000-0300-000006000000}" name="Cantidad"/>
    <tableColumn id="7" xr3:uid="{00000000-0010-0000-0300-000007000000}" name="Unidad de Medida"/>
    <tableColumn id="8" xr3:uid="{00000000-0010-0000-0300-000008000000}" name="Costo Unitario en RD$"/>
    <tableColumn id="9" xr3:uid="{00000000-0010-0000-0300-000009000000}" name="Valor en RD$">
      <calculatedColumnFormula>Tabla7917672023243031354439[[#This Row],[Cantidad]]*Tabla7917672023243031354439[[#This Row],[Costo Unitario en RD$]]</calculatedColumnFormula>
    </tableColumn>
    <tableColumn id="10" xr3:uid="{00000000-0010-0000-0300-00000A000000}" name="Existencia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04000000}" name="Tabla791767202324303135444640" displayName="Tabla791767202324303135444640" ref="A89:J107" totalsRowShown="0" headerRowDxfId="2" headerRowCellStyle="Moneda">
  <autoFilter ref="A89:J107" xr:uid="{00000000-0009-0000-0100-000027000000}"/>
  <tableColumns count="10">
    <tableColumn id="1" xr3:uid="{00000000-0010-0000-0400-000001000000}" name="Fecha de registro"/>
    <tableColumn id="2" xr3:uid="{00000000-0010-0000-0400-000002000000}" name="Peridodo de adquisición"/>
    <tableColumn id="3" xr3:uid="{00000000-0010-0000-0400-000003000000}" name="Codigo de Bienes Nacionales (si aplica)"/>
    <tableColumn id="4" xr3:uid="{00000000-0010-0000-0400-000004000000}" name="Codigo Institucional"/>
    <tableColumn id="5" xr3:uid="{00000000-0010-0000-0400-000005000000}" name="Descripcion del activo o bien"/>
    <tableColumn id="6" xr3:uid="{00000000-0010-0000-0400-000006000000}" name="Cantidad"/>
    <tableColumn id="7" xr3:uid="{00000000-0010-0000-0400-000007000000}" name="Unidad de Medida"/>
    <tableColumn id="8" xr3:uid="{00000000-0010-0000-0400-000008000000}" name="Costo Unitario en RD$"/>
    <tableColumn id="9" xr3:uid="{00000000-0010-0000-0400-000009000000}" name="Valor en RD$">
      <calculatedColumnFormula>Tabla791767202324303135444640[[#This Row],[Cantidad]]*Tabla791767202324303135444640[[#This Row],[Costo Unitario en RD$]]</calculatedColumnFormula>
    </tableColumn>
    <tableColumn id="10" xr3:uid="{00000000-0010-0000-0400-00000A000000}" name="Existencia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05000000}" name="Tabla791767202324303135444841" displayName="Tabla791767202324303135444841" ref="A108:J126" totalsRowShown="0" headerRowDxfId="1" headerRowCellStyle="Moneda">
  <autoFilter ref="A108:J126" xr:uid="{00000000-0009-0000-0100-000028000000}"/>
  <tableColumns count="10">
    <tableColumn id="1" xr3:uid="{00000000-0010-0000-0500-000001000000}" name="Fecha de registro"/>
    <tableColumn id="2" xr3:uid="{00000000-0010-0000-0500-000002000000}" name="Peridodo de adquisición"/>
    <tableColumn id="3" xr3:uid="{00000000-0010-0000-0500-000003000000}" name="Codigo de Bienes Nacionales (si aplica)"/>
    <tableColumn id="4" xr3:uid="{00000000-0010-0000-0500-000004000000}" name="Codigo Institucional"/>
    <tableColumn id="5" xr3:uid="{00000000-0010-0000-0500-000005000000}" name="Descripcion del activo o bien"/>
    <tableColumn id="6" xr3:uid="{00000000-0010-0000-0500-000006000000}" name="Cantidad"/>
    <tableColumn id="7" xr3:uid="{00000000-0010-0000-0500-000007000000}" name="Unidad de Medida"/>
    <tableColumn id="8" xr3:uid="{00000000-0010-0000-0500-000008000000}" name="Costo Unitario en RD$"/>
    <tableColumn id="9" xr3:uid="{00000000-0010-0000-0500-000009000000}" name="Valor en RD$">
      <calculatedColumnFormula>Tabla791767202324303135444841[[#This Row],[Cantidad]]*Tabla791767202324303135444841[[#This Row],[Costo Unitario en RD$]]</calculatedColumnFormula>
    </tableColumn>
    <tableColumn id="10" xr3:uid="{00000000-0010-0000-0500-00000A000000}" name="Existencia"/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06000000}" name="Tabla791767202324303135444942" displayName="Tabla791767202324303135444942" ref="A127:J148" totalsRowShown="0" headerRowDxfId="0" headerRowCellStyle="Moneda">
  <autoFilter ref="A127:J148" xr:uid="{00000000-0009-0000-0100-000029000000}"/>
  <tableColumns count="10">
    <tableColumn id="1" xr3:uid="{00000000-0010-0000-0600-000001000000}" name="Fecha de registro"/>
    <tableColumn id="2" xr3:uid="{00000000-0010-0000-0600-000002000000}" name="Peridodo de adquisición"/>
    <tableColumn id="3" xr3:uid="{00000000-0010-0000-0600-000003000000}" name="Codigo de Bienes Nacionales (si aplica)"/>
    <tableColumn id="4" xr3:uid="{00000000-0010-0000-0600-000004000000}" name="Codigo Institucional"/>
    <tableColumn id="5" xr3:uid="{00000000-0010-0000-0600-000005000000}" name="Descripcion del activo o bien"/>
    <tableColumn id="6" xr3:uid="{00000000-0010-0000-0600-000006000000}" name="Cantidad"/>
    <tableColumn id="7" xr3:uid="{00000000-0010-0000-0600-000007000000}" name="Unidad de Medida"/>
    <tableColumn id="8" xr3:uid="{00000000-0010-0000-0600-000008000000}" name="Costo Unitario en RD$"/>
    <tableColumn id="9" xr3:uid="{00000000-0010-0000-0600-000009000000}" name="Valor en RD$">
      <calculatedColumnFormula>Tabla791767202324303135444942[[#This Row],[Cantidad]]*Tabla791767202324303135444942[[#This Row],[Costo Unitario en RD$]]</calculatedColumnFormula>
    </tableColumn>
    <tableColumn id="10" xr3:uid="{00000000-0010-0000-0600-00000A000000}" name="Existencia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1"/>
  <sheetViews>
    <sheetView tabSelected="1" topLeftCell="A143" workbookViewId="0">
      <selection activeCell="B153" sqref="B153:D153"/>
    </sheetView>
  </sheetViews>
  <sheetFormatPr baseColWidth="10" defaultRowHeight="15" x14ac:dyDescent="0.25"/>
  <cols>
    <col min="1" max="1" width="11.140625" customWidth="1"/>
    <col min="2" max="2" width="11" customWidth="1"/>
    <col min="3" max="3" width="16.42578125" customWidth="1"/>
    <col min="4" max="4" width="13.28515625" customWidth="1"/>
    <col min="5" max="5" width="63" customWidth="1"/>
    <col min="6" max="6" width="11.85546875" customWidth="1"/>
    <col min="7" max="7" width="10.85546875" customWidth="1"/>
    <col min="8" max="8" width="12" customWidth="1"/>
    <col min="9" max="9" width="14.28515625" customWidth="1"/>
    <col min="10" max="10" width="12" customWidth="1"/>
  </cols>
  <sheetData>
    <row r="1" spans="1:10" x14ac:dyDescent="0.25">
      <c r="A1" s="24"/>
      <c r="B1" s="24"/>
      <c r="C1" s="24"/>
      <c r="D1" s="24"/>
      <c r="E1" s="24"/>
      <c r="F1" s="24"/>
      <c r="G1" s="24"/>
      <c r="H1" s="24"/>
      <c r="I1" s="24"/>
      <c r="J1" s="17"/>
    </row>
    <row r="2" spans="1:10" x14ac:dyDescent="0.25">
      <c r="A2" s="24"/>
      <c r="B2" s="24"/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24"/>
      <c r="B3" s="24"/>
      <c r="C3" s="24"/>
      <c r="D3" s="24"/>
      <c r="E3" s="24"/>
      <c r="F3" s="24"/>
      <c r="G3" s="24"/>
      <c r="H3" s="24"/>
      <c r="I3" s="24"/>
      <c r="J3" s="17"/>
    </row>
    <row r="4" spans="1:10" x14ac:dyDescent="0.25">
      <c r="A4" s="24"/>
      <c r="B4" s="24"/>
      <c r="C4" s="24"/>
      <c r="D4" s="24"/>
      <c r="E4" s="24"/>
      <c r="F4" s="24"/>
      <c r="G4" s="24"/>
      <c r="H4" s="24"/>
      <c r="I4" s="24"/>
      <c r="J4" s="17"/>
    </row>
    <row r="5" spans="1:10" x14ac:dyDescent="0.25">
      <c r="A5" s="24"/>
      <c r="B5" s="24"/>
      <c r="C5" s="24"/>
      <c r="D5" s="24"/>
      <c r="E5" s="24"/>
      <c r="F5" s="24"/>
      <c r="G5" s="24"/>
      <c r="H5" s="24"/>
      <c r="I5" s="24"/>
      <c r="J5" s="17"/>
    </row>
    <row r="6" spans="1:10" x14ac:dyDescent="0.25">
      <c r="A6" s="24"/>
      <c r="B6" s="24"/>
      <c r="C6" s="24"/>
      <c r="D6" s="24"/>
      <c r="E6" s="24"/>
      <c r="F6" s="24"/>
      <c r="G6" s="24"/>
      <c r="H6" s="24"/>
      <c r="I6" s="24"/>
      <c r="J6" s="17"/>
    </row>
    <row r="7" spans="1:10" x14ac:dyDescent="0.25">
      <c r="A7" s="24"/>
      <c r="B7" s="24"/>
      <c r="C7" s="24"/>
      <c r="D7" s="24"/>
      <c r="E7" s="24"/>
      <c r="F7" s="24"/>
      <c r="G7" s="24"/>
      <c r="H7" s="24"/>
      <c r="I7" s="24"/>
      <c r="J7" s="17"/>
    </row>
    <row r="8" spans="1:10" x14ac:dyDescent="0.25">
      <c r="A8" s="24"/>
      <c r="B8" s="24"/>
      <c r="C8" s="24"/>
      <c r="D8" s="24"/>
      <c r="E8" s="24"/>
      <c r="F8" s="24"/>
      <c r="G8" s="24"/>
      <c r="H8" s="24"/>
      <c r="I8" s="24"/>
      <c r="J8" s="17"/>
    </row>
    <row r="9" spans="1:10" ht="19.5" x14ac:dyDescent="0.25">
      <c r="A9" s="25" t="s">
        <v>4</v>
      </c>
      <c r="B9" s="25"/>
      <c r="C9" s="25"/>
      <c r="D9" s="25"/>
      <c r="E9" s="25"/>
      <c r="F9" s="25"/>
      <c r="G9" s="25"/>
      <c r="H9" s="25"/>
      <c r="I9" s="25"/>
      <c r="J9" s="18"/>
    </row>
    <row r="10" spans="1:10" ht="15.75" x14ac:dyDescent="0.25">
      <c r="A10" s="26" t="s">
        <v>5</v>
      </c>
      <c r="B10" s="26"/>
      <c r="C10" s="26"/>
      <c r="D10" s="26"/>
      <c r="E10" s="26"/>
      <c r="F10" s="26"/>
      <c r="G10" s="26"/>
      <c r="H10" s="26"/>
      <c r="I10" s="26"/>
      <c r="J10" s="16"/>
    </row>
    <row r="12" spans="1:10" ht="15.75" x14ac:dyDescent="0.25">
      <c r="A12" s="26" t="s">
        <v>214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0" ht="60" x14ac:dyDescent="0.25">
      <c r="A13" s="6" t="s">
        <v>0</v>
      </c>
      <c r="B13" s="6" t="s">
        <v>6</v>
      </c>
      <c r="C13" s="6" t="s">
        <v>11</v>
      </c>
      <c r="D13" s="8" t="s">
        <v>12</v>
      </c>
      <c r="E13" s="6" t="s">
        <v>1</v>
      </c>
      <c r="F13" s="12" t="s">
        <v>10</v>
      </c>
      <c r="G13" s="6" t="s">
        <v>13</v>
      </c>
      <c r="H13" s="14" t="s">
        <v>14</v>
      </c>
      <c r="I13" s="14" t="s">
        <v>2</v>
      </c>
      <c r="J13" s="6" t="s">
        <v>7</v>
      </c>
    </row>
    <row r="14" spans="1:10" x14ac:dyDescent="0.25">
      <c r="A14" s="1">
        <v>45932</v>
      </c>
      <c r="B14" s="1">
        <v>45932</v>
      </c>
      <c r="C14" s="5"/>
      <c r="D14" s="7" t="s">
        <v>73</v>
      </c>
      <c r="E14" s="4" t="s">
        <v>74</v>
      </c>
      <c r="F14" s="9">
        <v>100</v>
      </c>
      <c r="G14" s="5" t="s">
        <v>3</v>
      </c>
      <c r="H14" s="10">
        <v>413</v>
      </c>
      <c r="I14" s="10">
        <f>Tabla79176720232430313336[[#This Row],[Cantidad]]*Tabla79176720232430313336[[#This Row],[Costo Unitario en RD$]]</f>
        <v>41300</v>
      </c>
      <c r="J14" s="5">
        <v>99</v>
      </c>
    </row>
    <row r="15" spans="1:10" x14ac:dyDescent="0.25">
      <c r="A15" s="1">
        <v>45932</v>
      </c>
      <c r="B15" s="1">
        <v>45932</v>
      </c>
      <c r="C15" s="5"/>
      <c r="D15" s="3" t="s">
        <v>25</v>
      </c>
      <c r="E15" s="4" t="s">
        <v>26</v>
      </c>
      <c r="F15" s="9">
        <v>170.16</v>
      </c>
      <c r="G15" s="5" t="s">
        <v>3</v>
      </c>
      <c r="H15" s="10">
        <v>273.76</v>
      </c>
      <c r="I15" s="10">
        <f>Tabla79176720232430313336[[#This Row],[Cantidad]]*Tabla79176720232430313336[[#This Row],[Costo Unitario en RD$]]</f>
        <v>46583.001599999996</v>
      </c>
      <c r="J15" s="5">
        <v>0</v>
      </c>
    </row>
    <row r="16" spans="1:10" x14ac:dyDescent="0.25">
      <c r="A16" s="1">
        <v>45936</v>
      </c>
      <c r="B16" s="1">
        <v>45936</v>
      </c>
      <c r="C16" s="2"/>
      <c r="D16" s="3" t="s">
        <v>22</v>
      </c>
      <c r="E16" s="4" t="s">
        <v>8</v>
      </c>
      <c r="F16" s="11">
        <v>39</v>
      </c>
      <c r="G16" s="2" t="s">
        <v>3</v>
      </c>
      <c r="H16" s="13">
        <v>60</v>
      </c>
      <c r="I16" s="13">
        <f>Tabla79176720232430313336[[#This Row],[Cantidad]]*Tabla79176720232430313336[[#This Row],[Costo Unitario en RD$]]</f>
        <v>2340</v>
      </c>
      <c r="J16" s="2">
        <v>0</v>
      </c>
    </row>
    <row r="17" spans="1:10" x14ac:dyDescent="0.25">
      <c r="A17" s="1">
        <v>45937</v>
      </c>
      <c r="B17" s="1">
        <v>45937</v>
      </c>
      <c r="C17" s="2"/>
      <c r="D17" s="3" t="s">
        <v>75</v>
      </c>
      <c r="E17" s="4" t="s">
        <v>76</v>
      </c>
      <c r="F17" s="11">
        <v>12000</v>
      </c>
      <c r="G17" s="2" t="s">
        <v>3</v>
      </c>
      <c r="H17" s="13">
        <v>7.8</v>
      </c>
      <c r="I17" s="13">
        <f>Tabla79176720232430313336[[#This Row],[Cantidad]]*Tabla79176720232430313336[[#This Row],[Costo Unitario en RD$]]</f>
        <v>93600</v>
      </c>
      <c r="J17" s="2">
        <v>76309</v>
      </c>
    </row>
    <row r="18" spans="1:10" x14ac:dyDescent="0.25">
      <c r="A18" s="1">
        <v>45938</v>
      </c>
      <c r="B18" s="1">
        <v>45938</v>
      </c>
      <c r="C18" s="2"/>
      <c r="D18" s="3" t="s">
        <v>21</v>
      </c>
      <c r="E18" s="4" t="s">
        <v>9</v>
      </c>
      <c r="F18" s="9">
        <v>100</v>
      </c>
      <c r="G18" s="5" t="s">
        <v>16</v>
      </c>
      <c r="H18" s="13">
        <v>135</v>
      </c>
      <c r="I18" s="13">
        <f>Tabla79176720232430313336[[#This Row],[Cantidad]]*Tabla79176720232430313336[[#This Row],[Costo Unitario en RD$]]</f>
        <v>13500</v>
      </c>
      <c r="J18" s="2">
        <v>85</v>
      </c>
    </row>
    <row r="19" spans="1:10" x14ac:dyDescent="0.25">
      <c r="A19" s="1">
        <v>45938</v>
      </c>
      <c r="B19" s="1">
        <v>45938</v>
      </c>
      <c r="C19" s="2"/>
      <c r="D19" s="3" t="s">
        <v>77</v>
      </c>
      <c r="E19" s="4" t="s">
        <v>78</v>
      </c>
      <c r="F19" s="11">
        <v>5</v>
      </c>
      <c r="G19" s="2" t="s">
        <v>18</v>
      </c>
      <c r="H19" s="13">
        <v>4499.99</v>
      </c>
      <c r="I19" s="13">
        <f>Tabla79176720232430313336[[#This Row],[Cantidad]]*Tabla79176720232430313336[[#This Row],[Costo Unitario en RD$]]</f>
        <v>22499.949999999997</v>
      </c>
      <c r="J19" s="2">
        <v>0</v>
      </c>
    </row>
    <row r="20" spans="1:10" x14ac:dyDescent="0.25">
      <c r="A20" s="1">
        <v>45938</v>
      </c>
      <c r="B20" s="1">
        <v>45938</v>
      </c>
      <c r="C20" s="2"/>
      <c r="D20" s="3" t="s">
        <v>79</v>
      </c>
      <c r="E20" s="4" t="s">
        <v>80</v>
      </c>
      <c r="F20" s="11">
        <v>10</v>
      </c>
      <c r="G20" s="2" t="s">
        <v>18</v>
      </c>
      <c r="H20" s="13">
        <v>5999.99</v>
      </c>
      <c r="I20" s="13">
        <f>Tabla79176720232430313336[[#This Row],[Cantidad]]*Tabla79176720232430313336[[#This Row],[Costo Unitario en RD$]]</f>
        <v>59999.899999999994</v>
      </c>
      <c r="J20" s="2">
        <v>0</v>
      </c>
    </row>
    <row r="21" spans="1:10" x14ac:dyDescent="0.25">
      <c r="A21" s="1">
        <v>45938</v>
      </c>
      <c r="B21" s="1">
        <v>45938</v>
      </c>
      <c r="C21" s="2"/>
      <c r="D21" s="3" t="s">
        <v>81</v>
      </c>
      <c r="E21" s="4" t="s">
        <v>82</v>
      </c>
      <c r="F21" s="11">
        <v>50</v>
      </c>
      <c r="G21" s="2" t="s">
        <v>3</v>
      </c>
      <c r="H21" s="13">
        <v>477.9</v>
      </c>
      <c r="I21" s="13">
        <f>Tabla79176720232430313336[[#This Row],[Cantidad]]*Tabla79176720232430313336[[#This Row],[Costo Unitario en RD$]]</f>
        <v>23895</v>
      </c>
      <c r="J21" s="2">
        <v>100</v>
      </c>
    </row>
    <row r="22" spans="1:10" x14ac:dyDescent="0.25">
      <c r="A22" s="1">
        <v>45938</v>
      </c>
      <c r="B22" s="1">
        <v>45938</v>
      </c>
      <c r="C22" s="2"/>
      <c r="D22" s="3" t="s">
        <v>83</v>
      </c>
      <c r="E22" s="15" t="s">
        <v>84</v>
      </c>
      <c r="F22" s="11">
        <v>50</v>
      </c>
      <c r="G22" s="2" t="s">
        <v>3</v>
      </c>
      <c r="H22" s="13">
        <v>477.9</v>
      </c>
      <c r="I22" s="13">
        <f>Tabla79176720232430313336[[#This Row],[Cantidad]]*Tabla79176720232430313336[[#This Row],[Costo Unitario en RD$]]</f>
        <v>23895</v>
      </c>
      <c r="J22" s="2">
        <v>100</v>
      </c>
    </row>
    <row r="23" spans="1:10" ht="15" customHeight="1" x14ac:dyDescent="0.25">
      <c r="A23" s="1">
        <v>45943</v>
      </c>
      <c r="B23" s="1">
        <v>45943</v>
      </c>
      <c r="C23" s="2"/>
      <c r="D23" s="3" t="s">
        <v>38</v>
      </c>
      <c r="E23" s="4" t="s">
        <v>85</v>
      </c>
      <c r="F23" s="11">
        <v>18</v>
      </c>
      <c r="G23" s="2" t="s">
        <v>17</v>
      </c>
      <c r="H23" s="13">
        <v>795</v>
      </c>
      <c r="I23" s="13">
        <f>Tabla79176720232430313336[[#This Row],[Cantidad]]*Tabla79176720232430313336[[#This Row],[Costo Unitario en RD$]]</f>
        <v>14310</v>
      </c>
      <c r="J23" s="2">
        <v>0</v>
      </c>
    </row>
    <row r="24" spans="1:10" x14ac:dyDescent="0.25">
      <c r="A24" s="1">
        <v>45943</v>
      </c>
      <c r="B24" s="1">
        <v>45943</v>
      </c>
      <c r="C24" s="2"/>
      <c r="D24" s="3" t="s">
        <v>32</v>
      </c>
      <c r="E24" s="4" t="s">
        <v>33</v>
      </c>
      <c r="F24" s="11">
        <v>12</v>
      </c>
      <c r="G24" s="2" t="s">
        <v>17</v>
      </c>
      <c r="H24" s="13">
        <v>960</v>
      </c>
      <c r="I24" s="13">
        <f>Tabla79176720232430313336[[#This Row],[Cantidad]]*Tabla79176720232430313336[[#This Row],[Costo Unitario en RD$]]</f>
        <v>11520</v>
      </c>
      <c r="J24" s="2">
        <v>0</v>
      </c>
    </row>
    <row r="25" spans="1:10" x14ac:dyDescent="0.25">
      <c r="A25" s="1">
        <v>45943</v>
      </c>
      <c r="B25" s="1">
        <v>45943</v>
      </c>
      <c r="C25" s="2"/>
      <c r="D25" s="3" t="s">
        <v>86</v>
      </c>
      <c r="E25" s="4" t="s">
        <v>87</v>
      </c>
      <c r="F25" s="9">
        <v>5</v>
      </c>
      <c r="G25" s="5" t="s">
        <v>17</v>
      </c>
      <c r="H25" s="10">
        <v>1750</v>
      </c>
      <c r="I25" s="13">
        <f>Tabla79176720232430313336[[#This Row],[Cantidad]]*Tabla79176720232430313336[[#This Row],[Costo Unitario en RD$]]</f>
        <v>8750</v>
      </c>
      <c r="J25" s="2">
        <v>0</v>
      </c>
    </row>
    <row r="26" spans="1:10" x14ac:dyDescent="0.25">
      <c r="A26" s="1">
        <v>45944</v>
      </c>
      <c r="B26" s="1">
        <v>45944</v>
      </c>
      <c r="C26" s="2"/>
      <c r="D26" s="3" t="s">
        <v>88</v>
      </c>
      <c r="E26" s="4" t="s">
        <v>89</v>
      </c>
      <c r="F26" s="11">
        <v>10</v>
      </c>
      <c r="G26" s="2" t="s">
        <v>3</v>
      </c>
      <c r="H26" s="13">
        <v>11500</v>
      </c>
      <c r="I26" s="13">
        <f>Tabla79176720232430313336[[#This Row],[Cantidad]]*Tabla79176720232430313336[[#This Row],[Costo Unitario en RD$]]</f>
        <v>115000</v>
      </c>
      <c r="J26" s="2">
        <v>6</v>
      </c>
    </row>
    <row r="27" spans="1:10" x14ac:dyDescent="0.25">
      <c r="A27" s="1">
        <v>45945</v>
      </c>
      <c r="B27" s="1">
        <v>45945</v>
      </c>
      <c r="C27" s="2"/>
      <c r="D27" s="3" t="s">
        <v>42</v>
      </c>
      <c r="E27" s="4" t="s">
        <v>43</v>
      </c>
      <c r="F27" s="9">
        <v>25</v>
      </c>
      <c r="G27" s="2" t="s">
        <v>17</v>
      </c>
      <c r="H27" s="10">
        <v>920</v>
      </c>
      <c r="I27" s="13">
        <f>Tabla79176720232430313336[[#This Row],[Cantidad]]*Tabla79176720232430313336[[#This Row],[Costo Unitario en RD$]]</f>
        <v>23000</v>
      </c>
      <c r="J27" s="2">
        <v>0</v>
      </c>
    </row>
    <row r="28" spans="1:10" x14ac:dyDescent="0.25">
      <c r="A28" s="1">
        <v>45945</v>
      </c>
      <c r="B28" s="1">
        <v>45945</v>
      </c>
      <c r="C28" s="2"/>
      <c r="D28" s="3" t="s">
        <v>38</v>
      </c>
      <c r="E28" s="4" t="s">
        <v>85</v>
      </c>
      <c r="F28" s="11">
        <v>10</v>
      </c>
      <c r="G28" s="2" t="s">
        <v>17</v>
      </c>
      <c r="H28" s="10">
        <v>795</v>
      </c>
      <c r="I28" s="13">
        <f>Tabla79176720232430313336[[#This Row],[Cantidad]]*Tabla79176720232430313336[[#This Row],[Costo Unitario en RD$]]</f>
        <v>7950</v>
      </c>
      <c r="J28" s="2">
        <v>0</v>
      </c>
    </row>
    <row r="29" spans="1:10" x14ac:dyDescent="0.25">
      <c r="A29" s="1">
        <v>45946</v>
      </c>
      <c r="B29" s="1">
        <v>45946</v>
      </c>
      <c r="C29" s="2"/>
      <c r="D29" s="3" t="s">
        <v>90</v>
      </c>
      <c r="E29" s="4" t="s">
        <v>91</v>
      </c>
      <c r="F29" s="11">
        <v>1</v>
      </c>
      <c r="G29" s="2" t="s">
        <v>3</v>
      </c>
      <c r="H29" s="13">
        <v>1820</v>
      </c>
      <c r="I29" s="13">
        <f>Tabla79176720232430313336[[#This Row],[Cantidad]]*Tabla79176720232430313336[[#This Row],[Costo Unitario en RD$]]</f>
        <v>1820</v>
      </c>
      <c r="J29" s="2">
        <v>0</v>
      </c>
    </row>
    <row r="30" spans="1:10" ht="15" customHeight="1" x14ac:dyDescent="0.25">
      <c r="A30" s="1">
        <v>45946</v>
      </c>
      <c r="B30" s="1">
        <v>45946</v>
      </c>
      <c r="C30" s="2"/>
      <c r="D30" s="3" t="s">
        <v>38</v>
      </c>
      <c r="E30" s="4" t="s">
        <v>85</v>
      </c>
      <c r="F30" s="11">
        <v>20</v>
      </c>
      <c r="G30" s="2" t="s">
        <v>17</v>
      </c>
      <c r="H30" s="13">
        <v>795</v>
      </c>
      <c r="I30" s="13">
        <f>Tabla79176720232430313336[[#This Row],[Cantidad]]*Tabla79176720232430313336[[#This Row],[Costo Unitario en RD$]]</f>
        <v>15900</v>
      </c>
      <c r="J30" s="2">
        <v>0</v>
      </c>
    </row>
    <row r="31" spans="1:10" x14ac:dyDescent="0.25">
      <c r="A31" s="1">
        <v>45946</v>
      </c>
      <c r="B31" s="1">
        <v>45946</v>
      </c>
      <c r="C31" s="2"/>
      <c r="D31" s="3" t="s">
        <v>32</v>
      </c>
      <c r="E31" s="4" t="s">
        <v>33</v>
      </c>
      <c r="F31" s="11">
        <v>10</v>
      </c>
      <c r="G31" s="2" t="s">
        <v>17</v>
      </c>
      <c r="H31" s="13">
        <v>960</v>
      </c>
      <c r="I31" s="13">
        <f>Tabla79176720232430313336[[#This Row],[Cantidad]]*Tabla79176720232430313336[[#This Row],[Costo Unitario en RD$]]</f>
        <v>9600</v>
      </c>
      <c r="J31" s="2">
        <v>0</v>
      </c>
    </row>
    <row r="32" spans="1:10" ht="60" x14ac:dyDescent="0.25">
      <c r="A32" s="6" t="s">
        <v>0</v>
      </c>
      <c r="B32" s="6" t="s">
        <v>6</v>
      </c>
      <c r="C32" s="6" t="s">
        <v>11</v>
      </c>
      <c r="D32" s="8" t="s">
        <v>12</v>
      </c>
      <c r="E32" s="6" t="s">
        <v>1</v>
      </c>
      <c r="F32" s="12" t="s">
        <v>10</v>
      </c>
      <c r="G32" s="6" t="s">
        <v>13</v>
      </c>
      <c r="H32" s="14" t="s">
        <v>14</v>
      </c>
      <c r="I32" s="14" t="s">
        <v>2</v>
      </c>
      <c r="J32" s="6" t="s">
        <v>7</v>
      </c>
    </row>
    <row r="33" spans="1:10" ht="15" customHeight="1" x14ac:dyDescent="0.25">
      <c r="A33" s="1">
        <v>45946</v>
      </c>
      <c r="B33" s="1">
        <v>45946</v>
      </c>
      <c r="C33" s="5"/>
      <c r="D33" s="3" t="s">
        <v>86</v>
      </c>
      <c r="E33" s="4" t="s">
        <v>87</v>
      </c>
      <c r="F33" s="9">
        <v>5</v>
      </c>
      <c r="G33" s="5" t="s">
        <v>17</v>
      </c>
      <c r="H33" s="10">
        <v>1750</v>
      </c>
      <c r="I33" s="10">
        <f>Tabla79176720232430313437[[#This Row],[Cantidad]]*Tabla79176720232430313437[[#This Row],[Costo Unitario en RD$]]</f>
        <v>8750</v>
      </c>
      <c r="J33" s="5">
        <v>0</v>
      </c>
    </row>
    <row r="34" spans="1:10" x14ac:dyDescent="0.25">
      <c r="A34" s="1">
        <v>45946</v>
      </c>
      <c r="B34" s="1">
        <v>45946</v>
      </c>
      <c r="C34" s="5"/>
      <c r="D34" s="3" t="s">
        <v>92</v>
      </c>
      <c r="E34" s="4" t="s">
        <v>93</v>
      </c>
      <c r="F34" s="9">
        <v>1</v>
      </c>
      <c r="G34" s="5" t="s">
        <v>17</v>
      </c>
      <c r="H34" s="10">
        <v>250</v>
      </c>
      <c r="I34" s="10">
        <f>Tabla79176720232430313437[[#This Row],[Cantidad]]*Tabla79176720232430313437[[#This Row],[Costo Unitario en RD$]]</f>
        <v>250</v>
      </c>
      <c r="J34" s="5">
        <v>0</v>
      </c>
    </row>
    <row r="35" spans="1:10" x14ac:dyDescent="0.25">
      <c r="A35" s="1">
        <v>45946</v>
      </c>
      <c r="B35" s="1">
        <v>45946</v>
      </c>
      <c r="C35" s="2"/>
      <c r="D35" s="3" t="s">
        <v>30</v>
      </c>
      <c r="E35" s="4" t="s">
        <v>31</v>
      </c>
      <c r="F35" s="11">
        <v>1</v>
      </c>
      <c r="G35" s="2" t="s">
        <v>17</v>
      </c>
      <c r="H35" s="13">
        <v>170</v>
      </c>
      <c r="I35" s="13">
        <f>Tabla79176720232430313437[[#This Row],[Cantidad]]*Tabla79176720232430313437[[#This Row],[Costo Unitario en RD$]]</f>
        <v>170</v>
      </c>
      <c r="J35" s="2">
        <v>0</v>
      </c>
    </row>
    <row r="36" spans="1:10" x14ac:dyDescent="0.25">
      <c r="A36" s="1">
        <v>45950</v>
      </c>
      <c r="B36" s="1">
        <v>45950</v>
      </c>
      <c r="C36" s="2"/>
      <c r="D36" s="3" t="s">
        <v>38</v>
      </c>
      <c r="E36" s="4" t="s">
        <v>85</v>
      </c>
      <c r="F36" s="11">
        <v>20</v>
      </c>
      <c r="G36" s="2" t="s">
        <v>17</v>
      </c>
      <c r="H36" s="13">
        <v>795</v>
      </c>
      <c r="I36" s="13">
        <f>Tabla79176720232430313437[[#This Row],[Cantidad]]*Tabla79176720232430313437[[#This Row],[Costo Unitario en RD$]]</f>
        <v>15900</v>
      </c>
      <c r="J36" s="2">
        <v>0</v>
      </c>
    </row>
    <row r="37" spans="1:10" x14ac:dyDescent="0.25">
      <c r="A37" s="1">
        <v>45950</v>
      </c>
      <c r="B37" s="1">
        <v>45950</v>
      </c>
      <c r="C37" s="2"/>
      <c r="D37" s="3" t="s">
        <v>32</v>
      </c>
      <c r="E37" s="4" t="s">
        <v>33</v>
      </c>
      <c r="F37" s="11">
        <v>10</v>
      </c>
      <c r="G37" s="2" t="s">
        <v>17</v>
      </c>
      <c r="H37" s="13">
        <v>960</v>
      </c>
      <c r="I37" s="13">
        <f>Tabla79176720232430313437[[#This Row],[Cantidad]]*Tabla79176720232430313437[[#This Row],[Costo Unitario en RD$]]</f>
        <v>9600</v>
      </c>
      <c r="J37" s="2">
        <v>0</v>
      </c>
    </row>
    <row r="38" spans="1:10" x14ac:dyDescent="0.25">
      <c r="A38" s="1">
        <v>45950</v>
      </c>
      <c r="B38" s="1">
        <v>45950</v>
      </c>
      <c r="C38" s="2"/>
      <c r="D38" s="3" t="s">
        <v>86</v>
      </c>
      <c r="E38" s="4" t="s">
        <v>87</v>
      </c>
      <c r="F38" s="9">
        <v>5</v>
      </c>
      <c r="G38" s="5" t="s">
        <v>17</v>
      </c>
      <c r="H38" s="10">
        <v>1750</v>
      </c>
      <c r="I38" s="13">
        <f>Tabla79176720232430313437[[#This Row],[Cantidad]]*Tabla79176720232430313437[[#This Row],[Costo Unitario en RD$]]</f>
        <v>8750</v>
      </c>
      <c r="J38" s="2">
        <v>0</v>
      </c>
    </row>
    <row r="39" spans="1:10" x14ac:dyDescent="0.25">
      <c r="A39" s="1">
        <v>45951</v>
      </c>
      <c r="B39" s="1">
        <v>45951</v>
      </c>
      <c r="C39" s="2"/>
      <c r="D39" s="3" t="s">
        <v>39</v>
      </c>
      <c r="E39" s="4" t="s">
        <v>40</v>
      </c>
      <c r="F39" s="11">
        <v>100</v>
      </c>
      <c r="G39" s="2" t="s">
        <v>3</v>
      </c>
      <c r="H39" s="13">
        <v>650</v>
      </c>
      <c r="I39" s="13">
        <f>Tabla79176720232430313437[[#This Row],[Cantidad]]*Tabla79176720232430313437[[#This Row],[Costo Unitario en RD$]]</f>
        <v>65000</v>
      </c>
      <c r="J39" s="2">
        <v>121</v>
      </c>
    </row>
    <row r="40" spans="1:10" x14ac:dyDescent="0.25">
      <c r="A40" s="1">
        <v>45957</v>
      </c>
      <c r="B40" s="1">
        <v>45957</v>
      </c>
      <c r="C40" s="2"/>
      <c r="D40" s="3" t="s">
        <v>22</v>
      </c>
      <c r="E40" s="4" t="s">
        <v>8</v>
      </c>
      <c r="F40" s="11">
        <v>55</v>
      </c>
      <c r="G40" s="2" t="s">
        <v>3</v>
      </c>
      <c r="H40" s="13">
        <v>60</v>
      </c>
      <c r="I40" s="13">
        <f>Tabla79176720232430313437[[#This Row],[Cantidad]]*Tabla79176720232430313437[[#This Row],[Costo Unitario en RD$]]</f>
        <v>3300</v>
      </c>
      <c r="J40" s="2">
        <v>0</v>
      </c>
    </row>
    <row r="41" spans="1:10" x14ac:dyDescent="0.25">
      <c r="A41" s="1">
        <v>45959</v>
      </c>
      <c r="B41" s="1">
        <v>45959</v>
      </c>
      <c r="C41" s="2"/>
      <c r="D41" s="3" t="s">
        <v>94</v>
      </c>
      <c r="E41" s="15" t="s">
        <v>95</v>
      </c>
      <c r="F41" s="11">
        <v>1</v>
      </c>
      <c r="G41" s="2" t="s">
        <v>3</v>
      </c>
      <c r="H41" s="13">
        <v>2950</v>
      </c>
      <c r="I41" s="13">
        <f>Tabla79176720232430313437[[#This Row],[Cantidad]]*Tabla79176720232430313437[[#This Row],[Costo Unitario en RD$]]</f>
        <v>2950</v>
      </c>
      <c r="J41" s="2">
        <v>0</v>
      </c>
    </row>
    <row r="42" spans="1:10" x14ac:dyDescent="0.25">
      <c r="A42" s="1">
        <v>45961</v>
      </c>
      <c r="B42" s="1">
        <v>45961</v>
      </c>
      <c r="C42" s="2"/>
      <c r="D42" s="3" t="s">
        <v>25</v>
      </c>
      <c r="E42" s="4" t="s">
        <v>26</v>
      </c>
      <c r="F42" s="9">
        <v>150.81</v>
      </c>
      <c r="G42" s="5" t="s">
        <v>3</v>
      </c>
      <c r="H42" s="10">
        <v>273.76</v>
      </c>
      <c r="I42" s="13">
        <f>Tabla79176720232430313437[[#This Row],[Cantidad]]*Tabla79176720232430313437[[#This Row],[Costo Unitario en RD$]]</f>
        <v>41285.745600000002</v>
      </c>
      <c r="J42" s="2">
        <v>0</v>
      </c>
    </row>
    <row r="43" spans="1:10" x14ac:dyDescent="0.25">
      <c r="A43" s="1">
        <v>45964</v>
      </c>
      <c r="B43" s="1">
        <v>45964</v>
      </c>
      <c r="C43" s="2"/>
      <c r="D43" s="3" t="s">
        <v>32</v>
      </c>
      <c r="E43" s="4" t="s">
        <v>33</v>
      </c>
      <c r="F43" s="11">
        <v>15</v>
      </c>
      <c r="G43" s="2" t="s">
        <v>17</v>
      </c>
      <c r="H43" s="13">
        <v>960</v>
      </c>
      <c r="I43" s="13">
        <f>Tabla79176720232430313437[[#This Row],[Cantidad]]*Tabla79176720232430313437[[#This Row],[Costo Unitario en RD$]]</f>
        <v>14400</v>
      </c>
      <c r="J43" s="2">
        <v>0</v>
      </c>
    </row>
    <row r="44" spans="1:10" x14ac:dyDescent="0.25">
      <c r="A44" s="1">
        <v>45964</v>
      </c>
      <c r="B44" s="1">
        <v>45964</v>
      </c>
      <c r="C44" s="2"/>
      <c r="D44" s="3" t="s">
        <v>38</v>
      </c>
      <c r="E44" s="4" t="s">
        <v>85</v>
      </c>
      <c r="F44" s="11">
        <v>15</v>
      </c>
      <c r="G44" s="2" t="s">
        <v>17</v>
      </c>
      <c r="H44" s="13">
        <v>795</v>
      </c>
      <c r="I44" s="13">
        <f>Tabla79176720232430313437[[#This Row],[Cantidad]]*Tabla79176720232430313437[[#This Row],[Costo Unitario en RD$]]</f>
        <v>11925</v>
      </c>
      <c r="J44" s="2">
        <v>0</v>
      </c>
    </row>
    <row r="45" spans="1:10" x14ac:dyDescent="0.25">
      <c r="A45" s="1">
        <v>45964</v>
      </c>
      <c r="B45" s="1">
        <v>45964</v>
      </c>
      <c r="C45" s="2"/>
      <c r="D45" s="3" t="s">
        <v>86</v>
      </c>
      <c r="E45" s="4" t="s">
        <v>87</v>
      </c>
      <c r="F45" s="9">
        <v>5</v>
      </c>
      <c r="G45" s="5" t="s">
        <v>17</v>
      </c>
      <c r="H45" s="10">
        <v>1750</v>
      </c>
      <c r="I45" s="13">
        <f>Tabla79176720232430313437[[#This Row],[Cantidad]]*Tabla79176720232430313437[[#This Row],[Costo Unitario en RD$]]</f>
        <v>8750</v>
      </c>
      <c r="J45" s="2">
        <v>0</v>
      </c>
    </row>
    <row r="46" spans="1:10" x14ac:dyDescent="0.25">
      <c r="A46" s="1">
        <v>45966</v>
      </c>
      <c r="B46" s="1">
        <v>45966</v>
      </c>
      <c r="C46" s="2"/>
      <c r="D46" s="3" t="s">
        <v>21</v>
      </c>
      <c r="E46" s="4" t="s">
        <v>9</v>
      </c>
      <c r="F46" s="9">
        <v>100</v>
      </c>
      <c r="G46" s="5" t="s">
        <v>16</v>
      </c>
      <c r="H46" s="13">
        <v>135</v>
      </c>
      <c r="I46" s="13">
        <f>Tabla79176720232430313437[[#This Row],[Cantidad]]*Tabla79176720232430313437[[#This Row],[Costo Unitario en RD$]]</f>
        <v>13500</v>
      </c>
      <c r="J46" s="2">
        <v>85</v>
      </c>
    </row>
    <row r="47" spans="1:10" x14ac:dyDescent="0.25">
      <c r="A47" s="1">
        <v>45966</v>
      </c>
      <c r="B47" s="1">
        <v>45966</v>
      </c>
      <c r="C47" s="2"/>
      <c r="D47" s="3" t="s">
        <v>25</v>
      </c>
      <c r="E47" s="4" t="s">
        <v>26</v>
      </c>
      <c r="F47" s="9">
        <v>118.6</v>
      </c>
      <c r="G47" s="5" t="s">
        <v>3</v>
      </c>
      <c r="H47" s="10">
        <v>273.76</v>
      </c>
      <c r="I47" s="13">
        <f>Tabla79176720232430313437[[#This Row],[Cantidad]]*Tabla79176720232430313437[[#This Row],[Costo Unitario en RD$]]</f>
        <v>32467.935999999998</v>
      </c>
      <c r="J47" s="2">
        <v>0</v>
      </c>
    </row>
    <row r="48" spans="1:10" x14ac:dyDescent="0.25">
      <c r="A48" s="1">
        <v>45966</v>
      </c>
      <c r="B48" s="1">
        <v>45966</v>
      </c>
      <c r="C48" s="2"/>
      <c r="D48" s="3" t="s">
        <v>96</v>
      </c>
      <c r="E48" s="4" t="s">
        <v>97</v>
      </c>
      <c r="F48" s="11">
        <v>12382</v>
      </c>
      <c r="G48" s="2" t="s">
        <v>3</v>
      </c>
      <c r="H48" s="13">
        <v>6.99</v>
      </c>
      <c r="I48" s="13">
        <f>Tabla79176720232430313437[[#This Row],[Cantidad]]*Tabla79176720232430313437[[#This Row],[Costo Unitario en RD$]]</f>
        <v>86550.180000000008</v>
      </c>
      <c r="J48" s="2">
        <v>36482</v>
      </c>
    </row>
    <row r="49" spans="1:10" x14ac:dyDescent="0.25">
      <c r="A49" s="1">
        <v>45966</v>
      </c>
      <c r="B49" s="1">
        <v>45966</v>
      </c>
      <c r="C49" s="2"/>
      <c r="D49" s="3" t="s">
        <v>98</v>
      </c>
      <c r="E49" s="4" t="s">
        <v>99</v>
      </c>
      <c r="F49" s="11">
        <v>26209</v>
      </c>
      <c r="G49" s="2" t="s">
        <v>3</v>
      </c>
      <c r="H49" s="13">
        <v>6.16</v>
      </c>
      <c r="I49" s="13">
        <f>Tabla79176720232430313437[[#This Row],[Cantidad]]*Tabla79176720232430313437[[#This Row],[Costo Unitario en RD$]]</f>
        <v>161447.44</v>
      </c>
      <c r="J49" s="2">
        <v>0</v>
      </c>
    </row>
    <row r="50" spans="1:10" x14ac:dyDescent="0.25">
      <c r="A50" s="1">
        <v>45966</v>
      </c>
      <c r="B50" s="1">
        <v>45966</v>
      </c>
      <c r="C50" s="2"/>
      <c r="D50" s="3" t="s">
        <v>75</v>
      </c>
      <c r="E50" s="4" t="s">
        <v>76</v>
      </c>
      <c r="F50" s="11">
        <v>38500</v>
      </c>
      <c r="G50" s="2" t="s">
        <v>3</v>
      </c>
      <c r="H50" s="13">
        <v>6.16</v>
      </c>
      <c r="I50" s="13">
        <f>Tabla79176720232430313437[[#This Row],[Cantidad]]*Tabla79176720232430313437[[#This Row],[Costo Unitario en RD$]]</f>
        <v>237160</v>
      </c>
      <c r="J50" s="2">
        <v>76309</v>
      </c>
    </row>
    <row r="51" spans="1:10" ht="60" x14ac:dyDescent="0.25">
      <c r="A51" s="6" t="s">
        <v>0</v>
      </c>
      <c r="B51" s="6" t="s">
        <v>6</v>
      </c>
      <c r="C51" s="6" t="s">
        <v>11</v>
      </c>
      <c r="D51" s="8" t="s">
        <v>12</v>
      </c>
      <c r="E51" s="6" t="s">
        <v>1</v>
      </c>
      <c r="F51" s="12" t="s">
        <v>10</v>
      </c>
      <c r="G51" s="6" t="s">
        <v>13</v>
      </c>
      <c r="H51" s="14" t="s">
        <v>14</v>
      </c>
      <c r="I51" s="14" t="s">
        <v>2</v>
      </c>
      <c r="J51" s="6" t="s">
        <v>7</v>
      </c>
    </row>
    <row r="52" spans="1:10" x14ac:dyDescent="0.25">
      <c r="A52" s="1">
        <v>45968</v>
      </c>
      <c r="B52" s="1">
        <v>45968</v>
      </c>
      <c r="C52" s="5"/>
      <c r="D52" s="7" t="s">
        <v>73</v>
      </c>
      <c r="E52" s="4" t="s">
        <v>74</v>
      </c>
      <c r="F52" s="9">
        <v>350</v>
      </c>
      <c r="G52" s="5" t="s">
        <v>3</v>
      </c>
      <c r="H52" s="10">
        <v>413</v>
      </c>
      <c r="I52" s="10">
        <f>Tabla79176720232430313538[[#This Row],[Cantidad]]*Tabla79176720232430313538[[#This Row],[Costo Unitario en RD$]]</f>
        <v>144550</v>
      </c>
      <c r="J52" s="5">
        <v>99</v>
      </c>
    </row>
    <row r="53" spans="1:10" x14ac:dyDescent="0.25">
      <c r="A53" s="1">
        <v>45972</v>
      </c>
      <c r="B53" s="1">
        <v>45972</v>
      </c>
      <c r="C53" s="5"/>
      <c r="D53" s="3" t="s">
        <v>75</v>
      </c>
      <c r="E53" s="4" t="s">
        <v>76</v>
      </c>
      <c r="F53" s="11">
        <v>50000</v>
      </c>
      <c r="G53" s="2" t="s">
        <v>3</v>
      </c>
      <c r="H53" s="13">
        <v>6.16</v>
      </c>
      <c r="I53" s="10">
        <f>Tabla79176720232430313538[[#This Row],[Cantidad]]*Tabla79176720232430313538[[#This Row],[Costo Unitario en RD$]]</f>
        <v>308000</v>
      </c>
      <c r="J53" s="5">
        <v>76309</v>
      </c>
    </row>
    <row r="54" spans="1:10" x14ac:dyDescent="0.25">
      <c r="A54" s="1">
        <v>45972</v>
      </c>
      <c r="B54" s="1">
        <v>45972</v>
      </c>
      <c r="C54" s="2"/>
      <c r="D54" s="3" t="s">
        <v>100</v>
      </c>
      <c r="E54" s="4" t="s">
        <v>101</v>
      </c>
      <c r="F54" s="11">
        <v>5</v>
      </c>
      <c r="G54" s="2" t="s">
        <v>3</v>
      </c>
      <c r="H54" s="13">
        <v>2420</v>
      </c>
      <c r="I54" s="13">
        <f>Tabla79176720232430313538[[#This Row],[Cantidad]]*Tabla79176720232430313538[[#This Row],[Costo Unitario en RD$]]</f>
        <v>12100</v>
      </c>
      <c r="J54" s="2">
        <v>0</v>
      </c>
    </row>
    <row r="55" spans="1:10" x14ac:dyDescent="0.25">
      <c r="A55" s="1">
        <v>45972</v>
      </c>
      <c r="B55" s="1">
        <v>45972</v>
      </c>
      <c r="C55" s="2"/>
      <c r="D55" s="3" t="s">
        <v>102</v>
      </c>
      <c r="E55" s="4" t="s">
        <v>103</v>
      </c>
      <c r="F55" s="11">
        <v>1</v>
      </c>
      <c r="G55" s="2" t="s">
        <v>3</v>
      </c>
      <c r="H55" s="13">
        <v>1100</v>
      </c>
      <c r="I55" s="13">
        <f>Tabla79176720232430313538[[#This Row],[Cantidad]]*Tabla79176720232430313538[[#This Row],[Costo Unitario en RD$]]</f>
        <v>1100</v>
      </c>
      <c r="J55" s="2">
        <v>0</v>
      </c>
    </row>
    <row r="56" spans="1:10" x14ac:dyDescent="0.25">
      <c r="A56" s="1">
        <v>45973</v>
      </c>
      <c r="B56" s="1">
        <v>45973</v>
      </c>
      <c r="C56" s="2"/>
      <c r="D56" s="3" t="s">
        <v>32</v>
      </c>
      <c r="E56" s="4" t="s">
        <v>33</v>
      </c>
      <c r="F56" s="11">
        <v>33</v>
      </c>
      <c r="G56" s="2" t="s">
        <v>17</v>
      </c>
      <c r="H56" s="13">
        <v>960</v>
      </c>
      <c r="I56" s="13">
        <f>Tabla79176720232430313538[[#This Row],[Cantidad]]*Tabla79176720232430313538[[#This Row],[Costo Unitario en RD$]]</f>
        <v>31680</v>
      </c>
      <c r="J56" s="2">
        <v>0</v>
      </c>
    </row>
    <row r="57" spans="1:10" x14ac:dyDescent="0.25">
      <c r="A57" s="1">
        <v>45973</v>
      </c>
      <c r="B57" s="1">
        <v>45973</v>
      </c>
      <c r="C57" s="2"/>
      <c r="D57" s="3" t="s">
        <v>22</v>
      </c>
      <c r="E57" s="4" t="s">
        <v>8</v>
      </c>
      <c r="F57" s="11">
        <v>45</v>
      </c>
      <c r="G57" s="2" t="s">
        <v>3</v>
      </c>
      <c r="H57" s="13">
        <v>60</v>
      </c>
      <c r="I57" s="13">
        <f>Tabla79176720232430313538[[#This Row],[Cantidad]]*Tabla79176720232430313538[[#This Row],[Costo Unitario en RD$]]</f>
        <v>2700</v>
      </c>
      <c r="J57" s="2">
        <v>0</v>
      </c>
    </row>
    <row r="58" spans="1:10" x14ac:dyDescent="0.25">
      <c r="A58" s="1">
        <v>45973</v>
      </c>
      <c r="B58" s="1">
        <v>45973</v>
      </c>
      <c r="C58" s="2"/>
      <c r="D58" s="3" t="s">
        <v>38</v>
      </c>
      <c r="E58" s="4" t="s">
        <v>85</v>
      </c>
      <c r="F58" s="11">
        <v>17</v>
      </c>
      <c r="G58" s="2" t="s">
        <v>17</v>
      </c>
      <c r="H58" s="13">
        <v>795</v>
      </c>
      <c r="I58" s="13">
        <f>Tabla79176720232430313538[[#This Row],[Cantidad]]*Tabla79176720232430313538[[#This Row],[Costo Unitario en RD$]]</f>
        <v>13515</v>
      </c>
      <c r="J58" s="2">
        <v>0</v>
      </c>
    </row>
    <row r="59" spans="1:10" x14ac:dyDescent="0.25">
      <c r="A59" s="1">
        <v>45973</v>
      </c>
      <c r="B59" s="1">
        <v>45973</v>
      </c>
      <c r="C59" s="2"/>
      <c r="D59" s="3" t="s">
        <v>86</v>
      </c>
      <c r="E59" s="4" t="s">
        <v>87</v>
      </c>
      <c r="F59" s="9">
        <v>5</v>
      </c>
      <c r="G59" s="5" t="s">
        <v>17</v>
      </c>
      <c r="H59" s="10">
        <v>1750</v>
      </c>
      <c r="I59" s="13">
        <f>Tabla79176720232430313538[[#This Row],[Cantidad]]*Tabla79176720232430313538[[#This Row],[Costo Unitario en RD$]]</f>
        <v>8750</v>
      </c>
      <c r="J59" s="2">
        <v>0</v>
      </c>
    </row>
    <row r="60" spans="1:10" x14ac:dyDescent="0.25">
      <c r="A60" s="1">
        <v>45975</v>
      </c>
      <c r="B60" s="1">
        <v>45975</v>
      </c>
      <c r="C60" s="2"/>
      <c r="D60" s="3" t="s">
        <v>36</v>
      </c>
      <c r="E60" s="15" t="s">
        <v>104</v>
      </c>
      <c r="F60" s="11">
        <v>150000</v>
      </c>
      <c r="G60" s="2" t="s">
        <v>3</v>
      </c>
      <c r="H60" s="13">
        <v>2.419</v>
      </c>
      <c r="I60" s="13">
        <f>Tabla79176720232430313538[[#This Row],[Cantidad]]*Tabla79176720232430313538[[#This Row],[Costo Unitario en RD$]]</f>
        <v>362850</v>
      </c>
      <c r="J60" s="2">
        <v>119900</v>
      </c>
    </row>
    <row r="61" spans="1:10" x14ac:dyDescent="0.25">
      <c r="A61" s="1">
        <v>45980</v>
      </c>
      <c r="B61" s="1">
        <v>45980</v>
      </c>
      <c r="C61" s="2"/>
      <c r="D61" s="3" t="s">
        <v>23</v>
      </c>
      <c r="E61" s="4" t="s">
        <v>19</v>
      </c>
      <c r="F61" s="11">
        <v>10</v>
      </c>
      <c r="G61" s="2" t="s">
        <v>3</v>
      </c>
      <c r="H61" s="13">
        <v>969</v>
      </c>
      <c r="I61" s="13">
        <f>Tabla79176720232430313538[[#This Row],[Cantidad]]*Tabla79176720232430313538[[#This Row],[Costo Unitario en RD$]]</f>
        <v>9690</v>
      </c>
      <c r="J61" s="2">
        <v>30</v>
      </c>
    </row>
    <row r="62" spans="1:10" ht="15" customHeight="1" x14ac:dyDescent="0.25">
      <c r="A62" s="1">
        <v>45980</v>
      </c>
      <c r="B62" s="1">
        <v>45980</v>
      </c>
      <c r="C62" s="2"/>
      <c r="D62" s="3" t="s">
        <v>105</v>
      </c>
      <c r="E62" s="4" t="s">
        <v>106</v>
      </c>
      <c r="F62" s="11">
        <v>150</v>
      </c>
      <c r="G62" s="2" t="s">
        <v>3</v>
      </c>
      <c r="H62" s="13">
        <v>1000</v>
      </c>
      <c r="I62" s="13">
        <f>Tabla79176720232430313538[[#This Row],[Cantidad]]*Tabla79176720232430313538[[#This Row],[Costo Unitario en RD$]]</f>
        <v>150000</v>
      </c>
      <c r="J62" s="2">
        <v>147</v>
      </c>
    </row>
    <row r="63" spans="1:10" x14ac:dyDescent="0.25">
      <c r="A63" s="1">
        <v>45980</v>
      </c>
      <c r="B63" s="1">
        <v>45980</v>
      </c>
      <c r="C63" s="2"/>
      <c r="D63" s="3" t="s">
        <v>24</v>
      </c>
      <c r="E63" s="4" t="s">
        <v>20</v>
      </c>
      <c r="F63" s="9">
        <v>150</v>
      </c>
      <c r="G63" s="5" t="s">
        <v>3</v>
      </c>
      <c r="H63" s="10">
        <v>716</v>
      </c>
      <c r="I63" s="13">
        <f>Tabla79176720232430313538[[#This Row],[Cantidad]]*Tabla79176720232430313538[[#This Row],[Costo Unitario en RD$]]</f>
        <v>107400</v>
      </c>
      <c r="J63" s="2">
        <v>185</v>
      </c>
    </row>
    <row r="64" spans="1:10" x14ac:dyDescent="0.25">
      <c r="A64" s="1">
        <v>45980</v>
      </c>
      <c r="B64" s="1">
        <v>45980</v>
      </c>
      <c r="C64" s="2"/>
      <c r="D64" s="3" t="s">
        <v>35</v>
      </c>
      <c r="E64" s="4" t="s">
        <v>107</v>
      </c>
      <c r="F64" s="11">
        <v>184000</v>
      </c>
      <c r="G64" s="2" t="s">
        <v>3</v>
      </c>
      <c r="H64" s="13">
        <v>4.2629570000000001</v>
      </c>
      <c r="I64" s="13">
        <f>Tabla79176720232430313538[[#This Row],[Cantidad]]*Tabla79176720232430313538[[#This Row],[Costo Unitario en RD$]]</f>
        <v>784384.08799999999</v>
      </c>
      <c r="J64" s="2">
        <v>269200</v>
      </c>
    </row>
    <row r="65" spans="1:10" x14ac:dyDescent="0.25">
      <c r="A65" s="1">
        <v>45980</v>
      </c>
      <c r="B65" s="1">
        <v>45980</v>
      </c>
      <c r="C65" s="2"/>
      <c r="D65" s="3" t="s">
        <v>34</v>
      </c>
      <c r="E65" s="4" t="s">
        <v>108</v>
      </c>
      <c r="F65" s="9">
        <v>100000</v>
      </c>
      <c r="G65" s="2" t="s">
        <v>3</v>
      </c>
      <c r="H65" s="13">
        <v>4.2629570000000001</v>
      </c>
      <c r="I65" s="13">
        <f>Tabla79176720232430313538[[#This Row],[Cantidad]]*Tabla79176720232430313538[[#This Row],[Costo Unitario en RD$]]</f>
        <v>426295.7</v>
      </c>
      <c r="J65" s="2">
        <v>79600</v>
      </c>
    </row>
    <row r="66" spans="1:10" ht="30" x14ac:dyDescent="0.25">
      <c r="A66" s="1">
        <v>45980</v>
      </c>
      <c r="B66" s="1">
        <v>45980</v>
      </c>
      <c r="C66" s="2"/>
      <c r="D66" s="3" t="s">
        <v>25</v>
      </c>
      <c r="E66" s="4" t="s">
        <v>26</v>
      </c>
      <c r="F66" s="11">
        <v>151.96</v>
      </c>
      <c r="G66" s="2" t="s">
        <v>27</v>
      </c>
      <c r="H66" s="10">
        <v>273.76</v>
      </c>
      <c r="I66" s="13">
        <f>Tabla79176720232430313538[[#This Row],[Cantidad]]*Tabla79176720232430313538[[#This Row],[Costo Unitario en RD$]]</f>
        <v>41600.569600000003</v>
      </c>
      <c r="J66" s="2">
        <v>0</v>
      </c>
    </row>
    <row r="67" spans="1:10" x14ac:dyDescent="0.25">
      <c r="A67" s="1">
        <v>45981</v>
      </c>
      <c r="B67" s="1">
        <v>45981</v>
      </c>
      <c r="C67" s="2"/>
      <c r="D67" s="3" t="s">
        <v>50</v>
      </c>
      <c r="E67" s="4" t="s">
        <v>70</v>
      </c>
      <c r="F67" s="9">
        <v>200</v>
      </c>
      <c r="G67" s="5" t="s">
        <v>37</v>
      </c>
      <c r="H67" s="10">
        <v>304.99880000000002</v>
      </c>
      <c r="I67" s="13">
        <f>Tabla79176720232430313538[[#This Row],[Cantidad]]*Tabla79176720232430313538[[#This Row],[Costo Unitario en RD$]]</f>
        <v>60999.76</v>
      </c>
      <c r="J67" s="2">
        <v>300</v>
      </c>
    </row>
    <row r="68" spans="1:10" x14ac:dyDescent="0.25">
      <c r="A68" s="1">
        <v>45985</v>
      </c>
      <c r="B68" s="1">
        <v>45985</v>
      </c>
      <c r="C68" s="2"/>
      <c r="D68" s="3" t="s">
        <v>21</v>
      </c>
      <c r="E68" s="4" t="s">
        <v>9</v>
      </c>
      <c r="F68" s="11">
        <v>100</v>
      </c>
      <c r="G68" s="2" t="s">
        <v>16</v>
      </c>
      <c r="H68" s="13">
        <v>135</v>
      </c>
      <c r="I68" s="13">
        <f>Tabla79176720232430313538[[#This Row],[Cantidad]]*Tabla79176720232430313538[[#This Row],[Costo Unitario en RD$]]</f>
        <v>13500</v>
      </c>
      <c r="J68" s="2">
        <v>85</v>
      </c>
    </row>
    <row r="69" spans="1:10" x14ac:dyDescent="0.25">
      <c r="A69" s="1">
        <v>45985</v>
      </c>
      <c r="B69" s="1">
        <v>45985</v>
      </c>
      <c r="C69" s="2"/>
      <c r="D69" s="3" t="s">
        <v>22</v>
      </c>
      <c r="E69" s="4" t="s">
        <v>8</v>
      </c>
      <c r="F69" s="11">
        <v>36</v>
      </c>
      <c r="G69" s="2" t="s">
        <v>3</v>
      </c>
      <c r="H69" s="13">
        <v>60</v>
      </c>
      <c r="I69" s="13">
        <f>Tabla79176720232430313538[[#This Row],[Cantidad]]*Tabla79176720232430313538[[#This Row],[Costo Unitario en RD$]]</f>
        <v>2160</v>
      </c>
      <c r="J69" s="2">
        <v>0</v>
      </c>
    </row>
    <row r="70" spans="1:10" ht="60" x14ac:dyDescent="0.25">
      <c r="A70" s="6" t="s">
        <v>0</v>
      </c>
      <c r="B70" s="6" t="s">
        <v>6</v>
      </c>
      <c r="C70" s="6" t="s">
        <v>11</v>
      </c>
      <c r="D70" s="8" t="s">
        <v>12</v>
      </c>
      <c r="E70" s="6" t="s">
        <v>1</v>
      </c>
      <c r="F70" s="12" t="s">
        <v>10</v>
      </c>
      <c r="G70" s="6" t="s">
        <v>13</v>
      </c>
      <c r="H70" s="14" t="s">
        <v>14</v>
      </c>
      <c r="I70" s="14" t="s">
        <v>2</v>
      </c>
      <c r="J70" s="6" t="s">
        <v>7</v>
      </c>
    </row>
    <row r="71" spans="1:10" x14ac:dyDescent="0.25">
      <c r="A71" s="1">
        <v>45992</v>
      </c>
      <c r="B71" s="1">
        <v>45992</v>
      </c>
      <c r="C71" s="5"/>
      <c r="D71" s="7" t="s">
        <v>109</v>
      </c>
      <c r="E71" s="4" t="s">
        <v>110</v>
      </c>
      <c r="F71" s="9">
        <v>2</v>
      </c>
      <c r="G71" s="5" t="s">
        <v>3</v>
      </c>
      <c r="H71" s="10">
        <v>9594</v>
      </c>
      <c r="I71" s="10">
        <f>Tabla7917672023243031354439[[#This Row],[Cantidad]]*Tabla7917672023243031354439[[#This Row],[Costo Unitario en RD$]]</f>
        <v>19188</v>
      </c>
      <c r="J71" s="5">
        <v>0</v>
      </c>
    </row>
    <row r="72" spans="1:10" x14ac:dyDescent="0.25">
      <c r="A72" s="1">
        <v>45992</v>
      </c>
      <c r="B72" s="1">
        <v>45992</v>
      </c>
      <c r="C72" s="5"/>
      <c r="D72" s="3" t="s">
        <v>111</v>
      </c>
      <c r="E72" s="4" t="s">
        <v>112</v>
      </c>
      <c r="F72" s="11">
        <v>1</v>
      </c>
      <c r="G72" s="2" t="s">
        <v>3</v>
      </c>
      <c r="H72" s="13">
        <v>16794</v>
      </c>
      <c r="I72" s="10">
        <f>Tabla7917672023243031354439[[#This Row],[Cantidad]]*Tabla7917672023243031354439[[#This Row],[Costo Unitario en RD$]]</f>
        <v>16794</v>
      </c>
      <c r="J72" s="5">
        <v>0</v>
      </c>
    </row>
    <row r="73" spans="1:10" x14ac:dyDescent="0.25">
      <c r="A73" s="1">
        <v>45993</v>
      </c>
      <c r="B73" s="1">
        <v>45993</v>
      </c>
      <c r="C73" s="2"/>
      <c r="D73" s="3" t="s">
        <v>29</v>
      </c>
      <c r="E73" s="4" t="s">
        <v>52</v>
      </c>
      <c r="F73" s="11">
        <v>30000</v>
      </c>
      <c r="G73" s="2" t="s">
        <v>3</v>
      </c>
      <c r="H73" s="13">
        <v>100</v>
      </c>
      <c r="I73" s="13">
        <f>Tabla7917672023243031354439[[#This Row],[Cantidad]]*Tabla7917672023243031354439[[#This Row],[Costo Unitario en RD$]]</f>
        <v>3000000</v>
      </c>
      <c r="J73" s="2">
        <v>30000</v>
      </c>
    </row>
    <row r="74" spans="1:10" x14ac:dyDescent="0.25">
      <c r="A74" s="1">
        <v>45996</v>
      </c>
      <c r="B74" s="1">
        <v>45996</v>
      </c>
      <c r="C74" s="2"/>
      <c r="D74" s="3" t="s">
        <v>114</v>
      </c>
      <c r="E74" s="4" t="s">
        <v>113</v>
      </c>
      <c r="F74" s="11">
        <v>12</v>
      </c>
      <c r="G74" s="2" t="s">
        <v>3</v>
      </c>
      <c r="H74" s="13">
        <v>11446.9</v>
      </c>
      <c r="I74" s="13">
        <f>Tabla7917672023243031354439[[#This Row],[Cantidad]]*Tabla7917672023243031354439[[#This Row],[Costo Unitario en RD$]]</f>
        <v>137362.79999999999</v>
      </c>
      <c r="J74" s="2">
        <v>0</v>
      </c>
    </row>
    <row r="75" spans="1:10" x14ac:dyDescent="0.25">
      <c r="A75" s="1">
        <v>45999</v>
      </c>
      <c r="B75" s="1">
        <v>45999</v>
      </c>
      <c r="C75" s="2"/>
      <c r="D75" s="3" t="s">
        <v>22</v>
      </c>
      <c r="E75" s="4" t="s">
        <v>8</v>
      </c>
      <c r="F75" s="11">
        <v>45</v>
      </c>
      <c r="G75" s="2" t="s">
        <v>3</v>
      </c>
      <c r="H75" s="13">
        <v>60</v>
      </c>
      <c r="I75" s="13">
        <f>Tabla7917672023243031354439[[#This Row],[Cantidad]]*Tabla7917672023243031354439[[#This Row],[Costo Unitario en RD$]]</f>
        <v>2700</v>
      </c>
      <c r="J75" s="2">
        <v>0</v>
      </c>
    </row>
    <row r="76" spans="1:10" ht="15" customHeight="1" x14ac:dyDescent="0.25">
      <c r="A76" s="1">
        <v>46000</v>
      </c>
      <c r="B76" s="1">
        <v>46000</v>
      </c>
      <c r="C76" s="2"/>
      <c r="D76" s="3" t="s">
        <v>25</v>
      </c>
      <c r="E76" s="4" t="s">
        <v>26</v>
      </c>
      <c r="F76" s="11">
        <v>167.31</v>
      </c>
      <c r="G76" s="2" t="s">
        <v>27</v>
      </c>
      <c r="H76" s="10">
        <v>273.76</v>
      </c>
      <c r="I76" s="13">
        <f>Tabla7917672023243031354439[[#This Row],[Cantidad]]*Tabla7917672023243031354439[[#This Row],[Costo Unitario en RD$]]</f>
        <v>45802.785599999996</v>
      </c>
      <c r="J76" s="2">
        <v>0</v>
      </c>
    </row>
    <row r="77" spans="1:10" x14ac:dyDescent="0.25">
      <c r="A77" s="1">
        <v>46003</v>
      </c>
      <c r="B77" s="1">
        <v>46003</v>
      </c>
      <c r="C77" s="2"/>
      <c r="D77" s="3" t="s">
        <v>56</v>
      </c>
      <c r="E77" s="4" t="s">
        <v>55</v>
      </c>
      <c r="F77" s="11">
        <v>61</v>
      </c>
      <c r="G77" s="2" t="s">
        <v>3</v>
      </c>
      <c r="H77" s="13">
        <v>14950.01</v>
      </c>
      <c r="I77" s="13">
        <f>Tabla7917672023243031354439[[#This Row],[Cantidad]]*Tabla7917672023243031354439[[#This Row],[Costo Unitario en RD$]]</f>
        <v>911950.61</v>
      </c>
      <c r="J77" s="2">
        <v>0</v>
      </c>
    </row>
    <row r="78" spans="1:10" x14ac:dyDescent="0.25">
      <c r="A78" s="1">
        <v>46003</v>
      </c>
      <c r="B78" s="1">
        <v>46003</v>
      </c>
      <c r="C78" s="2"/>
      <c r="D78" s="3" t="s">
        <v>115</v>
      </c>
      <c r="E78" s="4" t="s">
        <v>116</v>
      </c>
      <c r="F78" s="9">
        <v>61</v>
      </c>
      <c r="G78" s="5" t="s">
        <v>3</v>
      </c>
      <c r="H78" s="10">
        <v>2250</v>
      </c>
      <c r="I78" s="13">
        <f>Tabla7917672023243031354439[[#This Row],[Cantidad]]*Tabla7917672023243031354439[[#This Row],[Costo Unitario en RD$]]</f>
        <v>137250</v>
      </c>
      <c r="J78" s="2">
        <v>0</v>
      </c>
    </row>
    <row r="79" spans="1:10" x14ac:dyDescent="0.25">
      <c r="A79" s="1">
        <v>46003</v>
      </c>
      <c r="B79" s="1">
        <v>46003</v>
      </c>
      <c r="C79" s="2"/>
      <c r="D79" s="3" t="s">
        <v>71</v>
      </c>
      <c r="E79" s="15" t="s">
        <v>72</v>
      </c>
      <c r="F79" s="11">
        <v>198</v>
      </c>
      <c r="G79" s="2" t="s">
        <v>37</v>
      </c>
      <c r="H79" s="13">
        <v>74</v>
      </c>
      <c r="I79" s="13">
        <f>Tabla7917672023243031354439[[#This Row],[Cantidad]]*Tabla7917672023243031354439[[#This Row],[Costo Unitario en RD$]]</f>
        <v>14652</v>
      </c>
      <c r="J79" s="2">
        <v>0</v>
      </c>
    </row>
    <row r="80" spans="1:10" x14ac:dyDescent="0.25">
      <c r="A80" s="1">
        <v>46003</v>
      </c>
      <c r="B80" s="1">
        <v>46003</v>
      </c>
      <c r="C80" s="2"/>
      <c r="D80" s="3" t="s">
        <v>117</v>
      </c>
      <c r="E80" s="4" t="s">
        <v>118</v>
      </c>
      <c r="F80" s="11">
        <v>854</v>
      </c>
      <c r="G80" s="2" t="s">
        <v>3</v>
      </c>
      <c r="H80" s="13">
        <v>1590</v>
      </c>
      <c r="I80" s="13">
        <f>Tabla7917672023243031354439[[#This Row],[Cantidad]]*Tabla7917672023243031354439[[#This Row],[Costo Unitario en RD$]]</f>
        <v>1357860</v>
      </c>
      <c r="J80" s="2">
        <v>0</v>
      </c>
    </row>
    <row r="81" spans="1:10" x14ac:dyDescent="0.25">
      <c r="A81" s="1">
        <v>46003</v>
      </c>
      <c r="B81" s="1">
        <v>46003</v>
      </c>
      <c r="C81" s="2"/>
      <c r="D81" s="3" t="s">
        <v>119</v>
      </c>
      <c r="E81" s="4" t="s">
        <v>120</v>
      </c>
      <c r="F81" s="11">
        <v>305</v>
      </c>
      <c r="G81" s="2" t="s">
        <v>37</v>
      </c>
      <c r="H81" s="13">
        <v>360.01</v>
      </c>
      <c r="I81" s="13">
        <f>Tabla7917672023243031354439[[#This Row],[Cantidad]]*Tabla7917672023243031354439[[#This Row],[Costo Unitario en RD$]]</f>
        <v>109803.05</v>
      </c>
      <c r="J81" s="2">
        <v>0</v>
      </c>
    </row>
    <row r="82" spans="1:10" x14ac:dyDescent="0.25">
      <c r="A82" s="1">
        <v>46003</v>
      </c>
      <c r="B82" s="1">
        <v>46003</v>
      </c>
      <c r="C82" s="2"/>
      <c r="D82" s="3" t="s">
        <v>121</v>
      </c>
      <c r="E82" s="4" t="s">
        <v>122</v>
      </c>
      <c r="F82" s="9">
        <v>305</v>
      </c>
      <c r="G82" s="5" t="s">
        <v>37</v>
      </c>
      <c r="H82" s="10">
        <v>360.01</v>
      </c>
      <c r="I82" s="13">
        <f>Tabla7917672023243031354439[[#This Row],[Cantidad]]*Tabla7917672023243031354439[[#This Row],[Costo Unitario en RD$]]</f>
        <v>109803.05</v>
      </c>
      <c r="J82" s="2">
        <v>0</v>
      </c>
    </row>
    <row r="83" spans="1:10" x14ac:dyDescent="0.25">
      <c r="A83" s="1">
        <v>46003</v>
      </c>
      <c r="B83" s="1">
        <v>46003</v>
      </c>
      <c r="C83" s="2"/>
      <c r="D83" s="3" t="s">
        <v>96</v>
      </c>
      <c r="E83" s="4" t="s">
        <v>97</v>
      </c>
      <c r="F83" s="11">
        <v>37600</v>
      </c>
      <c r="G83" s="2" t="s">
        <v>3</v>
      </c>
      <c r="H83" s="13">
        <v>5.96</v>
      </c>
      <c r="I83" s="13">
        <f>Tabla7917672023243031354439[[#This Row],[Cantidad]]*Tabla7917672023243031354439[[#This Row],[Costo Unitario en RD$]]</f>
        <v>224096</v>
      </c>
      <c r="J83" s="2">
        <v>239301</v>
      </c>
    </row>
    <row r="84" spans="1:10" x14ac:dyDescent="0.25">
      <c r="A84" s="1">
        <v>46003</v>
      </c>
      <c r="B84" s="1">
        <v>46003</v>
      </c>
      <c r="C84" s="2"/>
      <c r="D84" s="3" t="s">
        <v>123</v>
      </c>
      <c r="E84" s="4" t="s">
        <v>124</v>
      </c>
      <c r="F84" s="9">
        <v>10</v>
      </c>
      <c r="G84" s="2" t="s">
        <v>15</v>
      </c>
      <c r="H84" s="10">
        <v>1044.9000000000001</v>
      </c>
      <c r="I84" s="13">
        <f>Tabla7917672023243031354439[[#This Row],[Cantidad]]*Tabla7917672023243031354439[[#This Row],[Costo Unitario en RD$]]</f>
        <v>10449</v>
      </c>
      <c r="J84" s="2">
        <v>10</v>
      </c>
    </row>
    <row r="85" spans="1:10" x14ac:dyDescent="0.25">
      <c r="A85" s="1">
        <v>46003</v>
      </c>
      <c r="B85" s="1">
        <v>46003</v>
      </c>
      <c r="C85" s="2"/>
      <c r="D85" s="3" t="s">
        <v>125</v>
      </c>
      <c r="E85" s="4" t="s">
        <v>126</v>
      </c>
      <c r="F85" s="11">
        <v>30</v>
      </c>
      <c r="G85" s="2" t="s">
        <v>127</v>
      </c>
      <c r="H85" s="10">
        <v>9416.2000000000007</v>
      </c>
      <c r="I85" s="13">
        <f>Tabla7917672023243031354439[[#This Row],[Cantidad]]*Tabla7917672023243031354439[[#This Row],[Costo Unitario en RD$]]</f>
        <v>282486</v>
      </c>
      <c r="J85" s="2">
        <v>30</v>
      </c>
    </row>
    <row r="86" spans="1:10" x14ac:dyDescent="0.25">
      <c r="A86" s="1">
        <v>46007</v>
      </c>
      <c r="B86" s="1">
        <v>46007</v>
      </c>
      <c r="C86" s="2"/>
      <c r="D86" s="3" t="s">
        <v>128</v>
      </c>
      <c r="E86" s="4" t="s">
        <v>129</v>
      </c>
      <c r="F86" s="11">
        <v>2</v>
      </c>
      <c r="G86" s="2" t="s">
        <v>3</v>
      </c>
      <c r="H86" s="13">
        <v>54683.41</v>
      </c>
      <c r="I86" s="13">
        <f>Tabla7917672023243031354439[[#This Row],[Cantidad]]*Tabla7917672023243031354439[[#This Row],[Costo Unitario en RD$]]</f>
        <v>109366.82</v>
      </c>
      <c r="J86" s="2">
        <v>0</v>
      </c>
    </row>
    <row r="87" spans="1:10" x14ac:dyDescent="0.25">
      <c r="A87" s="1">
        <v>46007</v>
      </c>
      <c r="B87" s="1">
        <v>46007</v>
      </c>
      <c r="C87" s="2"/>
      <c r="D87" s="3" t="s">
        <v>130</v>
      </c>
      <c r="E87" s="4" t="s">
        <v>131</v>
      </c>
      <c r="F87" s="11">
        <v>1</v>
      </c>
      <c r="G87" s="2" t="s">
        <v>3</v>
      </c>
      <c r="H87" s="13">
        <v>38841.19</v>
      </c>
      <c r="I87" s="13">
        <f>Tabla7917672023243031354439[[#This Row],[Cantidad]]*Tabla7917672023243031354439[[#This Row],[Costo Unitario en RD$]]</f>
        <v>38841.19</v>
      </c>
      <c r="J87" s="2">
        <v>0</v>
      </c>
    </row>
    <row r="88" spans="1:10" x14ac:dyDescent="0.25">
      <c r="A88" s="1">
        <v>46007</v>
      </c>
      <c r="B88" s="1">
        <v>46007</v>
      </c>
      <c r="C88" s="2"/>
      <c r="D88" s="3" t="s">
        <v>132</v>
      </c>
      <c r="E88" s="4" t="s">
        <v>133</v>
      </c>
      <c r="F88" s="11">
        <v>35</v>
      </c>
      <c r="G88" s="2" t="s">
        <v>3</v>
      </c>
      <c r="H88" s="13">
        <v>3700</v>
      </c>
      <c r="I88" s="13">
        <f>Tabla7917672023243031354439[[#This Row],[Cantidad]]*Tabla7917672023243031354439[[#This Row],[Costo Unitario en RD$]]</f>
        <v>129500</v>
      </c>
      <c r="J88" s="2">
        <v>35</v>
      </c>
    </row>
    <row r="89" spans="1:10" ht="60" x14ac:dyDescent="0.25">
      <c r="A89" s="6" t="s">
        <v>0</v>
      </c>
      <c r="B89" s="6" t="s">
        <v>6</v>
      </c>
      <c r="C89" s="6" t="s">
        <v>11</v>
      </c>
      <c r="D89" s="8" t="s">
        <v>12</v>
      </c>
      <c r="E89" s="6" t="s">
        <v>1</v>
      </c>
      <c r="F89" s="12" t="s">
        <v>10</v>
      </c>
      <c r="G89" s="6" t="s">
        <v>13</v>
      </c>
      <c r="H89" s="14" t="s">
        <v>14</v>
      </c>
      <c r="I89" s="14" t="s">
        <v>2</v>
      </c>
      <c r="J89" s="6" t="s">
        <v>7</v>
      </c>
    </row>
    <row r="90" spans="1:10" x14ac:dyDescent="0.25">
      <c r="A90" s="1">
        <v>46007</v>
      </c>
      <c r="B90" s="1">
        <v>46007</v>
      </c>
      <c r="C90" s="5"/>
      <c r="D90" s="7" t="s">
        <v>134</v>
      </c>
      <c r="E90" s="4" t="s">
        <v>135</v>
      </c>
      <c r="F90" s="9">
        <v>88</v>
      </c>
      <c r="G90" s="5" t="s">
        <v>3</v>
      </c>
      <c r="H90" s="10">
        <v>1350</v>
      </c>
      <c r="I90" s="10">
        <f>Tabla791767202324303135444640[[#This Row],[Cantidad]]*Tabla791767202324303135444640[[#This Row],[Costo Unitario en RD$]]</f>
        <v>118800</v>
      </c>
      <c r="J90" s="5">
        <v>88</v>
      </c>
    </row>
    <row r="91" spans="1:10" x14ac:dyDescent="0.25">
      <c r="A91" s="1">
        <v>46007</v>
      </c>
      <c r="B91" s="1">
        <v>46007</v>
      </c>
      <c r="C91" s="5"/>
      <c r="D91" s="3" t="s">
        <v>136</v>
      </c>
      <c r="E91" s="4" t="s">
        <v>137</v>
      </c>
      <c r="F91" s="11">
        <v>125</v>
      </c>
      <c r="G91" s="2" t="s">
        <v>3</v>
      </c>
      <c r="H91" s="13">
        <v>2112.1999999999998</v>
      </c>
      <c r="I91" s="10">
        <f>Tabla791767202324303135444640[[#This Row],[Cantidad]]*Tabla791767202324303135444640[[#This Row],[Costo Unitario en RD$]]</f>
        <v>264025</v>
      </c>
      <c r="J91" s="5">
        <v>125</v>
      </c>
    </row>
    <row r="92" spans="1:10" x14ac:dyDescent="0.25">
      <c r="A92" s="1">
        <v>46007</v>
      </c>
      <c r="B92" s="1">
        <v>46007</v>
      </c>
      <c r="C92" s="2"/>
      <c r="D92" s="3" t="s">
        <v>138</v>
      </c>
      <c r="E92" s="4" t="s">
        <v>139</v>
      </c>
      <c r="F92" s="11">
        <v>10</v>
      </c>
      <c r="G92" s="2" t="s">
        <v>3</v>
      </c>
      <c r="H92" s="13">
        <v>2342.3000000000002</v>
      </c>
      <c r="I92" s="13">
        <f>Tabla791767202324303135444640[[#This Row],[Cantidad]]*Tabla791767202324303135444640[[#This Row],[Costo Unitario en RD$]]</f>
        <v>23423</v>
      </c>
      <c r="J92" s="2">
        <v>10</v>
      </c>
    </row>
    <row r="93" spans="1:10" x14ac:dyDescent="0.25">
      <c r="A93" s="1">
        <v>46007</v>
      </c>
      <c r="B93" s="1">
        <v>46007</v>
      </c>
      <c r="C93" s="2"/>
      <c r="D93" s="3" t="s">
        <v>140</v>
      </c>
      <c r="E93" s="4" t="s">
        <v>141</v>
      </c>
      <c r="F93" s="11">
        <v>5</v>
      </c>
      <c r="G93" s="2" t="s">
        <v>3</v>
      </c>
      <c r="H93" s="13">
        <v>2342.3000000000002</v>
      </c>
      <c r="I93" s="13">
        <f>Tabla791767202324303135444640[[#This Row],[Cantidad]]*Tabla791767202324303135444640[[#This Row],[Costo Unitario en RD$]]</f>
        <v>11711.5</v>
      </c>
      <c r="J93" s="2">
        <v>5</v>
      </c>
    </row>
    <row r="94" spans="1:10" ht="15" customHeight="1" x14ac:dyDescent="0.25">
      <c r="A94" s="1">
        <v>46007</v>
      </c>
      <c r="B94" s="1">
        <v>46007</v>
      </c>
      <c r="C94" s="2"/>
      <c r="D94" s="3" t="s">
        <v>142</v>
      </c>
      <c r="E94" s="4" t="s">
        <v>143</v>
      </c>
      <c r="F94" s="11">
        <v>25</v>
      </c>
      <c r="G94" s="2" t="s">
        <v>3</v>
      </c>
      <c r="H94" s="13">
        <v>2147.6</v>
      </c>
      <c r="I94" s="13">
        <f>Tabla791767202324303135444640[[#This Row],[Cantidad]]*Tabla791767202324303135444640[[#This Row],[Costo Unitario en RD$]]</f>
        <v>53690</v>
      </c>
      <c r="J94" s="2">
        <v>25</v>
      </c>
    </row>
    <row r="95" spans="1:10" x14ac:dyDescent="0.25">
      <c r="A95" s="1">
        <v>46007</v>
      </c>
      <c r="B95" s="1">
        <v>46007</v>
      </c>
      <c r="C95" s="2"/>
      <c r="D95" s="3" t="s">
        <v>144</v>
      </c>
      <c r="E95" s="4" t="s">
        <v>145</v>
      </c>
      <c r="F95" s="11">
        <v>5</v>
      </c>
      <c r="G95" s="2" t="s">
        <v>3</v>
      </c>
      <c r="H95" s="13">
        <v>2342.3000000000002</v>
      </c>
      <c r="I95" s="13">
        <f>Tabla791767202324303135444640[[#This Row],[Cantidad]]*Tabla791767202324303135444640[[#This Row],[Costo Unitario en RD$]]</f>
        <v>11711.5</v>
      </c>
      <c r="J95" s="2">
        <v>5</v>
      </c>
    </row>
    <row r="96" spans="1:10" x14ac:dyDescent="0.25">
      <c r="A96" s="1">
        <v>46007</v>
      </c>
      <c r="B96" s="1">
        <v>46007</v>
      </c>
      <c r="C96" s="2"/>
      <c r="D96" s="3" t="s">
        <v>146</v>
      </c>
      <c r="E96" s="4" t="s">
        <v>147</v>
      </c>
      <c r="F96" s="11">
        <v>100</v>
      </c>
      <c r="G96" s="2" t="s">
        <v>37</v>
      </c>
      <c r="H96" s="13">
        <v>23.6</v>
      </c>
      <c r="I96" s="13">
        <f>Tabla791767202324303135444640[[#This Row],[Cantidad]]*Tabla791767202324303135444640[[#This Row],[Costo Unitario en RD$]]</f>
        <v>2360</v>
      </c>
      <c r="J96" s="2">
        <v>100</v>
      </c>
    </row>
    <row r="97" spans="1:10" x14ac:dyDescent="0.25">
      <c r="A97" s="1">
        <v>46008</v>
      </c>
      <c r="B97" s="1">
        <v>46008</v>
      </c>
      <c r="C97" s="2"/>
      <c r="D97" s="3" t="s">
        <v>44</v>
      </c>
      <c r="E97" s="4" t="s">
        <v>57</v>
      </c>
      <c r="F97" s="9">
        <v>36000</v>
      </c>
      <c r="G97" s="5" t="s">
        <v>3</v>
      </c>
      <c r="H97" s="10">
        <v>1.76</v>
      </c>
      <c r="I97" s="13">
        <f>Tabla791767202324303135444640[[#This Row],[Cantidad]]*Tabla791767202324303135444640[[#This Row],[Costo Unitario en RD$]]</f>
        <v>63360</v>
      </c>
      <c r="J97" s="2">
        <v>98000</v>
      </c>
    </row>
    <row r="98" spans="1:10" x14ac:dyDescent="0.25">
      <c r="A98" s="1">
        <v>46008</v>
      </c>
      <c r="B98" s="1">
        <v>46008</v>
      </c>
      <c r="C98" s="2"/>
      <c r="D98" s="3" t="s">
        <v>35</v>
      </c>
      <c r="E98" s="15" t="s">
        <v>107</v>
      </c>
      <c r="F98" s="11">
        <v>16000</v>
      </c>
      <c r="G98" s="2" t="s">
        <v>3</v>
      </c>
      <c r="H98" s="13">
        <v>3.72</v>
      </c>
      <c r="I98" s="13">
        <f>Tabla791767202324303135444640[[#This Row],[Cantidad]]*Tabla791767202324303135444640[[#This Row],[Costo Unitario en RD$]]</f>
        <v>59520</v>
      </c>
      <c r="J98" s="2">
        <v>269200</v>
      </c>
    </row>
    <row r="99" spans="1:10" ht="15" customHeight="1" x14ac:dyDescent="0.25">
      <c r="A99" s="1">
        <v>46008</v>
      </c>
      <c r="B99" s="1">
        <v>46008</v>
      </c>
      <c r="C99" s="2"/>
      <c r="D99" s="3" t="s">
        <v>148</v>
      </c>
      <c r="E99" s="4" t="s">
        <v>149</v>
      </c>
      <c r="F99" s="11">
        <v>100</v>
      </c>
      <c r="G99" s="2" t="s">
        <v>3</v>
      </c>
      <c r="H99" s="13">
        <v>177</v>
      </c>
      <c r="I99" s="13">
        <f>Tabla791767202324303135444640[[#This Row],[Cantidad]]*Tabla791767202324303135444640[[#This Row],[Costo Unitario en RD$]]</f>
        <v>17700</v>
      </c>
      <c r="J99" s="2">
        <v>97</v>
      </c>
    </row>
    <row r="100" spans="1:10" x14ac:dyDescent="0.25">
      <c r="A100" s="1">
        <v>46008</v>
      </c>
      <c r="B100" s="1">
        <v>46008</v>
      </c>
      <c r="C100" s="2"/>
      <c r="D100" s="3" t="s">
        <v>66</v>
      </c>
      <c r="E100" s="4" t="s">
        <v>67</v>
      </c>
      <c r="F100" s="11">
        <v>18</v>
      </c>
      <c r="G100" s="2" t="s">
        <v>3</v>
      </c>
      <c r="H100" s="13">
        <v>129.80000000000001</v>
      </c>
      <c r="I100" s="13">
        <f>Tabla791767202324303135444640[[#This Row],[Cantidad]]*Tabla791767202324303135444640[[#This Row],[Costo Unitario en RD$]]</f>
        <v>2336.4</v>
      </c>
      <c r="J100" s="2">
        <v>10</v>
      </c>
    </row>
    <row r="101" spans="1:10" x14ac:dyDescent="0.25">
      <c r="A101" s="1">
        <v>46008</v>
      </c>
      <c r="B101" s="1">
        <v>46008</v>
      </c>
      <c r="C101" s="2"/>
      <c r="D101" s="3" t="s">
        <v>150</v>
      </c>
      <c r="E101" s="4" t="s">
        <v>151</v>
      </c>
      <c r="F101" s="9">
        <v>10</v>
      </c>
      <c r="G101" s="5" t="s">
        <v>3</v>
      </c>
      <c r="H101" s="10">
        <v>56.64</v>
      </c>
      <c r="I101" s="13">
        <f>Tabla791767202324303135444640[[#This Row],[Cantidad]]*Tabla791767202324303135444640[[#This Row],[Costo Unitario en RD$]]</f>
        <v>566.4</v>
      </c>
      <c r="J101" s="2">
        <v>10</v>
      </c>
    </row>
    <row r="102" spans="1:10" x14ac:dyDescent="0.25">
      <c r="A102" s="1">
        <v>46008</v>
      </c>
      <c r="B102" s="1">
        <v>46008</v>
      </c>
      <c r="C102" s="2"/>
      <c r="D102" s="3" t="s">
        <v>28</v>
      </c>
      <c r="E102" s="4" t="s">
        <v>152</v>
      </c>
      <c r="F102" s="11">
        <v>400</v>
      </c>
      <c r="G102" s="2" t="s">
        <v>3</v>
      </c>
      <c r="H102" s="13">
        <v>188.8</v>
      </c>
      <c r="I102" s="13">
        <f>Tabla791767202324303135444640[[#This Row],[Cantidad]]*Tabla791767202324303135444640[[#This Row],[Costo Unitario en RD$]]</f>
        <v>75520</v>
      </c>
      <c r="J102" s="2">
        <v>280</v>
      </c>
    </row>
    <row r="103" spans="1:10" x14ac:dyDescent="0.25">
      <c r="A103" s="1">
        <v>46008</v>
      </c>
      <c r="B103" s="1">
        <v>46008</v>
      </c>
      <c r="C103" s="2"/>
      <c r="D103" s="3" t="s">
        <v>51</v>
      </c>
      <c r="E103" s="4" t="s">
        <v>153</v>
      </c>
      <c r="F103" s="9">
        <v>500</v>
      </c>
      <c r="G103" s="2" t="s">
        <v>3</v>
      </c>
      <c r="H103" s="10">
        <v>2.95</v>
      </c>
      <c r="I103" s="13">
        <f>Tabla791767202324303135444640[[#This Row],[Cantidad]]*Tabla791767202324303135444640[[#This Row],[Costo Unitario en RD$]]</f>
        <v>1475</v>
      </c>
      <c r="J103" s="2">
        <v>150</v>
      </c>
    </row>
    <row r="104" spans="1:10" x14ac:dyDescent="0.25">
      <c r="A104" s="1">
        <v>46008</v>
      </c>
      <c r="B104" s="1">
        <v>46008</v>
      </c>
      <c r="C104" s="2"/>
      <c r="D104" s="3" t="s">
        <v>154</v>
      </c>
      <c r="E104" s="4" t="s">
        <v>155</v>
      </c>
      <c r="F104" s="11">
        <v>500</v>
      </c>
      <c r="G104" s="2" t="s">
        <v>3</v>
      </c>
      <c r="H104" s="10">
        <v>11.8</v>
      </c>
      <c r="I104" s="13">
        <f>Tabla791767202324303135444640[[#This Row],[Cantidad]]*Tabla791767202324303135444640[[#This Row],[Costo Unitario en RD$]]</f>
        <v>5900</v>
      </c>
      <c r="J104" s="2">
        <v>200</v>
      </c>
    </row>
    <row r="105" spans="1:10" x14ac:dyDescent="0.25">
      <c r="A105" s="1">
        <v>46008</v>
      </c>
      <c r="B105" s="1">
        <v>46008</v>
      </c>
      <c r="C105" s="2"/>
      <c r="D105" s="3" t="s">
        <v>156</v>
      </c>
      <c r="E105" s="4" t="s">
        <v>157</v>
      </c>
      <c r="F105" s="11">
        <v>100</v>
      </c>
      <c r="G105" s="2" t="s">
        <v>3</v>
      </c>
      <c r="H105" s="13">
        <v>29.5</v>
      </c>
      <c r="I105" s="13">
        <f>Tabla791767202324303135444640[[#This Row],[Cantidad]]*Tabla791767202324303135444640[[#This Row],[Costo Unitario en RD$]]</f>
        <v>2950</v>
      </c>
      <c r="J105" s="2">
        <v>50</v>
      </c>
    </row>
    <row r="106" spans="1:10" x14ac:dyDescent="0.25">
      <c r="A106" s="1">
        <v>46008</v>
      </c>
      <c r="B106" s="1">
        <v>46008</v>
      </c>
      <c r="C106" s="2"/>
      <c r="D106" s="3" t="s">
        <v>158</v>
      </c>
      <c r="E106" s="4" t="s">
        <v>159</v>
      </c>
      <c r="F106" s="11">
        <v>50</v>
      </c>
      <c r="G106" s="2" t="s">
        <v>3</v>
      </c>
      <c r="H106" s="13">
        <v>20.059999999999999</v>
      </c>
      <c r="I106" s="13">
        <f>Tabla791767202324303135444640[[#This Row],[Cantidad]]*Tabla791767202324303135444640[[#This Row],[Costo Unitario en RD$]]</f>
        <v>1002.9999999999999</v>
      </c>
      <c r="J106" s="2">
        <v>46</v>
      </c>
    </row>
    <row r="107" spans="1:10" x14ac:dyDescent="0.25">
      <c r="A107" s="1">
        <v>46008</v>
      </c>
      <c r="B107" s="1">
        <v>46008</v>
      </c>
      <c r="C107" s="2"/>
      <c r="D107" s="3" t="s">
        <v>160</v>
      </c>
      <c r="E107" s="4" t="s">
        <v>161</v>
      </c>
      <c r="F107" s="11">
        <v>1000</v>
      </c>
      <c r="G107" s="2" t="s">
        <v>3</v>
      </c>
      <c r="H107" s="13">
        <v>3.8</v>
      </c>
      <c r="I107" s="13">
        <f>Tabla791767202324303135444640[[#This Row],[Cantidad]]*Tabla791767202324303135444640[[#This Row],[Costo Unitario en RD$]]</f>
        <v>3800</v>
      </c>
      <c r="J107" s="2">
        <v>898</v>
      </c>
    </row>
    <row r="108" spans="1:10" ht="60" x14ac:dyDescent="0.25">
      <c r="A108" s="6" t="s">
        <v>0</v>
      </c>
      <c r="B108" s="6" t="s">
        <v>6</v>
      </c>
      <c r="C108" s="6" t="s">
        <v>11</v>
      </c>
      <c r="D108" s="8" t="s">
        <v>12</v>
      </c>
      <c r="E108" s="6" t="s">
        <v>1</v>
      </c>
      <c r="F108" s="12" t="s">
        <v>10</v>
      </c>
      <c r="G108" s="6" t="s">
        <v>13</v>
      </c>
      <c r="H108" s="14" t="s">
        <v>14</v>
      </c>
      <c r="I108" s="14" t="s">
        <v>2</v>
      </c>
      <c r="J108" s="6" t="s">
        <v>7</v>
      </c>
    </row>
    <row r="109" spans="1:10" x14ac:dyDescent="0.25">
      <c r="A109" s="1">
        <v>46008</v>
      </c>
      <c r="B109" s="1">
        <v>46008</v>
      </c>
      <c r="C109" s="5"/>
      <c r="D109" s="7" t="s">
        <v>62</v>
      </c>
      <c r="E109" s="4" t="s">
        <v>63</v>
      </c>
      <c r="F109" s="9">
        <v>5</v>
      </c>
      <c r="G109" s="5" t="s">
        <v>3</v>
      </c>
      <c r="H109" s="10">
        <v>601.79999999999995</v>
      </c>
      <c r="I109" s="10">
        <f>Tabla791767202324303135444841[[#This Row],[Cantidad]]*Tabla791767202324303135444841[[#This Row],[Costo Unitario en RD$]]</f>
        <v>3009</v>
      </c>
      <c r="J109" s="5">
        <v>31</v>
      </c>
    </row>
    <row r="110" spans="1:10" x14ac:dyDescent="0.25">
      <c r="A110" s="1">
        <v>46008</v>
      </c>
      <c r="B110" s="1">
        <v>46008</v>
      </c>
      <c r="C110" s="5"/>
      <c r="D110" s="3" t="s">
        <v>47</v>
      </c>
      <c r="E110" s="4" t="s">
        <v>162</v>
      </c>
      <c r="F110" s="11">
        <v>24</v>
      </c>
      <c r="G110" s="2" t="s">
        <v>3</v>
      </c>
      <c r="H110" s="13">
        <v>25.96</v>
      </c>
      <c r="I110" s="10">
        <f>Tabla791767202324303135444841[[#This Row],[Cantidad]]*Tabla791767202324303135444841[[#This Row],[Costo Unitario en RD$]]</f>
        <v>623.04</v>
      </c>
      <c r="J110" s="5">
        <v>7</v>
      </c>
    </row>
    <row r="111" spans="1:10" x14ac:dyDescent="0.25">
      <c r="A111" s="1">
        <v>46008</v>
      </c>
      <c r="B111" s="1">
        <v>46008</v>
      </c>
      <c r="C111" s="2"/>
      <c r="D111" s="3" t="s">
        <v>163</v>
      </c>
      <c r="E111" s="4" t="s">
        <v>164</v>
      </c>
      <c r="F111" s="11">
        <v>1</v>
      </c>
      <c r="G111" s="2" t="s">
        <v>3</v>
      </c>
      <c r="H111" s="13">
        <v>27730</v>
      </c>
      <c r="I111" s="13">
        <f>Tabla791767202324303135444841[[#This Row],[Cantidad]]*Tabla791767202324303135444841[[#This Row],[Costo Unitario en RD$]]</f>
        <v>27730</v>
      </c>
      <c r="J111" s="2">
        <v>1</v>
      </c>
    </row>
    <row r="112" spans="1:10" x14ac:dyDescent="0.25">
      <c r="A112" s="1">
        <v>46008</v>
      </c>
      <c r="B112" s="1">
        <v>46008</v>
      </c>
      <c r="C112" s="2"/>
      <c r="D112" s="3" t="s">
        <v>166</v>
      </c>
      <c r="E112" s="4" t="s">
        <v>165</v>
      </c>
      <c r="F112" s="11">
        <v>2</v>
      </c>
      <c r="G112" s="2" t="s">
        <v>3</v>
      </c>
      <c r="H112" s="13">
        <v>6726</v>
      </c>
      <c r="I112" s="13">
        <f>Tabla791767202324303135444841[[#This Row],[Cantidad]]*Tabla791767202324303135444841[[#This Row],[Costo Unitario en RD$]]</f>
        <v>13452</v>
      </c>
      <c r="J112" s="2">
        <v>0</v>
      </c>
    </row>
    <row r="113" spans="1:10" x14ac:dyDescent="0.25">
      <c r="A113" s="1">
        <v>46008</v>
      </c>
      <c r="B113" s="1">
        <v>46008</v>
      </c>
      <c r="C113" s="2"/>
      <c r="D113" s="3" t="s">
        <v>167</v>
      </c>
      <c r="E113" s="4" t="s">
        <v>168</v>
      </c>
      <c r="F113" s="11">
        <v>1</v>
      </c>
      <c r="G113" s="2" t="s">
        <v>3</v>
      </c>
      <c r="H113" s="13">
        <v>4484</v>
      </c>
      <c r="I113" s="13">
        <f>Tabla791767202324303135444841[[#This Row],[Cantidad]]*Tabla791767202324303135444841[[#This Row],[Costo Unitario en RD$]]</f>
        <v>4484</v>
      </c>
      <c r="J113" s="2">
        <v>0</v>
      </c>
    </row>
    <row r="114" spans="1:10" x14ac:dyDescent="0.25">
      <c r="A114" s="1">
        <v>46008</v>
      </c>
      <c r="B114" s="1">
        <v>46008</v>
      </c>
      <c r="C114" s="2"/>
      <c r="D114" s="3" t="s">
        <v>169</v>
      </c>
      <c r="E114" s="4" t="s">
        <v>170</v>
      </c>
      <c r="F114" s="11">
        <v>2</v>
      </c>
      <c r="G114" s="2" t="s">
        <v>3</v>
      </c>
      <c r="H114" s="13">
        <v>3835</v>
      </c>
      <c r="I114" s="13">
        <f>Tabla791767202324303135444841[[#This Row],[Cantidad]]*Tabla791767202324303135444841[[#This Row],[Costo Unitario en RD$]]</f>
        <v>7670</v>
      </c>
      <c r="J114" s="2">
        <v>0</v>
      </c>
    </row>
    <row r="115" spans="1:10" x14ac:dyDescent="0.25">
      <c r="A115" s="1">
        <v>46008</v>
      </c>
      <c r="B115" s="1">
        <v>46008</v>
      </c>
      <c r="C115" s="2"/>
      <c r="D115" s="3" t="s">
        <v>171</v>
      </c>
      <c r="E115" s="4" t="s">
        <v>172</v>
      </c>
      <c r="F115" s="11">
        <v>1</v>
      </c>
      <c r="G115" s="2" t="s">
        <v>3</v>
      </c>
      <c r="H115" s="13">
        <v>3835</v>
      </c>
      <c r="I115" s="13">
        <f>Tabla791767202324303135444841[[#This Row],[Cantidad]]*Tabla791767202324303135444841[[#This Row],[Costo Unitario en RD$]]</f>
        <v>3835</v>
      </c>
      <c r="J115" s="2">
        <v>0</v>
      </c>
    </row>
    <row r="116" spans="1:10" x14ac:dyDescent="0.25">
      <c r="A116" s="1">
        <v>46008</v>
      </c>
      <c r="B116" s="1">
        <v>46008</v>
      </c>
      <c r="C116" s="2"/>
      <c r="D116" s="3" t="s">
        <v>173</v>
      </c>
      <c r="E116" s="4" t="s">
        <v>174</v>
      </c>
      <c r="F116" s="9">
        <v>4</v>
      </c>
      <c r="G116" s="5" t="s">
        <v>3</v>
      </c>
      <c r="H116" s="10">
        <v>1357</v>
      </c>
      <c r="I116" s="13">
        <f>Tabla791767202324303135444841[[#This Row],[Cantidad]]*Tabla791767202324303135444841[[#This Row],[Costo Unitario en RD$]]</f>
        <v>5428</v>
      </c>
      <c r="J116" s="2">
        <v>4</v>
      </c>
    </row>
    <row r="117" spans="1:10" x14ac:dyDescent="0.25">
      <c r="A117" s="1">
        <v>46008</v>
      </c>
      <c r="B117" s="1">
        <v>46008</v>
      </c>
      <c r="C117" s="2"/>
      <c r="D117" s="3" t="s">
        <v>175</v>
      </c>
      <c r="E117" s="15" t="s">
        <v>176</v>
      </c>
      <c r="F117" s="11">
        <v>2</v>
      </c>
      <c r="G117" s="2" t="s">
        <v>3</v>
      </c>
      <c r="H117" s="13">
        <v>1923.4</v>
      </c>
      <c r="I117" s="13">
        <f>Tabla791767202324303135444841[[#This Row],[Cantidad]]*Tabla791767202324303135444841[[#This Row],[Costo Unitario en RD$]]</f>
        <v>3846.8</v>
      </c>
      <c r="J117" s="2">
        <v>2</v>
      </c>
    </row>
    <row r="118" spans="1:10" x14ac:dyDescent="0.25">
      <c r="A118" s="1">
        <v>46008</v>
      </c>
      <c r="B118" s="1">
        <v>46008</v>
      </c>
      <c r="C118" s="2"/>
      <c r="D118" s="3" t="s">
        <v>177</v>
      </c>
      <c r="E118" s="4" t="s">
        <v>178</v>
      </c>
      <c r="F118" s="11">
        <v>2</v>
      </c>
      <c r="G118" s="2" t="s">
        <v>3</v>
      </c>
      <c r="H118" s="13">
        <v>1923.4</v>
      </c>
      <c r="I118" s="13">
        <f>Tabla791767202324303135444841[[#This Row],[Cantidad]]*Tabla791767202324303135444841[[#This Row],[Costo Unitario en RD$]]</f>
        <v>3846.8</v>
      </c>
      <c r="J118" s="2">
        <v>2</v>
      </c>
    </row>
    <row r="119" spans="1:10" x14ac:dyDescent="0.25">
      <c r="A119" s="1">
        <v>46008</v>
      </c>
      <c r="B119" s="1">
        <v>46008</v>
      </c>
      <c r="C119" s="2"/>
      <c r="D119" s="3" t="s">
        <v>179</v>
      </c>
      <c r="E119" s="4" t="s">
        <v>180</v>
      </c>
      <c r="F119" s="11">
        <v>1</v>
      </c>
      <c r="G119" s="2" t="s">
        <v>3</v>
      </c>
      <c r="H119" s="13">
        <v>15930</v>
      </c>
      <c r="I119" s="13">
        <f>Tabla791767202324303135444841[[#This Row],[Cantidad]]*Tabla791767202324303135444841[[#This Row],[Costo Unitario en RD$]]</f>
        <v>15930</v>
      </c>
      <c r="J119" s="2">
        <v>1</v>
      </c>
    </row>
    <row r="120" spans="1:10" x14ac:dyDescent="0.25">
      <c r="A120" s="1">
        <v>46008</v>
      </c>
      <c r="B120" s="1">
        <v>46008</v>
      </c>
      <c r="C120" s="2"/>
      <c r="D120" s="3" t="s">
        <v>181</v>
      </c>
      <c r="E120" s="4" t="s">
        <v>182</v>
      </c>
      <c r="F120" s="9">
        <v>2</v>
      </c>
      <c r="G120" s="5" t="s">
        <v>3</v>
      </c>
      <c r="H120" s="10">
        <v>1504.5</v>
      </c>
      <c r="I120" s="13">
        <f>Tabla791767202324303135444841[[#This Row],[Cantidad]]*Tabla791767202324303135444841[[#This Row],[Costo Unitario en RD$]]</f>
        <v>3009</v>
      </c>
      <c r="J120" s="2">
        <v>2</v>
      </c>
    </row>
    <row r="121" spans="1:10" x14ac:dyDescent="0.25">
      <c r="A121" s="1">
        <v>46008</v>
      </c>
      <c r="B121" s="1">
        <v>46008</v>
      </c>
      <c r="C121" s="2"/>
      <c r="D121" s="3" t="s">
        <v>183</v>
      </c>
      <c r="E121" s="4" t="s">
        <v>184</v>
      </c>
      <c r="F121" s="11">
        <v>2</v>
      </c>
      <c r="G121" s="2" t="s">
        <v>3</v>
      </c>
      <c r="H121" s="13">
        <v>1652</v>
      </c>
      <c r="I121" s="13">
        <f>Tabla791767202324303135444841[[#This Row],[Cantidad]]*Tabla791767202324303135444841[[#This Row],[Costo Unitario en RD$]]</f>
        <v>3304</v>
      </c>
      <c r="J121" s="2">
        <v>2</v>
      </c>
    </row>
    <row r="122" spans="1:10" x14ac:dyDescent="0.25">
      <c r="A122" s="1">
        <v>46008</v>
      </c>
      <c r="B122" s="1">
        <v>46008</v>
      </c>
      <c r="C122" s="2"/>
      <c r="D122" s="3" t="s">
        <v>185</v>
      </c>
      <c r="E122" s="4" t="s">
        <v>186</v>
      </c>
      <c r="F122" s="9">
        <v>2</v>
      </c>
      <c r="G122" s="2" t="s">
        <v>3</v>
      </c>
      <c r="H122" s="10">
        <v>1681.5</v>
      </c>
      <c r="I122" s="13">
        <f>Tabla791767202324303135444841[[#This Row],[Cantidad]]*Tabla791767202324303135444841[[#This Row],[Costo Unitario en RD$]]</f>
        <v>3363</v>
      </c>
      <c r="J122" s="2">
        <v>2</v>
      </c>
    </row>
    <row r="123" spans="1:10" x14ac:dyDescent="0.25">
      <c r="A123" s="1">
        <v>46008</v>
      </c>
      <c r="B123" s="1">
        <v>46008</v>
      </c>
      <c r="C123" s="2"/>
      <c r="D123" s="3" t="s">
        <v>187</v>
      </c>
      <c r="E123" s="4" t="s">
        <v>188</v>
      </c>
      <c r="F123" s="11">
        <v>2</v>
      </c>
      <c r="G123" s="2" t="s">
        <v>3</v>
      </c>
      <c r="H123" s="10">
        <v>1994.2</v>
      </c>
      <c r="I123" s="13">
        <f>Tabla791767202324303135444841[[#This Row],[Cantidad]]*Tabla791767202324303135444841[[#This Row],[Costo Unitario en RD$]]</f>
        <v>3988.4</v>
      </c>
      <c r="J123" s="2">
        <v>2</v>
      </c>
    </row>
    <row r="124" spans="1:10" x14ac:dyDescent="0.25">
      <c r="A124" s="1">
        <v>46008</v>
      </c>
      <c r="B124" s="1">
        <v>46008</v>
      </c>
      <c r="C124" s="2"/>
      <c r="D124" s="3" t="s">
        <v>189</v>
      </c>
      <c r="E124" s="4" t="s">
        <v>190</v>
      </c>
      <c r="F124" s="11">
        <v>4</v>
      </c>
      <c r="G124" s="2" t="s">
        <v>3</v>
      </c>
      <c r="H124" s="13">
        <v>914.5</v>
      </c>
      <c r="I124" s="13">
        <f>Tabla791767202324303135444841[[#This Row],[Cantidad]]*Tabla791767202324303135444841[[#This Row],[Costo Unitario en RD$]]</f>
        <v>3658</v>
      </c>
      <c r="J124" s="2">
        <v>4</v>
      </c>
    </row>
    <row r="125" spans="1:10" x14ac:dyDescent="0.25">
      <c r="A125" s="1">
        <v>46008</v>
      </c>
      <c r="B125" s="1">
        <v>46008</v>
      </c>
      <c r="C125" s="2"/>
      <c r="D125" s="3" t="s">
        <v>191</v>
      </c>
      <c r="E125" s="4" t="s">
        <v>192</v>
      </c>
      <c r="F125" s="11">
        <v>2</v>
      </c>
      <c r="G125" s="2" t="s">
        <v>3</v>
      </c>
      <c r="H125" s="13">
        <v>2773</v>
      </c>
      <c r="I125" s="13">
        <f>Tabla791767202324303135444841[[#This Row],[Cantidad]]*Tabla791767202324303135444841[[#This Row],[Costo Unitario en RD$]]</f>
        <v>5546</v>
      </c>
      <c r="J125" s="2">
        <v>0</v>
      </c>
    </row>
    <row r="126" spans="1:10" x14ac:dyDescent="0.25">
      <c r="A126" s="1">
        <v>46008</v>
      </c>
      <c r="B126" s="1">
        <v>46008</v>
      </c>
      <c r="C126" s="2"/>
      <c r="D126" s="3" t="s">
        <v>193</v>
      </c>
      <c r="E126" s="4" t="s">
        <v>194</v>
      </c>
      <c r="F126" s="11">
        <v>2</v>
      </c>
      <c r="G126" s="2" t="s">
        <v>3</v>
      </c>
      <c r="H126" s="13">
        <v>2773</v>
      </c>
      <c r="I126" s="13">
        <f>Tabla791767202324303135444841[[#This Row],[Cantidad]]*Tabla791767202324303135444841[[#This Row],[Costo Unitario en RD$]]</f>
        <v>5546</v>
      </c>
      <c r="J126" s="2">
        <v>0</v>
      </c>
    </row>
    <row r="127" spans="1:10" ht="60" x14ac:dyDescent="0.25">
      <c r="A127" s="6" t="s">
        <v>0</v>
      </c>
      <c r="B127" s="6" t="s">
        <v>6</v>
      </c>
      <c r="C127" s="6" t="s">
        <v>11</v>
      </c>
      <c r="D127" s="8" t="s">
        <v>12</v>
      </c>
      <c r="E127" s="6" t="s">
        <v>1</v>
      </c>
      <c r="F127" s="12" t="s">
        <v>10</v>
      </c>
      <c r="G127" s="6" t="s">
        <v>13</v>
      </c>
      <c r="H127" s="14" t="s">
        <v>14</v>
      </c>
      <c r="I127" s="14" t="s">
        <v>2</v>
      </c>
      <c r="J127" s="6" t="s">
        <v>7</v>
      </c>
    </row>
    <row r="128" spans="1:10" x14ac:dyDescent="0.25">
      <c r="A128" s="1">
        <v>46008</v>
      </c>
      <c r="B128" s="1">
        <v>46008</v>
      </c>
      <c r="C128" s="5"/>
      <c r="D128" s="7" t="s">
        <v>195</v>
      </c>
      <c r="E128" s="4" t="s">
        <v>196</v>
      </c>
      <c r="F128" s="9">
        <v>4</v>
      </c>
      <c r="G128" s="5" t="s">
        <v>3</v>
      </c>
      <c r="H128" s="10">
        <v>1038.4000000000001</v>
      </c>
      <c r="I128" s="10">
        <f>Tabla791767202324303135444942[[#This Row],[Cantidad]]*Tabla791767202324303135444942[[#This Row],[Costo Unitario en RD$]]</f>
        <v>4153.6000000000004</v>
      </c>
      <c r="J128" s="5">
        <v>4</v>
      </c>
    </row>
    <row r="129" spans="1:10" x14ac:dyDescent="0.25">
      <c r="A129" s="1">
        <v>46009</v>
      </c>
      <c r="B129" s="1">
        <v>46009</v>
      </c>
      <c r="C129" s="5"/>
      <c r="D129" s="3" t="s">
        <v>48</v>
      </c>
      <c r="E129" s="4" t="s">
        <v>197</v>
      </c>
      <c r="F129" s="11">
        <v>10</v>
      </c>
      <c r="G129" s="2" t="s">
        <v>3</v>
      </c>
      <c r="H129" s="13">
        <v>90.25</v>
      </c>
      <c r="I129" s="10">
        <f>Tabla791767202324303135444942[[#This Row],[Cantidad]]*Tabla791767202324303135444942[[#This Row],[Costo Unitario en RD$]]</f>
        <v>902.5</v>
      </c>
      <c r="J129" s="5">
        <v>6</v>
      </c>
    </row>
    <row r="130" spans="1:10" x14ac:dyDescent="0.25">
      <c r="A130" s="1">
        <v>46009</v>
      </c>
      <c r="B130" s="1">
        <v>46009</v>
      </c>
      <c r="C130" s="2"/>
      <c r="D130" s="3" t="s">
        <v>49</v>
      </c>
      <c r="E130" s="4" t="s">
        <v>198</v>
      </c>
      <c r="F130" s="11">
        <v>15</v>
      </c>
      <c r="G130" s="2" t="s">
        <v>3</v>
      </c>
      <c r="H130" s="13">
        <v>36.6</v>
      </c>
      <c r="I130" s="13">
        <f>Tabla791767202324303135444942[[#This Row],[Cantidad]]*Tabla791767202324303135444942[[#This Row],[Costo Unitario en RD$]]</f>
        <v>549</v>
      </c>
      <c r="J130" s="2">
        <v>11</v>
      </c>
    </row>
    <row r="131" spans="1:10" x14ac:dyDescent="0.25">
      <c r="A131" s="1">
        <v>46009</v>
      </c>
      <c r="B131" s="1">
        <v>46009</v>
      </c>
      <c r="C131" s="2"/>
      <c r="D131" s="3" t="s">
        <v>45</v>
      </c>
      <c r="E131" s="4" t="s">
        <v>199</v>
      </c>
      <c r="F131" s="11">
        <v>100</v>
      </c>
      <c r="G131" s="2" t="s">
        <v>3</v>
      </c>
      <c r="H131" s="13">
        <v>214.76</v>
      </c>
      <c r="I131" s="13">
        <f>Tabla791767202324303135444942[[#This Row],[Cantidad]]*Tabla791767202324303135444942[[#This Row],[Costo Unitario en RD$]]</f>
        <v>21476</v>
      </c>
      <c r="J131" s="2">
        <v>68</v>
      </c>
    </row>
    <row r="132" spans="1:10" x14ac:dyDescent="0.25">
      <c r="A132" s="1">
        <v>46009</v>
      </c>
      <c r="B132" s="1">
        <v>46009</v>
      </c>
      <c r="C132" s="2"/>
      <c r="D132" s="3" t="s">
        <v>60</v>
      </c>
      <c r="E132" s="4" t="s">
        <v>61</v>
      </c>
      <c r="F132" s="11">
        <v>5</v>
      </c>
      <c r="G132" s="2" t="s">
        <v>3</v>
      </c>
      <c r="H132" s="13">
        <v>20.34</v>
      </c>
      <c r="I132" s="13">
        <f>Tabla791767202324303135444942[[#This Row],[Cantidad]]*Tabla791767202324303135444942[[#This Row],[Costo Unitario en RD$]]</f>
        <v>101.7</v>
      </c>
      <c r="J132" s="2">
        <v>16</v>
      </c>
    </row>
    <row r="133" spans="1:10" x14ac:dyDescent="0.25">
      <c r="A133" s="1">
        <v>46009</v>
      </c>
      <c r="B133" s="1">
        <v>46009</v>
      </c>
      <c r="C133" s="2"/>
      <c r="D133" s="3" t="s">
        <v>68</v>
      </c>
      <c r="E133" s="4" t="s">
        <v>69</v>
      </c>
      <c r="F133" s="11">
        <v>50</v>
      </c>
      <c r="G133" s="2" t="s">
        <v>3</v>
      </c>
      <c r="H133" s="13">
        <v>11.6</v>
      </c>
      <c r="I133" s="13">
        <f>Tabla791767202324303135444942[[#This Row],[Cantidad]]*Tabla791767202324303135444942[[#This Row],[Costo Unitario en RD$]]</f>
        <v>580</v>
      </c>
      <c r="J133" s="2">
        <v>29</v>
      </c>
    </row>
    <row r="134" spans="1:10" x14ac:dyDescent="0.25">
      <c r="A134" s="1">
        <v>46009</v>
      </c>
      <c r="B134" s="1">
        <v>46009</v>
      </c>
      <c r="C134" s="2"/>
      <c r="D134" s="3" t="s">
        <v>46</v>
      </c>
      <c r="E134" s="4" t="s">
        <v>200</v>
      </c>
      <c r="F134" s="11">
        <v>200</v>
      </c>
      <c r="G134" s="2" t="s">
        <v>3</v>
      </c>
      <c r="H134" s="13">
        <v>32.950000000000003</v>
      </c>
      <c r="I134" s="13">
        <f>Tabla791767202324303135444942[[#This Row],[Cantidad]]*Tabla791767202324303135444942[[#This Row],[Costo Unitario en RD$]]</f>
        <v>6590.0000000000009</v>
      </c>
      <c r="J134" s="2">
        <v>247</v>
      </c>
    </row>
    <row r="135" spans="1:10" x14ac:dyDescent="0.25">
      <c r="A135" s="1">
        <v>46009</v>
      </c>
      <c r="B135" s="1">
        <v>46009</v>
      </c>
      <c r="C135" s="2"/>
      <c r="D135" s="3" t="s">
        <v>64</v>
      </c>
      <c r="E135" s="4" t="s">
        <v>65</v>
      </c>
      <c r="F135" s="9">
        <v>100</v>
      </c>
      <c r="G135" s="5" t="s">
        <v>3</v>
      </c>
      <c r="H135" s="10">
        <v>18.600000000000001</v>
      </c>
      <c r="I135" s="13">
        <f>Tabla791767202324303135444942[[#This Row],[Cantidad]]*Tabla791767202324303135444942[[#This Row],[Costo Unitario en RD$]]</f>
        <v>1860.0000000000002</v>
      </c>
      <c r="J135" s="2">
        <v>213</v>
      </c>
    </row>
    <row r="136" spans="1:10" x14ac:dyDescent="0.25">
      <c r="A136" s="1">
        <v>46009</v>
      </c>
      <c r="B136" s="1">
        <v>46009</v>
      </c>
      <c r="C136" s="2"/>
      <c r="D136" s="3" t="s">
        <v>201</v>
      </c>
      <c r="E136" s="15" t="s">
        <v>202</v>
      </c>
      <c r="F136" s="11">
        <v>25</v>
      </c>
      <c r="G136" s="2" t="s">
        <v>3</v>
      </c>
      <c r="H136" s="13">
        <v>19.489999999999998</v>
      </c>
      <c r="I136" s="13">
        <f>Tabla791767202324303135444942[[#This Row],[Cantidad]]*Tabla791767202324303135444942[[#This Row],[Costo Unitario en RD$]]</f>
        <v>487.24999999999994</v>
      </c>
      <c r="J136" s="2">
        <v>16</v>
      </c>
    </row>
    <row r="137" spans="1:10" x14ac:dyDescent="0.25">
      <c r="A137" s="1">
        <v>46009</v>
      </c>
      <c r="B137" s="1">
        <v>46009</v>
      </c>
      <c r="C137" s="2"/>
      <c r="D137" s="3" t="s">
        <v>203</v>
      </c>
      <c r="E137" s="4" t="s">
        <v>204</v>
      </c>
      <c r="F137" s="11">
        <v>50</v>
      </c>
      <c r="G137" s="2" t="s">
        <v>3</v>
      </c>
      <c r="H137" s="13">
        <v>11.89</v>
      </c>
      <c r="I137" s="13">
        <f>Tabla791767202324303135444942[[#This Row],[Cantidad]]*Tabla791767202324303135444942[[#This Row],[Costo Unitario en RD$]]</f>
        <v>594.5</v>
      </c>
      <c r="J137" s="2">
        <v>18</v>
      </c>
    </row>
    <row r="138" spans="1:10" x14ac:dyDescent="0.25">
      <c r="A138" s="1">
        <v>46009</v>
      </c>
      <c r="B138" s="1">
        <v>46009</v>
      </c>
      <c r="C138" s="2"/>
      <c r="D138" s="3" t="s">
        <v>205</v>
      </c>
      <c r="E138" s="4" t="s">
        <v>206</v>
      </c>
      <c r="F138" s="11">
        <v>2000</v>
      </c>
      <c r="G138" s="2" t="s">
        <v>3</v>
      </c>
      <c r="H138" s="13">
        <v>9.6</v>
      </c>
      <c r="I138" s="13">
        <f>Tabla791767202324303135444942[[#This Row],[Cantidad]]*Tabla791767202324303135444942[[#This Row],[Costo Unitario en RD$]]</f>
        <v>19200</v>
      </c>
      <c r="J138" s="2">
        <v>1740</v>
      </c>
    </row>
    <row r="139" spans="1:10" x14ac:dyDescent="0.25">
      <c r="A139" s="1">
        <v>46009</v>
      </c>
      <c r="B139" s="1">
        <v>46009</v>
      </c>
      <c r="C139" s="2"/>
      <c r="D139" s="3" t="s">
        <v>58</v>
      </c>
      <c r="E139" s="4" t="s">
        <v>59</v>
      </c>
      <c r="F139" s="9">
        <v>15</v>
      </c>
      <c r="G139" s="5" t="s">
        <v>3</v>
      </c>
      <c r="H139" s="10">
        <v>26</v>
      </c>
      <c r="I139" s="13">
        <f>Tabla791767202324303135444942[[#This Row],[Cantidad]]*Tabla791767202324303135444942[[#This Row],[Costo Unitario en RD$]]</f>
        <v>390</v>
      </c>
      <c r="J139" s="2">
        <v>13</v>
      </c>
    </row>
    <row r="140" spans="1:10" x14ac:dyDescent="0.25">
      <c r="A140" s="1">
        <v>46009</v>
      </c>
      <c r="B140" s="1">
        <v>46009</v>
      </c>
      <c r="C140" s="2"/>
      <c r="D140" s="3" t="s">
        <v>207</v>
      </c>
      <c r="E140" s="4" t="s">
        <v>208</v>
      </c>
      <c r="F140" s="11">
        <v>18</v>
      </c>
      <c r="G140" s="2" t="s">
        <v>3</v>
      </c>
      <c r="H140" s="13">
        <v>43.85</v>
      </c>
      <c r="I140" s="13">
        <f>Tabla791767202324303135444942[[#This Row],[Cantidad]]*Tabla791767202324303135444942[[#This Row],[Costo Unitario en RD$]]</f>
        <v>789.30000000000007</v>
      </c>
      <c r="J140" s="2">
        <v>23</v>
      </c>
    </row>
    <row r="141" spans="1:10" x14ac:dyDescent="0.25">
      <c r="A141" s="1">
        <v>46010</v>
      </c>
      <c r="B141" s="1">
        <v>46010</v>
      </c>
      <c r="C141" s="2"/>
      <c r="D141" s="3" t="s">
        <v>41</v>
      </c>
      <c r="E141" s="4" t="s">
        <v>209</v>
      </c>
      <c r="F141" s="9">
        <v>500</v>
      </c>
      <c r="G141" s="2" t="s">
        <v>37</v>
      </c>
      <c r="H141" s="10">
        <v>33.869999999999997</v>
      </c>
      <c r="I141" s="13">
        <f>Tabla791767202324303135444942[[#This Row],[Cantidad]]*Tabla791767202324303135444942[[#This Row],[Costo Unitario en RD$]]</f>
        <v>16935</v>
      </c>
      <c r="J141" s="2">
        <v>445</v>
      </c>
    </row>
    <row r="142" spans="1:10" x14ac:dyDescent="0.25">
      <c r="A142" s="1">
        <v>46010</v>
      </c>
      <c r="B142" s="1">
        <v>46010</v>
      </c>
      <c r="C142" s="2"/>
      <c r="D142" s="3" t="s">
        <v>210</v>
      </c>
      <c r="E142" s="4" t="s">
        <v>211</v>
      </c>
      <c r="F142" s="11">
        <v>10</v>
      </c>
      <c r="G142" s="2" t="s">
        <v>3</v>
      </c>
      <c r="H142" s="10">
        <v>20955.34</v>
      </c>
      <c r="I142" s="13">
        <f>Tabla791767202324303135444942[[#This Row],[Cantidad]]*Tabla791767202324303135444942[[#This Row],[Costo Unitario en RD$]]</f>
        <v>209553.4</v>
      </c>
      <c r="J142" s="2">
        <v>10</v>
      </c>
    </row>
    <row r="143" spans="1:10" x14ac:dyDescent="0.25">
      <c r="A143" s="1">
        <v>46010</v>
      </c>
      <c r="B143" s="1">
        <v>46010</v>
      </c>
      <c r="C143" s="2"/>
      <c r="D143" s="3" t="s">
        <v>50</v>
      </c>
      <c r="E143" s="4" t="s">
        <v>70</v>
      </c>
      <c r="F143" s="11">
        <v>200</v>
      </c>
      <c r="G143" s="2" t="s">
        <v>37</v>
      </c>
      <c r="H143" s="13">
        <v>305</v>
      </c>
      <c r="I143" s="13">
        <f>Tabla791767202324303135444942[[#This Row],[Cantidad]]*Tabla791767202324303135444942[[#This Row],[Costo Unitario en RD$]]</f>
        <v>61000</v>
      </c>
      <c r="J143" s="2">
        <v>300</v>
      </c>
    </row>
    <row r="144" spans="1:10" x14ac:dyDescent="0.25">
      <c r="A144" s="1">
        <v>46013</v>
      </c>
      <c r="B144" s="1">
        <v>46013</v>
      </c>
      <c r="C144" s="2"/>
      <c r="D144" s="3" t="s">
        <v>50</v>
      </c>
      <c r="E144" s="4" t="s">
        <v>70</v>
      </c>
      <c r="F144" s="11">
        <v>20</v>
      </c>
      <c r="G144" s="2" t="s">
        <v>37</v>
      </c>
      <c r="H144" s="13">
        <v>305</v>
      </c>
      <c r="I144" s="13">
        <f>Tabla791767202324303135444942[[#This Row],[Cantidad]]*Tabla791767202324303135444942[[#This Row],[Costo Unitario en RD$]]</f>
        <v>6100</v>
      </c>
      <c r="J144" s="2">
        <v>300</v>
      </c>
    </row>
    <row r="145" spans="1:10" x14ac:dyDescent="0.25">
      <c r="A145" s="1">
        <v>46013</v>
      </c>
      <c r="B145" s="1">
        <v>46013</v>
      </c>
      <c r="C145" s="2"/>
      <c r="D145" s="3" t="s">
        <v>22</v>
      </c>
      <c r="E145" s="4" t="s">
        <v>8</v>
      </c>
      <c r="F145" s="11">
        <v>31</v>
      </c>
      <c r="G145" s="2" t="s">
        <v>3</v>
      </c>
      <c r="H145" s="13">
        <v>60</v>
      </c>
      <c r="I145" s="13">
        <f>Tabla791767202324303135444942[[#This Row],[Cantidad]]*Tabla791767202324303135444942[[#This Row],[Costo Unitario en RD$]]</f>
        <v>1860</v>
      </c>
      <c r="J145" s="2">
        <v>0</v>
      </c>
    </row>
    <row r="146" spans="1:10" ht="60" x14ac:dyDescent="0.25">
      <c r="A146" s="19" t="s">
        <v>0</v>
      </c>
      <c r="B146" s="19" t="s">
        <v>6</v>
      </c>
      <c r="C146" s="19" t="s">
        <v>11</v>
      </c>
      <c r="D146" s="20" t="s">
        <v>12</v>
      </c>
      <c r="E146" s="19" t="s">
        <v>1</v>
      </c>
      <c r="F146" s="21" t="s">
        <v>10</v>
      </c>
      <c r="G146" s="19" t="s">
        <v>13</v>
      </c>
      <c r="H146" s="22" t="s">
        <v>14</v>
      </c>
      <c r="I146" s="22" t="s">
        <v>2</v>
      </c>
      <c r="J146" s="19" t="s">
        <v>7</v>
      </c>
    </row>
    <row r="147" spans="1:10" x14ac:dyDescent="0.25">
      <c r="A147" s="1">
        <v>46013</v>
      </c>
      <c r="B147" s="1">
        <v>46013</v>
      </c>
      <c r="C147" s="5"/>
      <c r="D147" s="7" t="s">
        <v>212</v>
      </c>
      <c r="E147" s="4" t="s">
        <v>213</v>
      </c>
      <c r="F147" s="9">
        <v>6</v>
      </c>
      <c r="G147" s="5" t="s">
        <v>3</v>
      </c>
      <c r="H147" s="10">
        <v>6553.32</v>
      </c>
      <c r="I147" s="10">
        <f>Tabla791767202324303135444942[[#This Row],[Cantidad]]*Tabla791767202324303135444942[[#This Row],[Costo Unitario en RD$]]</f>
        <v>39319.919999999998</v>
      </c>
      <c r="J147" s="5">
        <v>0</v>
      </c>
    </row>
    <row r="148" spans="1:10" x14ac:dyDescent="0.25">
      <c r="A148" s="1">
        <v>46014</v>
      </c>
      <c r="B148" s="1">
        <v>46014</v>
      </c>
      <c r="C148" s="5"/>
      <c r="D148" s="3" t="s">
        <v>44</v>
      </c>
      <c r="E148" s="4" t="s">
        <v>57</v>
      </c>
      <c r="F148" s="11">
        <v>77000</v>
      </c>
      <c r="G148" s="2" t="s">
        <v>3</v>
      </c>
      <c r="H148" s="13">
        <v>1.4867999999999999</v>
      </c>
      <c r="I148" s="10">
        <f>Tabla791767202324303135444942[[#This Row],[Cantidad]]*Tabla791767202324303135444942[[#This Row],[Costo Unitario en RD$]]</f>
        <v>114483.59999999999</v>
      </c>
      <c r="J148" s="5">
        <v>98000</v>
      </c>
    </row>
    <row r="153" spans="1:10" ht="15.75" thickBot="1" x14ac:dyDescent="0.3">
      <c r="B153" s="27" t="s">
        <v>53</v>
      </c>
      <c r="C153" s="27"/>
      <c r="D153" s="27"/>
    </row>
    <row r="154" spans="1:10" x14ac:dyDescent="0.25">
      <c r="B154" s="23" t="s">
        <v>54</v>
      </c>
      <c r="C154" s="23"/>
      <c r="D154" s="23"/>
    </row>
    <row r="161" ht="15" customHeight="1" x14ac:dyDescent="0.25"/>
  </sheetData>
  <mergeCells count="6">
    <mergeCell ref="B154:D154"/>
    <mergeCell ref="A1:I8"/>
    <mergeCell ref="A9:I9"/>
    <mergeCell ref="A10:I10"/>
    <mergeCell ref="A12:J12"/>
    <mergeCell ref="B153:D153"/>
  </mergeCells>
  <pageMargins left="0.7" right="0.7" top="0.75" bottom="0.75" header="0.3" footer="0.3"/>
  <pageSetup paperSize="5" scale="92" fitToHeight="0" orientation="landscape" horizontalDpi="360" verticalDpi="360" r:id="rId1"/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</dc:creator>
  <cp:lastModifiedBy>Elizabeth Melo</cp:lastModifiedBy>
  <cp:lastPrinted>2026-01-16T14:09:30Z</cp:lastPrinted>
  <dcterms:created xsi:type="dcterms:W3CDTF">2017-12-06T19:26:16Z</dcterms:created>
  <dcterms:modified xsi:type="dcterms:W3CDTF">2026-01-16T14:30:51Z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