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3\01 Enero\Finanzas\"/>
    </mc:Choice>
  </mc:AlternateContent>
  <xr:revisionPtr revIDLastSave="0" documentId="8_{59C77E6F-184C-4B92-B078-CE7C88013057}" xr6:coauthVersionLast="47" xr6:coauthVersionMax="47" xr10:uidLastSave="{00000000-0000-0000-0000-000000000000}"/>
  <bookViews>
    <workbookView xWindow="-120" yWindow="-120" windowWidth="38640" windowHeight="21240" xr2:uid="{9EB52AAF-737A-43AE-B0E5-518BEAFC19B1}"/>
  </bookViews>
  <sheets>
    <sheet name="RESUMEN UNIFICADO ENERO 2023" sheetId="1" r:id="rId1"/>
  </sheets>
  <externalReferences>
    <externalReference r:id="rId2"/>
  </externalReferences>
  <definedNames>
    <definedName name="_xlnm.Print_Area" localSheetId="0">'RESUMEN UNIFICADO ENERO 2023'!$A$1:$G$204</definedName>
    <definedName name="_xlnm.Print_Titles" localSheetId="0">'RESUMEN UNIFICADO ENERO 2023'!$15:$15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7" i="1" s="1"/>
  <c r="D18" i="1"/>
  <c r="D17" i="1" s="1"/>
  <c r="E18" i="1"/>
  <c r="E17" i="1" s="1"/>
  <c r="G24" i="1"/>
  <c r="C25" i="1"/>
  <c r="D25" i="1"/>
  <c r="E25" i="1"/>
  <c r="F25" i="1"/>
  <c r="F22" i="1" s="1"/>
  <c r="G22" i="1" s="1"/>
  <c r="G26" i="1"/>
  <c r="G25" i="1" s="1"/>
  <c r="C27" i="1"/>
  <c r="D27" i="1"/>
  <c r="E27" i="1"/>
  <c r="F27" i="1"/>
  <c r="G27" i="1"/>
  <c r="G28" i="1"/>
  <c r="C29" i="1"/>
  <c r="D29" i="1"/>
  <c r="E29" i="1"/>
  <c r="F29" i="1"/>
  <c r="G30" i="1"/>
  <c r="G29" i="1" s="1"/>
  <c r="C31" i="1"/>
  <c r="D31" i="1"/>
  <c r="E31" i="1"/>
  <c r="F31" i="1"/>
  <c r="G31" i="1"/>
  <c r="G32" i="1"/>
  <c r="G33" i="1"/>
  <c r="G34" i="1"/>
  <c r="C36" i="1"/>
  <c r="D36" i="1"/>
  <c r="D35" i="1" s="1"/>
  <c r="D16" i="1" s="1"/>
  <c r="E36" i="1"/>
  <c r="E35" i="1" s="1"/>
  <c r="F42" i="1"/>
  <c r="F41" i="1" s="1"/>
  <c r="G43" i="1"/>
  <c r="C44" i="1"/>
  <c r="D44" i="1"/>
  <c r="E44" i="1"/>
  <c r="F44" i="1"/>
  <c r="G44" i="1"/>
  <c r="G45" i="1"/>
  <c r="G46" i="1"/>
  <c r="C47" i="1"/>
  <c r="C35" i="1" s="1"/>
  <c r="D47" i="1"/>
  <c r="E47" i="1"/>
  <c r="F47" i="1"/>
  <c r="G48" i="1"/>
  <c r="G47" i="1" s="1"/>
  <c r="C49" i="1"/>
  <c r="G49" i="1" s="1"/>
  <c r="D49" i="1"/>
  <c r="E49" i="1"/>
  <c r="F49" i="1"/>
  <c r="G50" i="1"/>
  <c r="G51" i="1"/>
  <c r="G52" i="1"/>
  <c r="C53" i="1"/>
  <c r="E53" i="1"/>
  <c r="G53" i="1"/>
  <c r="G54" i="1"/>
  <c r="G55" i="1"/>
  <c r="G56" i="1"/>
  <c r="C57" i="1"/>
  <c r="D57" i="1"/>
  <c r="E57" i="1"/>
  <c r="F57" i="1"/>
  <c r="G58" i="1"/>
  <c r="G57" i="1" s="1"/>
  <c r="G59" i="1"/>
  <c r="C60" i="1"/>
  <c r="D60" i="1"/>
  <c r="E60" i="1"/>
  <c r="G60" i="1" s="1"/>
  <c r="F60" i="1"/>
  <c r="G61" i="1"/>
  <c r="G62" i="1"/>
  <c r="C63" i="1"/>
  <c r="G63" i="1" s="1"/>
  <c r="D63" i="1"/>
  <c r="E63" i="1"/>
  <c r="F63" i="1"/>
  <c r="G64" i="1"/>
  <c r="G65" i="1"/>
  <c r="G66" i="1"/>
  <c r="G67" i="1"/>
  <c r="G68" i="1"/>
  <c r="G69" i="1"/>
  <c r="G70" i="1"/>
  <c r="C72" i="1"/>
  <c r="D72" i="1"/>
  <c r="E72" i="1"/>
  <c r="F72" i="1"/>
  <c r="G72" i="1"/>
  <c r="G73" i="1"/>
  <c r="G74" i="1"/>
  <c r="G75" i="1"/>
  <c r="C77" i="1"/>
  <c r="D77" i="1"/>
  <c r="D76" i="1" s="1"/>
  <c r="E77" i="1"/>
  <c r="E76" i="1" s="1"/>
  <c r="F77" i="1"/>
  <c r="F76" i="1" s="1"/>
  <c r="G78" i="1"/>
  <c r="G77" i="1" s="1"/>
  <c r="G76" i="1" s="1"/>
  <c r="G79" i="1"/>
  <c r="G80" i="1"/>
  <c r="G81" i="1"/>
  <c r="E82" i="1"/>
  <c r="F82" i="1"/>
  <c r="G82" i="1"/>
  <c r="G84" i="1"/>
  <c r="G85" i="1"/>
  <c r="G86" i="1"/>
  <c r="C87" i="1"/>
  <c r="D87" i="1"/>
  <c r="E87" i="1"/>
  <c r="F87" i="1"/>
  <c r="G88" i="1"/>
  <c r="G89" i="1"/>
  <c r="G87" i="1" s="1"/>
  <c r="G90" i="1"/>
  <c r="G91" i="1"/>
  <c r="G92" i="1"/>
  <c r="C93" i="1"/>
  <c r="D93" i="1"/>
  <c r="E93" i="1"/>
  <c r="F93" i="1"/>
  <c r="G94" i="1"/>
  <c r="G93" i="1" s="1"/>
  <c r="G95" i="1"/>
  <c r="C96" i="1"/>
  <c r="D96" i="1"/>
  <c r="E96" i="1"/>
  <c r="F96" i="1"/>
  <c r="G97" i="1"/>
  <c r="G96" i="1" s="1"/>
  <c r="G98" i="1"/>
  <c r="G99" i="1"/>
  <c r="G100" i="1"/>
  <c r="G101" i="1"/>
  <c r="C102" i="1"/>
  <c r="E102" i="1"/>
  <c r="F102" i="1"/>
  <c r="G103" i="1"/>
  <c r="G102" i="1" s="1"/>
  <c r="G104" i="1"/>
  <c r="G105" i="1"/>
  <c r="C106" i="1"/>
  <c r="E106" i="1"/>
  <c r="F106" i="1"/>
  <c r="G107" i="1"/>
  <c r="G106" i="1" s="1"/>
  <c r="G108" i="1"/>
  <c r="C109" i="1"/>
  <c r="C76" i="1" s="1"/>
  <c r="C111" i="1"/>
  <c r="E111" i="1"/>
  <c r="F111" i="1"/>
  <c r="B112" i="1"/>
  <c r="G112" i="1"/>
  <c r="B113" i="1"/>
  <c r="G113" i="1"/>
  <c r="G114" i="1"/>
  <c r="G115" i="1"/>
  <c r="G116" i="1"/>
  <c r="G117" i="1"/>
  <c r="G111" i="1" s="1"/>
  <c r="G118" i="1"/>
  <c r="G119" i="1"/>
  <c r="G120" i="1"/>
  <c r="C121" i="1"/>
  <c r="D122" i="1"/>
  <c r="D121" i="1" s="1"/>
  <c r="F122" i="1"/>
  <c r="F121" i="1" s="1"/>
  <c r="G123" i="1"/>
  <c r="G124" i="1"/>
  <c r="G125" i="1"/>
  <c r="G126" i="1"/>
  <c r="G127" i="1"/>
  <c r="C128" i="1"/>
  <c r="G128" i="1" s="1"/>
  <c r="D128" i="1"/>
  <c r="E128" i="1"/>
  <c r="E122" i="1" s="1"/>
  <c r="E121" i="1" s="1"/>
  <c r="F128" i="1"/>
  <c r="G130" i="1"/>
  <c r="E131" i="1"/>
  <c r="G131" i="1"/>
  <c r="G132" i="1"/>
  <c r="D133" i="1"/>
  <c r="E133" i="1"/>
  <c r="F133" i="1"/>
  <c r="C134" i="1"/>
  <c r="C133" i="1" s="1"/>
  <c r="G135" i="1"/>
  <c r="G136" i="1"/>
  <c r="E142" i="1"/>
  <c r="G142" i="1" s="1"/>
  <c r="E143" i="1"/>
  <c r="E148" i="1"/>
  <c r="C150" i="1"/>
  <c r="C148" i="1" s="1"/>
  <c r="C147" i="1" s="1"/>
  <c r="C151" i="1"/>
  <c r="D151" i="1"/>
  <c r="D150" i="1" s="1"/>
  <c r="D148" i="1" s="1"/>
  <c r="D147" i="1" s="1"/>
  <c r="D146" i="1" s="1"/>
  <c r="D145" i="1" s="1"/>
  <c r="D144" i="1" s="1"/>
  <c r="E151" i="1"/>
  <c r="G151" i="1" s="1"/>
  <c r="F151" i="1"/>
  <c r="F150" i="1" s="1"/>
  <c r="F148" i="1" s="1"/>
  <c r="F147" i="1" s="1"/>
  <c r="G152" i="1"/>
  <c r="G153" i="1"/>
  <c r="G154" i="1"/>
  <c r="C155" i="1"/>
  <c r="D155" i="1"/>
  <c r="E155" i="1"/>
  <c r="F155" i="1"/>
  <c r="G156" i="1"/>
  <c r="G157" i="1"/>
  <c r="G155" i="1" s="1"/>
  <c r="E158" i="1"/>
  <c r="F158" i="1"/>
  <c r="G158" i="1"/>
  <c r="G159" i="1"/>
  <c r="G160" i="1"/>
  <c r="G161" i="1"/>
  <c r="G162" i="1"/>
  <c r="G163" i="1"/>
  <c r="G164" i="1"/>
  <c r="E166" i="1"/>
  <c r="G167" i="1" a="1"/>
  <c r="G167" i="1" s="1"/>
  <c r="G166" i="1" s="1"/>
  <c r="E168" i="1"/>
  <c r="G168" i="1" a="1"/>
  <c r="G168" i="1" s="1"/>
  <c r="G169" i="1" a="1"/>
  <c r="G169" i="1" s="1"/>
  <c r="D170" i="1"/>
  <c r="F170" i="1"/>
  <c r="G172" i="1"/>
  <c r="G173" i="1"/>
  <c r="G121" i="1" l="1"/>
  <c r="G41" i="1"/>
  <c r="F40" i="1"/>
  <c r="E16" i="1"/>
  <c r="D185" i="1"/>
  <c r="D196" i="1" s="1"/>
  <c r="D143" i="1"/>
  <c r="G144" i="1"/>
  <c r="C146" i="1"/>
  <c r="G147" i="1"/>
  <c r="C16" i="1"/>
  <c r="G16" i="1" s="1"/>
  <c r="G134" i="1"/>
  <c r="G133" i="1" s="1"/>
  <c r="E185" i="1"/>
  <c r="E196" i="1" s="1"/>
  <c r="C185" i="1"/>
  <c r="G150" i="1"/>
  <c r="G122" i="1"/>
  <c r="F23" i="1"/>
  <c r="G42" i="1"/>
  <c r="C196" i="1" l="1"/>
  <c r="C145" i="1"/>
  <c r="G145" i="1" s="1"/>
  <c r="G143" i="1" s="1"/>
  <c r="G146" i="1"/>
  <c r="G40" i="1"/>
  <c r="F38" i="1"/>
  <c r="F21" i="1"/>
  <c r="G23" i="1"/>
  <c r="F20" i="1" l="1"/>
  <c r="G21" i="1"/>
  <c r="G38" i="1"/>
  <c r="G36" i="1" s="1"/>
  <c r="F36" i="1"/>
  <c r="F35" i="1" s="1"/>
  <c r="G35" i="1" s="1"/>
  <c r="G20" i="1" l="1"/>
  <c r="F19" i="1"/>
  <c r="F18" i="1" l="1"/>
  <c r="F17" i="1" s="1"/>
  <c r="F185" i="1" s="1"/>
  <c r="G19" i="1"/>
  <c r="G18" i="1" s="1"/>
  <c r="G17" i="1" s="1"/>
  <c r="F196" i="1" l="1"/>
  <c r="G196" i="1" s="1"/>
  <c r="G185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<sst xmlns="http://schemas.openxmlformats.org/spreadsheetml/2006/main" count="365" uniqueCount="365">
  <si>
    <t>Encargada -Depto. Financiero</t>
  </si>
  <si>
    <t>Enc. Division de Contabilidad</t>
  </si>
  <si>
    <t>LICDA. YANINA RODRIGUEZ</t>
  </si>
  <si>
    <t xml:space="preserve"> LICDA. KELVIA REYES</t>
  </si>
  <si>
    <t>REVISADO POR:</t>
  </si>
  <si>
    <t>PREPARADO POR:</t>
  </si>
  <si>
    <t>TOTAL GASTOS Y APLICACIONES
FINANCIERAS</t>
  </si>
  <si>
    <t>TOTAL APLICACIONES FINANCIERAS</t>
  </si>
  <si>
    <t>DISMINUCIÓN DEPÓSITOS FONDOS DE TERCEROS</t>
  </si>
  <si>
    <t>4.3.5</t>
  </si>
  <si>
    <t>DISMINUCIÓN DE FONDOS DE TERCEROS</t>
  </si>
  <si>
    <t>4.3</t>
  </si>
  <si>
    <t>DISMINUCIÓN DE PASIVOS NO CORRIENTES</t>
  </si>
  <si>
    <t>4.2.2</t>
  </si>
  <si>
    <t>DISMINUCIÓN DE PASIVOS CORRIENTES</t>
  </si>
  <si>
    <t>4.2.1</t>
  </si>
  <si>
    <t>DISMINUCIÓN DE PASIVOS</t>
  </si>
  <si>
    <t>4.2</t>
  </si>
  <si>
    <t>INCREMENTO DE ACTIVOS FINANCIEROS NO CORRIENTES</t>
  </si>
  <si>
    <t>4.1.2</t>
  </si>
  <si>
    <t>INCREMENTO DE ACTIVOS FINANCIEROS CORRIENTES</t>
  </si>
  <si>
    <t>4.1.1</t>
  </si>
  <si>
    <t>INCREMENTO DE ACTIVOS FINANCIEROS</t>
  </si>
  <si>
    <t>4.1</t>
  </si>
  <si>
    <t>APLICACIONES FINANCIERAS</t>
  </si>
  <si>
    <t>4</t>
  </si>
  <si>
    <t>Total Gastos</t>
  </si>
  <si>
    <t xml:space="preserve"> COMISIONES Y OTROS GASTOS
BANCARIOS DE LA DEUDA PÚBLICA</t>
  </si>
  <si>
    <t>2.9.4</t>
  </si>
  <si>
    <t xml:space="preserve"> INTERESES DE LA DEUDA PUBLICA
EXTERNA</t>
  </si>
  <si>
    <t>2.9.2</t>
  </si>
  <si>
    <t>INTERESES DE LA DEUDA PÚBLICA
INTERNA</t>
  </si>
  <si>
    <t>2.9.1</t>
  </si>
  <si>
    <t>GASTOS FINANCIEROS</t>
  </si>
  <si>
    <t>2.9</t>
  </si>
  <si>
    <t>ADQUISICIÓN DE TÍTULOS VALORES
REPRESENTATIVOS DE DEUDA</t>
  </si>
  <si>
    <t>2.8.2</t>
  </si>
  <si>
    <t>CONCESIÓN DE PRESTAMOS</t>
  </si>
  <si>
    <t>2.8.1</t>
  </si>
  <si>
    <t>ADQUISICION DE ACTIVOS FINANCIEROS
CON FINES DE POLÍTICA</t>
  </si>
  <si>
    <t>2.8</t>
  </si>
  <si>
    <t>GASTOS QUE SE ASIGNARÁN DURANTE EL EJERCICIO PARA INVERSIÓN
(ART. 32 Y 33 LEY 423-06)</t>
  </si>
  <si>
    <t>2.7.4</t>
  </si>
  <si>
    <t>CONSTRUCCIONES EN BIENES
CONCESIONADOS</t>
  </si>
  <si>
    <t>2.7.3</t>
  </si>
  <si>
    <t>INFRAESTRUCTURA</t>
  </si>
  <si>
    <t>2.7.2</t>
  </si>
  <si>
    <t>OBRAS EN EDIFICACIONES</t>
  </si>
  <si>
    <t>2.7.1</t>
  </si>
  <si>
    <t>OBRAS</t>
  </si>
  <si>
    <t>2.7</t>
  </si>
  <si>
    <t xml:space="preserve">Otras estructuras y objetos de valor </t>
  </si>
  <si>
    <t>2.6.9.9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</si>
  <si>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</si>
  <si>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</si>
  <si>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</si>
  <si>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</si>
  <si>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</si>
  <si>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</si>
  <si>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</si>
  <si>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</si>
  <si>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</si>
  <si>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</si>
  <si>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</si>
  <si>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</si>
  <si>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</si>
  <si>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</si>
  <si>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Maquinarias -Herramientas</t>
  </si>
  <si>
    <t>2.6.5.7</t>
  </si>
  <si>
    <t>Equipo de generación eléctrica</t>
  </si>
  <si>
    <t>2.6.5.6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</si>
  <si>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</si>
  <si>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</si>
  <si>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</si>
  <si>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</si>
  <si>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</si>
  <si>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</si>
  <si>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</si>
  <si>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</si>
  <si>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</si>
  <si>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</si>
  <si>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</si>
  <si>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</si>
  <si>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</si>
  <si>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</si>
  <si>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Equipos e instrumentos de medición científica</t>
  </si>
  <si>
    <t>2.6.3.4</t>
  </si>
  <si>
    <t>Instrumental  médico y de laboratorio</t>
  </si>
  <si>
    <t>2.6.3.2</t>
  </si>
  <si>
    <t>Equipo médico y de laboratorio</t>
  </si>
  <si>
    <t>2.6.3.1</t>
  </si>
  <si>
    <t xml:space="preserve">EQUIPO E INSTRUMENTAL CIENTIFICO  Y LABORATORIO </t>
  </si>
  <si>
    <t>2.6.3</t>
  </si>
  <si>
    <t xml:space="preserve"> Aparatos deportivos  </t>
  </si>
  <si>
    <t>2.6.2.2.01</t>
  </si>
  <si>
    <t>Equipos y aparatos Audiovisuales</t>
  </si>
  <si>
    <t>2.6.2.1.01</t>
  </si>
  <si>
    <t xml:space="preserve">MOBILIARIO Y EQUIPO EDUCACIONAL Y RECREATIVO </t>
  </si>
  <si>
    <t>2.6.2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</si>
  <si>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</si>
  <si>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</si>
  <si>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</si>
  <si>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</si>
  <si>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</si>
  <si>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</si>
  <si>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</si>
  <si>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</si>
  <si>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</si>
  <si>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</si>
  <si>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</si>
  <si>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2.6</t>
  </si>
  <si>
    <r>
      <rPr>
        <sz val="10"/>
        <rFont val="Calibri Light"/>
        <family val="1"/>
        <scheme val="major"/>
      </rPr>
      <t>TRANSFERENCIAS DE CAPITAL A
OTRAS INSTITUCIONES PÚBLICAS</t>
    </r>
  </si>
  <si>
    <t>2.5.9</t>
  </si>
  <si>
    <r>
      <rPr>
        <sz val="10"/>
        <rFont val="Calibri Light"/>
        <family val="1"/>
        <scheme val="major"/>
      </rPr>
      <t>TRANSFERENCIAS DE CAPITAL AL
SECTOR EXTERNO</t>
    </r>
  </si>
  <si>
    <t>2.5.6</t>
  </si>
  <si>
    <r>
      <rPr>
        <sz val="10"/>
        <rFont val="Calibri Light"/>
        <family val="1"/>
        <scheme val="major"/>
      </rPr>
      <t>TRANSFERENCIAS DE CAPITAL A
INSTITUCIONES PÚBLICAS FINANCIERAS</t>
    </r>
  </si>
  <si>
    <t>2.5.5</t>
  </si>
  <si>
    <r>
      <rPr>
        <sz val="10"/>
        <rFont val="Calibri Light"/>
        <family val="1"/>
        <scheme val="major"/>
      </rPr>
      <t>TRANSFERENCIAS DE CAPITAL  A
EMPRESAS PÚBLICAS NO FINANCIERAS</t>
    </r>
  </si>
  <si>
    <t>2.5.4</t>
  </si>
  <si>
    <r>
      <rPr>
        <sz val="10"/>
        <rFont val="Calibri Light"/>
        <family val="1"/>
        <scheme val="major"/>
      </rPr>
      <t>TRANSFERENCIAS DE CAPITAL A
GOBIERNOS GENERALES LOCALES</t>
    </r>
  </si>
  <si>
    <t>2.5.3</t>
  </si>
  <si>
    <r>
      <rPr>
        <sz val="10"/>
        <rFont val="Calibri Light"/>
        <family val="1"/>
        <scheme val="major"/>
      </rPr>
      <t>TRANSFERENCIAS DE CAPITAL AL
GOBIERNO GENERAL  NACIONAL</t>
    </r>
  </si>
  <si>
    <t>2.5.2</t>
  </si>
  <si>
    <t xml:space="preserve">Transferencias de capital a Asociaciones Privadas sin Fines de Lucro </t>
  </si>
  <si>
    <t>2.5.1.2</t>
  </si>
  <si>
    <r>
      <rPr>
        <sz val="10"/>
        <rFont val="Calibri Light"/>
        <family val="1"/>
        <scheme val="major"/>
      </rPr>
      <t>TRANSFERENCIAS DE CAPITAL AL
SECTOR PRIVADO</t>
    </r>
  </si>
  <si>
    <t>2.5.1</t>
  </si>
  <si>
    <t>TRANSFERENCIAS DE CAPITAL</t>
  </si>
  <si>
    <t>2.5</t>
  </si>
  <si>
    <t>Transferencias corrientes destinadas a otras Instituciones Públicas</t>
  </si>
  <si>
    <t>2.4.9.1</t>
  </si>
  <si>
    <t>TRANSFERENCIAS CORRIENTES A
OTRAS INSTITUCIONES PÚBLICAS</t>
  </si>
  <si>
    <t>2.4.9</t>
  </si>
  <si>
    <t>TRANSFERENCIAS CORRIENTES AL SECTOR EXTERNO</t>
  </si>
  <si>
    <t>2.4.7</t>
  </si>
  <si>
    <t xml:space="preserve"> Subvenciones a empresas del Sector Privado  </t>
  </si>
  <si>
    <t>2.4.6.1</t>
  </si>
  <si>
    <t xml:space="preserve"> SUBVENCIONES  </t>
  </si>
  <si>
    <t>2.4.6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</si>
  <si>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</si>
  <si>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</si>
  <si>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</si>
  <si>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</si>
  <si>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</si>
  <si>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</si>
  <si>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</si>
  <si>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</si>
  <si>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 xml:space="preserve">Transferencias corrientes a Asociaciones sin fines de lucro </t>
  </si>
  <si>
    <t>2.4.1.6</t>
  </si>
  <si>
    <r>
      <t xml:space="preserve"> TRANSFERENCIAS CORRIENTES AL
</t>
    </r>
    <r>
      <rPr>
        <b/>
        <sz val="10"/>
        <rFont val="Calibri Light"/>
        <family val="1"/>
        <scheme val="major"/>
      </rPr>
      <t>SECTOR PRIVADO</t>
    </r>
  </si>
  <si>
    <t>2.4.1</t>
  </si>
  <si>
    <t>TRANSFERENCIAS CORRIENTES</t>
  </si>
  <si>
    <t>2.4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</si>
  <si>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</si>
  <si>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</si>
  <si>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</si>
  <si>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</si>
  <si>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</si>
  <si>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</si>
  <si>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</si>
  <si>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</si>
  <si>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</si>
  <si>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</si>
  <si>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</si>
  <si>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</si>
  <si>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2.3.9.2</t>
  </si>
  <si>
    <t>2.3.9.1</t>
  </si>
  <si>
    <t xml:space="preserve">PRODUCTOS Y ÚTILES VARIOS  </t>
  </si>
  <si>
    <t>2.3.9</t>
  </si>
  <si>
    <t xml:space="preserve">  5% a ser asignado durante el ejercicio para gastos corrientes </t>
  </si>
  <si>
    <t>2.3.8.1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</si>
  <si>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</si>
  <si>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</si>
  <si>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</si>
  <si>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</si>
  <si>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</si>
  <si>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</si>
  <si>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</si>
  <si>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</si>
  <si>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</si>
  <si>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</si>
  <si>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</si>
  <si>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</si>
  <si>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</si>
  <si>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</si>
  <si>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</si>
  <si>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</si>
  <si>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</si>
  <si>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</si>
  <si>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</si>
  <si>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</si>
  <si>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</si>
  <si>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</si>
  <si>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 Artículos de cuero </t>
  </si>
  <si>
    <t>2.3.5.2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</si>
  <si>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</si>
  <si>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</si>
  <si>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</si>
  <si>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</si>
  <si>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</si>
  <si>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</si>
  <si>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</si>
  <si>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</si>
  <si>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</si>
  <si>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</si>
  <si>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</si>
  <si>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</si>
  <si>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</si>
  <si>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</si>
  <si>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</si>
  <si>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</si>
  <si>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</si>
  <si>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</si>
  <si>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</si>
  <si>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</si>
  <si>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</si>
  <si>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</si>
  <si>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</si>
  <si>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</si>
  <si>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</si>
  <si>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</si>
  <si>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>Hilados, fibras. Telas y utiles de costura</t>
  </si>
  <si>
    <t>2.3.2.1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</si>
  <si>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</si>
  <si>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</si>
  <si>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</si>
  <si>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</si>
  <si>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</si>
  <si>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</si>
  <si>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</si>
  <si>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</si>
  <si>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</si>
  <si>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</si>
  <si>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</si>
  <si>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</si>
  <si>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</si>
  <si>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</si>
  <si>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</si>
  <si>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</si>
  <si>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2.2.9.1</t>
  </si>
  <si>
    <t>OTRAS CONTRATACIONES DE SERVICIOS</t>
  </si>
  <si>
    <t>2.2.9</t>
  </si>
  <si>
    <t xml:space="preserve">Impuestos, derechos y tasas  </t>
  </si>
  <si>
    <t>2.2.8.8</t>
  </si>
  <si>
    <t>Servicios Técnicos y Profesionales</t>
  </si>
  <si>
    <t>2.2.8.7</t>
  </si>
  <si>
    <t xml:space="preserve"> Organización de eventos y festividades  </t>
  </si>
  <si>
    <t>2.2.8.6</t>
  </si>
  <si>
    <t>Fumigación, lavandería, limpieza e higiene</t>
  </si>
  <si>
    <t>2.2.8.5</t>
  </si>
  <si>
    <t>Servicios sanitarios médicos y veterinarios</t>
  </si>
  <si>
    <t>2.2.8.3</t>
  </si>
  <si>
    <t xml:space="preserve">Comisiones y gastos bancarios </t>
  </si>
  <si>
    <t>2.2.8.2</t>
  </si>
  <si>
    <t>Gastos Juidiciales</t>
  </si>
  <si>
    <t>2.2.8.1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</si>
  <si>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</si>
  <si>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</si>
  <si>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</si>
  <si>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</si>
  <si>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</si>
  <si>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</si>
  <si>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</si>
  <si>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</si>
  <si>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</si>
  <si>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</si>
  <si>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</si>
  <si>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</si>
  <si>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</si>
  <si>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</si>
  <si>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Derecho de uso</t>
  </si>
  <si>
    <t>2.2.5.9</t>
  </si>
  <si>
    <t>Otros alquileres</t>
  </si>
  <si>
    <t>2.2.5.8</t>
  </si>
  <si>
    <t xml:space="preserve"> Alquileres y rentas de edificios y locales </t>
  </si>
  <si>
    <t>2.2.5.1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</si>
  <si>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</si>
  <si>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</si>
  <si>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</si>
  <si>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</si>
  <si>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</si>
  <si>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</si>
  <si>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</si>
  <si>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</si>
  <si>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</si>
  <si>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</si>
  <si>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</si>
  <si>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</si>
  <si>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</si>
  <si>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</si>
  <si>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</si>
  <si>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</si>
  <si>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</si>
  <si>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</si>
  <si>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</si>
  <si>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</si>
  <si>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</si>
  <si>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</si>
  <si>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</si>
  <si>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</si>
  <si>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</si>
  <si>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</si>
  <si>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</si>
  <si>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</si>
  <si>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Telefax y correos</t>
  </si>
  <si>
    <t>2.2.1.4</t>
  </si>
  <si>
    <t>Teléfono local</t>
  </si>
  <si>
    <t>2.2.1.3</t>
  </si>
  <si>
    <t>Servicios Telefónico larga distancia</t>
  </si>
  <si>
    <t>2.2.1.2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</si>
  <si>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</si>
  <si>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</si>
  <si>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</si>
  <si>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</si>
  <si>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</si>
  <si>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</si>
  <si>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</si>
  <si>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</si>
  <si>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</si>
  <si>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</si>
  <si>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</si>
  <si>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</si>
  <si>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</si>
  <si>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</si>
  <si>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</si>
  <si>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</si>
  <si>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</si>
  <si>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DIETAS Y GASTOS DE REPRESENTACIÓN </t>
  </si>
  <si>
    <t>2.1.3</t>
  </si>
  <si>
    <t>Compensación</t>
  </si>
  <si>
    <t>2.1.2.2</t>
  </si>
  <si>
    <r>
      <rPr>
        <b/>
        <sz val="11"/>
        <color rgb="FF000000"/>
        <rFont val="Times New Roman"/>
        <family val="1"/>
      </rPr>
      <t xml:space="preserve"> Compensación </t>
    </r>
    <r>
      <rPr>
        <sz val="11"/>
        <color rgb="FF000000"/>
        <rFont val="Times New Roman"/>
        <family val="1"/>
      </rPr>
      <t xml:space="preserve"> </t>
    </r>
  </si>
  <si>
    <t>2.1.2</t>
  </si>
  <si>
    <t>Vacaciones</t>
  </si>
  <si>
    <t>2.1.1.6</t>
  </si>
  <si>
    <t>Prestaciones económicas</t>
  </si>
  <si>
    <t>2.1.1.5</t>
  </si>
  <si>
    <t xml:space="preserve"> Sueldo anual No.13</t>
  </si>
  <si>
    <t>2.1.1.4</t>
  </si>
  <si>
    <t>Sueldos al personal fijo en trámite de pensiones</t>
  </si>
  <si>
    <t>2.1.1.3</t>
  </si>
  <si>
    <t>Remuneraciones al personal con carácter transitorio</t>
  </si>
  <si>
    <t>2.1.1.2</t>
  </si>
  <si>
    <t>Remuneraciones al personal fijo</t>
  </si>
  <si>
    <t>2.1.1.1</t>
  </si>
  <si>
    <t>REMUNERACIONES</t>
  </si>
  <si>
    <t>2.1.1</t>
  </si>
  <si>
    <t>REMUNERACIONES Y CONTRIBUCIONES</t>
  </si>
  <si>
    <t xml:space="preserve">2.1 - </t>
  </si>
  <si>
    <t xml:space="preserve"> GASTOS</t>
  </si>
  <si>
    <t>2 -</t>
  </si>
  <si>
    <t xml:space="preserve"> TOTAL</t>
  </si>
  <si>
    <t>CUENTA  GASTOS OPERACIONALES</t>
  </si>
  <si>
    <t>EJECUCION PRESUP.</t>
  </si>
  <si>
    <t>CUENTA ERRADI. DE FIEBRE PORCINA CLASICA PPC</t>
  </si>
  <si>
    <t>CUENTA SANIDAD ANIMAL Y EXTENSION</t>
  </si>
  <si>
    <t>DETALLE</t>
  </si>
  <si>
    <t>OBJ</t>
  </si>
  <si>
    <t>VALORES EN RD$</t>
  </si>
  <si>
    <t>DEL 1RO  AL 31 DE ENERO 2023</t>
  </si>
  <si>
    <t>EJECUCION GASTOS  Y APLICACIONES FINANCIERAS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</si>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</sst>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sz val="10"/>
      <name val="Arial"/>
      <family val="2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b/>
      <sz val="10"/>
      <name val="Calibri Light"/>
      <family val="1"/>
      <scheme val="major"/>
    </font>
    <font>
      <sz val="10"/>
      <color indexed="8"/>
      <name val="Calibri Light"/>
      <family val="1"/>
      <scheme val="major"/>
    </font>
    <font>
      <b/>
      <sz val="10"/>
      <color rgb="FF000000"/>
      <name val="Calibri Light"/>
      <family val="1"/>
      <scheme val="major"/>
    </font>
    <font>
      <b/>
      <sz val="11"/>
      <color indexed="8"/>
      <name val="Calibri Light"/>
      <family val="1"/>
      <scheme val="major"/>
    </font>
    <font>
      <b/>
      <sz val="12"/>
      <name val="Calibri Light"/>
      <family val="1"/>
      <scheme val="major"/>
    </font>
    <font>
      <sz val="9"/>
      <name val="Arial"/>
      <family val="2"/>
    </font>
    <font>
      <b/>
      <sz val="9"/>
      <name val="Arial"/>
      <family val="2"/>
    </font>
    <font>
      <sz val="10"/>
      <color rgb="FF000000"/>
      <name val="Calibri Light"/>
      <family val="1"/>
      <scheme val="major"/>
    </font>
    <font>
      <sz val="11"/>
      <name val="Arial"/>
      <family val="2"/>
    </font>
    <font>
      <b/>
      <sz val="10"/>
      <color indexed="8"/>
      <name val="Calibri Light"/>
      <family val="1"/>
      <scheme val="major"/>
    </font>
    <font>
      <sz val="10"/>
      <color rgb="FF0033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rgb="FF000000"/>
      <name val="Times New Roman"/>
      <family val="1"/>
    </font>
    <font>
      <b/>
      <sz val="12"/>
      <color indexed="8"/>
      <name val="Calibri Light"/>
      <family val="1"/>
      <scheme val="major"/>
    </font>
    <font>
      <sz val="11"/>
      <color rgb="FF000000"/>
      <name val="Arial"/>
      <family val="2"/>
    </font>
    <font>
      <sz val="11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1"/>
      <color rgb="FF000000"/>
      <name val="Calibri Light"/>
      <family val="1"/>
      <scheme val="maj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2"/>
      <color rgb="FF000000"/>
      <name val="Calibri Light"/>
      <family val="1"/>
      <scheme val="major"/>
    </font>
    <font>
      <b/>
      <sz val="11"/>
      <color rgb="FF000000"/>
      <name val="Arial"/>
      <family val="2"/>
    </font>
    <font>
      <b/>
      <sz val="11"/>
      <color rgb="FF000000"/>
      <name val="Times New Roman"/>
      <family val="1"/>
    </font>
    <font>
      <b/>
      <sz val="10"/>
      <color indexed="8"/>
      <name val="Arial"/>
      <family val="2"/>
    </font>
    <font>
      <b/>
      <sz val="14"/>
      <name val="Calibri Light"/>
      <family val="1"/>
      <scheme val="major"/>
    </font>
    <font>
      <sz val="14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/>
    <xf numFmtId="43" fontId="5" fillId="0" borderId="0" xfId="1" applyFont="1" applyFill="1"/>
    <xf numFmtId="0" fontId="6" fillId="0" borderId="0" xfId="0" applyFont="1"/>
    <xf numFmtId="43" fontId="6" fillId="0" borderId="0" xfId="1" applyFont="1" applyFill="1" applyAlignment="1">
      <alignment horizontal="center"/>
    </xf>
    <xf numFmtId="43" fontId="6" fillId="0" borderId="0" xfId="1" applyFont="1" applyFill="1"/>
    <xf numFmtId="0" fontId="3" fillId="0" borderId="0" xfId="0" applyFont="1" applyAlignment="1">
      <alignment horizontal="center"/>
    </xf>
    <xf numFmtId="43" fontId="5" fillId="0" borderId="0" xfId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5" fillId="0" borderId="0" xfId="1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49" fontId="5" fillId="0" borderId="1" xfId="0" applyNumberFormat="1" applyFont="1" applyBorder="1" applyAlignment="1" applyProtection="1">
      <alignment horizontal="center"/>
      <protection locked="0"/>
    </xf>
    <xf numFmtId="43" fontId="5" fillId="0" borderId="0" xfId="1" applyFont="1" applyFill="1" applyBorder="1" applyAlignment="1" applyProtection="1">
      <alignment horizontal="center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49" fontId="5" fillId="0" borderId="2" xfId="0" applyNumberFormat="1" applyFont="1" applyBorder="1" applyAlignment="1" applyProtection="1">
      <alignment horizontal="center"/>
      <protection locked="0"/>
    </xf>
    <xf numFmtId="49" fontId="7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3" fontId="5" fillId="0" borderId="0" xfId="1" applyFont="1" applyFill="1" applyAlignment="1" applyProtection="1">
      <alignment horizontal="center"/>
      <protection locked="0"/>
    </xf>
    <xf numFmtId="43" fontId="7" fillId="0" borderId="0" xfId="1" applyFont="1" applyFill="1" applyAlignment="1" applyProtection="1">
      <alignment horizontal="center"/>
      <protection locked="0"/>
    </xf>
    <xf numFmtId="43" fontId="5" fillId="2" borderId="3" xfId="1" applyFont="1" applyFill="1" applyBorder="1" applyAlignment="1">
      <alignment vertical="center"/>
    </xf>
    <xf numFmtId="0" fontId="7" fillId="2" borderId="4" xfId="0" applyFont="1" applyFill="1" applyBorder="1" applyAlignment="1">
      <alignment wrapText="1"/>
    </xf>
    <xf numFmtId="49" fontId="8" fillId="2" borderId="4" xfId="0" applyNumberFormat="1" applyFont="1" applyFill="1" applyBorder="1" applyAlignment="1">
      <alignment horizontal="center"/>
    </xf>
    <xf numFmtId="43" fontId="6" fillId="0" borderId="4" xfId="1" applyFont="1" applyFill="1" applyBorder="1"/>
    <xf numFmtId="43" fontId="6" fillId="0" borderId="4" xfId="1" applyFont="1" applyFill="1" applyBorder="1" applyAlignment="1">
      <alignment horizontal="center"/>
    </xf>
    <xf numFmtId="0" fontId="7" fillId="0" borderId="4" xfId="0" applyFont="1" applyBorder="1"/>
    <xf numFmtId="49" fontId="8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49" fontId="10" fillId="0" borderId="4" xfId="0" applyNumberFormat="1" applyFont="1" applyBorder="1" applyAlignment="1">
      <alignment horizontal="center"/>
    </xf>
    <xf numFmtId="43" fontId="5" fillId="3" borderId="4" xfId="1" applyFont="1" applyFill="1" applyBorder="1"/>
    <xf numFmtId="0" fontId="11" fillId="3" borderId="4" xfId="0" applyFont="1" applyFill="1" applyBorder="1"/>
    <xf numFmtId="0" fontId="7" fillId="3" borderId="4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/>
    </xf>
    <xf numFmtId="0" fontId="12" fillId="0" borderId="4" xfId="0" applyFont="1" applyBorder="1" applyAlignment="1">
      <alignment wrapText="1"/>
    </xf>
    <xf numFmtId="0" fontId="3" fillId="0" borderId="4" xfId="0" applyFont="1" applyBorder="1"/>
    <xf numFmtId="43" fontId="5" fillId="0" borderId="5" xfId="1" applyFont="1" applyFill="1" applyBorder="1"/>
    <xf numFmtId="43" fontId="5" fillId="0" borderId="5" xfId="1" applyFont="1" applyFill="1" applyBorder="1" applyAlignment="1">
      <alignment horizontal="center"/>
    </xf>
    <xf numFmtId="0" fontId="13" fillId="0" borderId="4" xfId="0" applyFont="1" applyBorder="1" applyAlignment="1">
      <alignment wrapText="1"/>
    </xf>
    <xf numFmtId="0" fontId="14" fillId="0" borderId="4" xfId="0" applyFont="1" applyBorder="1"/>
    <xf numFmtId="0" fontId="9" fillId="0" borderId="4" xfId="0" applyFont="1" applyBorder="1"/>
    <xf numFmtId="43" fontId="6" fillId="0" borderId="6" xfId="1" applyFont="1" applyFill="1" applyBorder="1" applyAlignment="1">
      <alignment horizontal="right"/>
    </xf>
    <xf numFmtId="43" fontId="6" fillId="0" borderId="6" xfId="1" applyFont="1" applyFill="1" applyBorder="1"/>
    <xf numFmtId="43" fontId="6" fillId="0" borderId="6" xfId="1" applyFont="1" applyFill="1" applyBorder="1" applyAlignment="1">
      <alignment horizontal="center"/>
    </xf>
    <xf numFmtId="43" fontId="5" fillId="0" borderId="4" xfId="1" applyFont="1" applyFill="1" applyBorder="1"/>
    <xf numFmtId="43" fontId="5" fillId="0" borderId="4" xfId="1" applyFont="1" applyFill="1" applyBorder="1" applyAlignment="1">
      <alignment horizontal="center"/>
    </xf>
    <xf numFmtId="0" fontId="14" fillId="0" borderId="4" xfId="0" applyFont="1" applyBorder="1" applyAlignment="1">
      <alignment wrapText="1"/>
    </xf>
    <xf numFmtId="43" fontId="6" fillId="0" borderId="7" xfId="1" applyFont="1" applyFill="1" applyBorder="1" applyAlignment="1">
      <alignment horizontal="right"/>
    </xf>
    <xf numFmtId="43" fontId="15" fillId="0" borderId="4" xfId="1" applyFont="1" applyFill="1" applyBorder="1"/>
    <xf numFmtId="43" fontId="15" fillId="0" borderId="8" xfId="1" applyFont="1" applyFill="1" applyBorder="1"/>
    <xf numFmtId="43" fontId="15" fillId="0" borderId="4" xfId="1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43" fontId="6" fillId="0" borderId="5" xfId="1" applyFont="1" applyFill="1" applyBorder="1" applyAlignment="1">
      <alignment horizontal="right"/>
    </xf>
    <xf numFmtId="49" fontId="16" fillId="0" borderId="4" xfId="0" applyNumberFormat="1" applyFont="1" applyBorder="1" applyAlignment="1">
      <alignment horizontal="center"/>
    </xf>
    <xf numFmtId="43" fontId="6" fillId="0" borderId="4" xfId="1" applyFont="1" applyFill="1" applyBorder="1" applyAlignment="1">
      <alignment horizontal="right"/>
    </xf>
    <xf numFmtId="43" fontId="15" fillId="0" borderId="4" xfId="1" applyFont="1" applyFill="1" applyBorder="1" applyAlignment="1">
      <alignment vertical="center"/>
    </xf>
    <xf numFmtId="49" fontId="8" fillId="0" borderId="4" xfId="0" applyNumberFormat="1" applyFont="1" applyBorder="1" applyAlignment="1">
      <alignment horizontal="left"/>
    </xf>
    <xf numFmtId="43" fontId="15" fillId="0" borderId="4" xfId="1" applyFont="1" applyFill="1" applyBorder="1" applyAlignment="1">
      <alignment horizontal="right"/>
    </xf>
    <xf numFmtId="0" fontId="12" fillId="0" borderId="4" xfId="1" applyNumberFormat="1" applyFont="1" applyFill="1" applyBorder="1" applyAlignment="1">
      <alignment horizontal="center"/>
    </xf>
    <xf numFmtId="0" fontId="17" fillId="0" borderId="4" xfId="0" applyFont="1" applyBorder="1" applyAlignment="1">
      <alignment horizontal="center" wrapText="1"/>
    </xf>
    <xf numFmtId="49" fontId="18" fillId="0" borderId="4" xfId="0" applyNumberFormat="1" applyFont="1" applyBorder="1" applyAlignment="1">
      <alignment wrapText="1"/>
    </xf>
    <xf numFmtId="43" fontId="15" fillId="0" borderId="0" xfId="1" applyFont="1" applyFill="1"/>
    <xf numFmtId="49" fontId="19" fillId="0" borderId="4" xfId="0" applyNumberFormat="1" applyFont="1" applyBorder="1" applyAlignment="1">
      <alignment horizontal="center"/>
    </xf>
    <xf numFmtId="43" fontId="5" fillId="0" borderId="6" xfId="1" applyFont="1" applyFill="1" applyBorder="1"/>
    <xf numFmtId="43" fontId="15" fillId="0" borderId="4" xfId="1" applyFont="1" applyFill="1" applyBorder="1" applyAlignment="1">
      <alignment horizontal="center" vertical="center"/>
    </xf>
    <xf numFmtId="49" fontId="19" fillId="0" borderId="4" xfId="0" applyNumberFormat="1" applyFont="1" applyBorder="1" applyAlignment="1">
      <alignment horizontal="left"/>
    </xf>
    <xf numFmtId="49" fontId="19" fillId="0" borderId="4" xfId="0" applyNumberFormat="1" applyFont="1" applyBorder="1" applyAlignment="1">
      <alignment wrapText="1"/>
    </xf>
    <xf numFmtId="43" fontId="6" fillId="0" borderId="7" xfId="1" applyFont="1" applyFill="1" applyBorder="1"/>
    <xf numFmtId="43" fontId="6" fillId="0" borderId="7" xfId="1" applyFont="1" applyFill="1" applyBorder="1" applyAlignment="1">
      <alignment horizontal="center"/>
    </xf>
    <xf numFmtId="0" fontId="20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43" fontId="5" fillId="0" borderId="6" xfId="1" applyFont="1" applyFill="1" applyBorder="1" applyAlignment="1">
      <alignment horizontal="center"/>
    </xf>
    <xf numFmtId="43" fontId="5" fillId="0" borderId="7" xfId="1" applyFont="1" applyFill="1" applyBorder="1"/>
    <xf numFmtId="43" fontId="5" fillId="0" borderId="7" xfId="1" applyFont="1" applyFill="1" applyBorder="1" applyAlignment="1">
      <alignment horizontal="center"/>
    </xf>
    <xf numFmtId="0" fontId="12" fillId="0" borderId="4" xfId="0" applyFont="1" applyBorder="1" applyAlignment="1">
      <alignment horizontal="center" wrapText="1"/>
    </xf>
    <xf numFmtId="43" fontId="6" fillId="0" borderId="4" xfId="1" applyFont="1" applyFill="1" applyBorder="1" applyAlignment="1">
      <alignment horizontal="left"/>
    </xf>
    <xf numFmtId="43" fontId="6" fillId="0" borderId="7" xfId="1" applyFont="1" applyFill="1" applyBorder="1" applyAlignment="1">
      <alignment horizontal="left"/>
    </xf>
    <xf numFmtId="43" fontId="5" fillId="0" borderId="5" xfId="1" applyFont="1" applyFill="1" applyBorder="1" applyAlignment="1">
      <alignment horizontal="left"/>
    </xf>
    <xf numFmtId="43" fontId="6" fillId="0" borderId="5" xfId="1" applyFont="1" applyFill="1" applyBorder="1" applyAlignment="1">
      <alignment horizontal="left"/>
    </xf>
    <xf numFmtId="49" fontId="21" fillId="0" borderId="4" xfId="0" applyNumberFormat="1" applyFont="1" applyBorder="1" applyAlignment="1">
      <alignment horizontal="center"/>
    </xf>
    <xf numFmtId="43" fontId="5" fillId="0" borderId="5" xfId="1" applyFont="1" applyFill="1" applyBorder="1" applyAlignment="1">
      <alignment horizontal="right"/>
    </xf>
    <xf numFmtId="43" fontId="15" fillId="0" borderId="7" xfId="1" applyFont="1" applyFill="1" applyBorder="1"/>
    <xf numFmtId="43" fontId="15" fillId="0" borderId="7" xfId="1" applyFont="1" applyFill="1" applyBorder="1" applyAlignment="1">
      <alignment vertical="center"/>
    </xf>
    <xf numFmtId="43" fontId="22" fillId="0" borderId="7" xfId="1" applyFont="1" applyFill="1" applyBorder="1" applyAlignment="1">
      <alignment horizontal="center" vertical="center"/>
    </xf>
    <xf numFmtId="43" fontId="15" fillId="0" borderId="5" xfId="1" applyFont="1" applyFill="1" applyBorder="1"/>
    <xf numFmtId="43" fontId="22" fillId="0" borderId="5" xfId="1" applyFont="1" applyFill="1" applyBorder="1" applyAlignment="1">
      <alignment horizontal="center" vertical="center"/>
    </xf>
    <xf numFmtId="43" fontId="22" fillId="0" borderId="4" xfId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43" fontId="5" fillId="0" borderId="9" xfId="1" applyFont="1" applyFill="1" applyBorder="1" applyAlignment="1">
      <alignment horizontal="left"/>
    </xf>
    <xf numFmtId="43" fontId="5" fillId="0" borderId="9" xfId="1" applyFont="1" applyFill="1" applyBorder="1" applyAlignment="1">
      <alignment horizontal="center"/>
    </xf>
    <xf numFmtId="49" fontId="16" fillId="0" borderId="4" xfId="0" applyNumberFormat="1" applyFont="1" applyBorder="1" applyAlignment="1">
      <alignment horizontal="left" wrapText="1"/>
    </xf>
    <xf numFmtId="0" fontId="25" fillId="0" borderId="4" xfId="0" applyFont="1" applyBorder="1"/>
    <xf numFmtId="43" fontId="15" fillId="0" borderId="4" xfId="1" applyFont="1" applyFill="1" applyBorder="1" applyAlignment="1">
      <alignment horizontal="left"/>
    </xf>
    <xf numFmtId="49" fontId="19" fillId="0" borderId="4" xfId="0" applyNumberFormat="1" applyFont="1" applyBorder="1" applyAlignment="1">
      <alignment horizontal="left" wrapText="1"/>
    </xf>
    <xf numFmtId="43" fontId="22" fillId="0" borderId="4" xfId="1" applyFont="1" applyFill="1" applyBorder="1" applyAlignment="1">
      <alignment vertical="center"/>
    </xf>
    <xf numFmtId="43" fontId="15" fillId="0" borderId="4" xfId="1" applyFont="1" applyFill="1" applyBorder="1" applyAlignment="1"/>
    <xf numFmtId="43" fontId="15" fillId="0" borderId="4" xfId="1" applyFont="1" applyFill="1" applyBorder="1" applyAlignment="1">
      <alignment horizontal="center" wrapText="1"/>
    </xf>
    <xf numFmtId="43" fontId="15" fillId="0" borderId="4" xfId="1" applyFont="1" applyFill="1" applyBorder="1" applyAlignment="1">
      <alignment wrapText="1"/>
    </xf>
    <xf numFmtId="43" fontId="26" fillId="0" borderId="4" xfId="1" applyFont="1" applyFill="1" applyBorder="1"/>
    <xf numFmtId="43" fontId="26" fillId="0" borderId="4" xfId="1" applyFont="1" applyFill="1" applyBorder="1" applyAlignment="1">
      <alignment vertical="center"/>
    </xf>
    <xf numFmtId="0" fontId="3" fillId="0" borderId="4" xfId="0" applyFont="1" applyBorder="1" applyAlignment="1">
      <alignment horizontal="center"/>
    </xf>
    <xf numFmtId="43" fontId="15" fillId="0" borderId="4" xfId="1" applyFont="1" applyFill="1" applyBorder="1" applyAlignment="1">
      <alignment horizontal="left" vertical="center"/>
    </xf>
    <xf numFmtId="43" fontId="15" fillId="0" borderId="4" xfId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/>
    </xf>
    <xf numFmtId="0" fontId="11" fillId="0" borderId="4" xfId="1" applyNumberFormat="1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/>
    </xf>
    <xf numFmtId="43" fontId="27" fillId="0" borderId="4" xfId="1" applyFont="1" applyFill="1" applyBorder="1" applyAlignment="1">
      <alignment horizontal="right" vertical="center"/>
    </xf>
    <xf numFmtId="0" fontId="4" fillId="0" borderId="0" xfId="0" applyFont="1"/>
    <xf numFmtId="43" fontId="6" fillId="0" borderId="5" xfId="1" applyFont="1" applyFill="1" applyBorder="1" applyAlignment="1">
      <alignment horizontal="center"/>
    </xf>
    <xf numFmtId="0" fontId="28" fillId="0" borderId="4" xfId="0" applyFont="1" applyBorder="1" applyAlignment="1">
      <alignment horizontal="center"/>
    </xf>
    <xf numFmtId="43" fontId="5" fillId="0" borderId="10" xfId="1" applyFont="1" applyFill="1" applyBorder="1"/>
    <xf numFmtId="43" fontId="29" fillId="0" borderId="5" xfId="1" applyFont="1" applyFill="1" applyBorder="1"/>
    <xf numFmtId="0" fontId="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left"/>
    </xf>
    <xf numFmtId="43" fontId="15" fillId="0" borderId="6" xfId="1" applyFont="1" applyFill="1" applyBorder="1"/>
    <xf numFmtId="49" fontId="16" fillId="0" borderId="4" xfId="0" applyNumberFormat="1" applyFont="1" applyBorder="1" applyAlignment="1">
      <alignment horizontal="left"/>
    </xf>
    <xf numFmtId="43" fontId="29" fillId="0" borderId="7" xfId="1" applyFont="1" applyFill="1" applyBorder="1"/>
    <xf numFmtId="0" fontId="7" fillId="0" borderId="4" xfId="1" applyNumberFormat="1" applyFont="1" applyFill="1" applyBorder="1" applyAlignment="1">
      <alignment horizontal="center"/>
    </xf>
    <xf numFmtId="0" fontId="25" fillId="0" borderId="4" xfId="0" applyFont="1" applyBorder="1" applyAlignment="1">
      <alignment horizontal="center"/>
    </xf>
    <xf numFmtId="49" fontId="21" fillId="0" borderId="4" xfId="0" applyNumberFormat="1" applyFont="1" applyBorder="1" applyAlignment="1">
      <alignment horizontal="left"/>
    </xf>
    <xf numFmtId="0" fontId="30" fillId="0" borderId="4" xfId="0" applyFont="1" applyBorder="1" applyAlignment="1">
      <alignment horizontal="center"/>
    </xf>
    <xf numFmtId="43" fontId="29" fillId="0" borderId="6" xfId="1" applyFont="1" applyFill="1" applyBorder="1" applyAlignment="1">
      <alignment horizontal="left"/>
    </xf>
    <xf numFmtId="43" fontId="31" fillId="0" borderId="6" xfId="1" applyFont="1" applyFill="1" applyBorder="1" applyAlignment="1">
      <alignment vertical="center"/>
    </xf>
    <xf numFmtId="43" fontId="29" fillId="0" borderId="6" xfId="1" applyFont="1" applyFill="1" applyBorder="1" applyAlignment="1">
      <alignment vertical="center"/>
    </xf>
    <xf numFmtId="43" fontId="31" fillId="0" borderId="6" xfId="1" applyFont="1" applyFill="1" applyBorder="1" applyAlignment="1">
      <alignment horizontal="center" vertical="center"/>
    </xf>
    <xf numFmtId="43" fontId="29" fillId="0" borderId="5" xfId="1" applyFont="1" applyFill="1" applyBorder="1" applyAlignment="1">
      <alignment vertical="center"/>
    </xf>
    <xf numFmtId="43" fontId="29" fillId="0" borderId="5" xfId="1" applyFont="1" applyFill="1" applyBorder="1" applyAlignment="1">
      <alignment horizontal="center" vertical="center"/>
    </xf>
    <xf numFmtId="0" fontId="20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center"/>
    </xf>
    <xf numFmtId="0" fontId="2" fillId="0" borderId="4" xfId="0" applyFont="1" applyBorder="1"/>
    <xf numFmtId="43" fontId="5" fillId="0" borderId="6" xfId="1" applyFont="1" applyFill="1" applyBorder="1" applyAlignment="1">
      <alignment horizontal="center" wrapText="1"/>
    </xf>
    <xf numFmtId="43" fontId="5" fillId="2" borderId="4" xfId="1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43" fontId="5" fillId="2" borderId="6" xfId="1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/>
    </xf>
    <xf numFmtId="43" fontId="5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7" fillId="0" borderId="0" xfId="1" applyFont="1" applyFill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3" fillId="0" borderId="0" xfId="2" applyFont="1" applyFill="1" applyAlignment="1"/>
  </cellXfs>
  <cellStyles count="3">
    <cellStyle name="Millares" xfId="1" builtinId="3"/>
    <cellStyle name="Millares 5" xfId="2" xr:uid="{EF870742-C464-4E7B-8CDD-486501B3614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683712</xdr:colOff>
      <xdr:row>1</xdr:row>
      <xdr:rowOff>123825</xdr:rowOff>
    </xdr:from>
    <xdr:ext cx="1180346" cy="659404"/>
    <xdr:pic>
      <xdr:nvPicPr>
        <xdr:cNvPr id="2" name="2 Imagen">
          <a:extLst>
            <a:ext uri="{FF2B5EF4-FFF2-40B4-BE49-F238E27FC236}">
              <a16:creationId xmlns:a16="http://schemas.microsoft.com/office/drawing/2014/main" id="{C0C2FEFE-C2B2-4417-8888-8F17CD110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31712" y="285750"/>
          <a:ext cx="1180346" cy="659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</xdr:row>
      <xdr:rowOff>28575</xdr:rowOff>
    </xdr:from>
    <xdr:ext cx="4024" cy="80215"/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id="{97681266-473B-4E42-9E2D-874524B0A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762000" y="514350"/>
          <a:ext cx="4024" cy="80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225468</xdr:colOff>
      <xdr:row>0</xdr:row>
      <xdr:rowOff>162969</xdr:rowOff>
    </xdr:from>
    <xdr:ext cx="1109859" cy="764722"/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id="{342E816E-CCAE-40A6-9E51-A4B8870B9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749468" y="162969"/>
          <a:ext cx="1109859" cy="764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276225</xdr:colOff>
      <xdr:row>0</xdr:row>
      <xdr:rowOff>0</xdr:rowOff>
    </xdr:from>
    <xdr:ext cx="1743075" cy="1058636"/>
    <xdr:pic>
      <xdr:nvPicPr>
        <xdr:cNvPr id="5" name="Imagen 4">
          <a:extLst>
            <a:ext uri="{FF2B5EF4-FFF2-40B4-BE49-F238E27FC236}">
              <a16:creationId xmlns:a16="http://schemas.microsoft.com/office/drawing/2014/main" id="{EBC07348-422A-48A4-879B-8A7AB505C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8225" y="0"/>
          <a:ext cx="1743075" cy="105863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ina%20Rodriguez/Documents/YANINA/CLASIFICADOR%20a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>
        <row r="322">
          <cell r="C322" t="str">
            <v xml:space="preserve"> Material para limpieza </v>
          </cell>
        </row>
        <row r="324">
          <cell r="C324" t="str">
            <v xml:space="preserve"> Útiles de escritorio, oficina, informática y de enseñanza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24653-E16A-4FB7-A6E1-14DE3F42BFAE}">
  <sheetPr>
    <tabColor rgb="FF49C50B"/>
  </sheetPr>
  <dimension ref="A1:G206"/>
  <sheetViews>
    <sheetView tabSelected="1" topLeftCell="A136" zoomScale="84" zoomScaleNormal="84" workbookViewId="0"/>
  </sheetViews>
  <sheetFormatPr baseColWidth="10" defaultColWidth="11.42578125" defaultRowHeight="24.95" customHeight="1" x14ac:dyDescent="0.25"/>
  <cols>
    <col min="1" max="1" width="18.85546875" style="6" customWidth="1"/>
    <col min="2" max="2" width="48.42578125" style="1" customWidth="1"/>
    <col min="3" max="3" width="25" style="5" customWidth="1"/>
    <col min="4" max="4" width="23.28515625" style="4" customWidth="1"/>
    <col min="5" max="5" width="20.85546875" style="3" customWidth="1"/>
    <col min="6" max="6" width="18.28515625" style="3" customWidth="1"/>
    <col min="7" max="7" width="22" style="2" customWidth="1"/>
    <col min="8" max="8" width="16" style="1" customWidth="1"/>
    <col min="9" max="16384" width="11.42578125" style="1"/>
  </cols>
  <sheetData>
    <row r="1" spans="1:7" ht="13.5" customHeight="1" x14ac:dyDescent="0.25"/>
    <row r="2" spans="1:7" ht="13.5" customHeight="1" x14ac:dyDescent="0.25"/>
    <row r="3" spans="1:7" ht="13.5" customHeight="1" x14ac:dyDescent="0.25"/>
    <row r="4" spans="1:7" ht="13.5" customHeight="1" x14ac:dyDescent="0.25">
      <c r="B4" s="148"/>
    </row>
    <row r="5" spans="1:7" ht="13.5" customHeight="1" x14ac:dyDescent="0.25">
      <c r="B5" s="148"/>
    </row>
    <row r="6" spans="1:7" ht="13.5" customHeight="1" x14ac:dyDescent="0.25">
      <c r="B6" s="148"/>
    </row>
    <row r="7" spans="1:7" ht="22.5" customHeight="1" x14ac:dyDescent="0.25">
      <c r="A7" s="147" t="s">
        <v>364</v>
      </c>
      <c r="B7" s="147"/>
      <c r="C7" s="147"/>
      <c r="D7" s="147"/>
      <c r="E7" s="147"/>
      <c r="F7" s="147"/>
      <c r="G7" s="147"/>
    </row>
    <row r="8" spans="1:7" ht="21" customHeight="1" x14ac:dyDescent="0.3">
      <c r="A8" s="145" t="s">
        <v>363</v>
      </c>
      <c r="B8" s="145"/>
      <c r="C8" s="145"/>
      <c r="D8" s="145"/>
      <c r="E8" s="145"/>
      <c r="F8" s="145"/>
      <c r="G8" s="145"/>
    </row>
    <row r="9" spans="1:7" ht="18" customHeight="1" x14ac:dyDescent="0.3">
      <c r="A9" s="146" t="s">
        <v>362</v>
      </c>
      <c r="B9" s="146"/>
      <c r="C9" s="146"/>
      <c r="D9" s="146"/>
      <c r="E9" s="146"/>
      <c r="F9" s="146"/>
      <c r="G9" s="146"/>
    </row>
    <row r="10" spans="1:7" ht="18" customHeight="1" x14ac:dyDescent="0.3">
      <c r="A10" s="145" t="s">
        <v>361</v>
      </c>
      <c r="B10" s="145"/>
      <c r="C10" s="145"/>
      <c r="D10" s="145"/>
      <c r="E10" s="145"/>
      <c r="F10" s="145"/>
      <c r="G10" s="145"/>
    </row>
    <row r="11" spans="1:7" ht="18" customHeight="1" x14ac:dyDescent="0.3">
      <c r="A11" s="145" t="s">
        <v>360</v>
      </c>
      <c r="B11" s="145"/>
      <c r="C11" s="145"/>
      <c r="D11" s="145"/>
      <c r="E11" s="145"/>
      <c r="F11" s="145"/>
      <c r="G11" s="145"/>
    </row>
    <row r="12" spans="1:7" ht="18" customHeight="1" x14ac:dyDescent="0.3">
      <c r="A12" s="145" t="s">
        <v>359</v>
      </c>
      <c r="B12" s="145"/>
      <c r="C12" s="145"/>
      <c r="D12" s="145"/>
      <c r="E12" s="145"/>
      <c r="F12" s="145"/>
      <c r="G12" s="145"/>
    </row>
    <row r="13" spans="1:7" ht="18" customHeight="1" x14ac:dyDescent="0.3">
      <c r="A13" s="145" t="s">
        <v>358</v>
      </c>
      <c r="B13" s="145"/>
      <c r="C13" s="145"/>
      <c r="D13" s="145"/>
      <c r="E13" s="145"/>
      <c r="F13" s="145"/>
      <c r="G13" s="145"/>
    </row>
    <row r="14" spans="1:7" ht="21.75" customHeight="1" x14ac:dyDescent="0.25">
      <c r="A14" s="11"/>
      <c r="B14" s="144"/>
      <c r="C14" s="141"/>
      <c r="D14" s="141"/>
      <c r="E14" s="143"/>
      <c r="F14" s="142"/>
      <c r="G14" s="141"/>
    </row>
    <row r="15" spans="1:7" ht="43.5" customHeight="1" x14ac:dyDescent="0.25">
      <c r="A15" s="140" t="s">
        <v>357</v>
      </c>
      <c r="B15" s="140" t="s">
        <v>356</v>
      </c>
      <c r="C15" s="138" t="s">
        <v>355</v>
      </c>
      <c r="D15" s="139" t="s">
        <v>354</v>
      </c>
      <c r="E15" s="139" t="s">
        <v>353</v>
      </c>
      <c r="F15" s="138" t="s">
        <v>352</v>
      </c>
      <c r="G15" s="137" t="s">
        <v>351</v>
      </c>
    </row>
    <row r="16" spans="1:7" ht="24.75" customHeight="1" x14ac:dyDescent="0.25">
      <c r="A16" s="56" t="s">
        <v>350</v>
      </c>
      <c r="B16" s="121" t="s">
        <v>349</v>
      </c>
      <c r="C16" s="136">
        <f>C17+C35+C76+C133</f>
        <v>10776947.52</v>
      </c>
      <c r="D16" s="136">
        <f>D35</f>
        <v>13150.31</v>
      </c>
      <c r="E16" s="136">
        <f>E17+E35+E76+E142</f>
        <v>35312230.810000002</v>
      </c>
      <c r="F16" s="136">
        <v>0</v>
      </c>
      <c r="G16" s="136">
        <f>SUM(C16:F16)</f>
        <v>46102328.640000001</v>
      </c>
    </row>
    <row r="17" spans="1:7" ht="24.75" customHeight="1" thickBot="1" x14ac:dyDescent="0.3">
      <c r="A17" s="32" t="s">
        <v>348</v>
      </c>
      <c r="B17" s="31" t="s">
        <v>347</v>
      </c>
      <c r="C17" s="39">
        <f>C18+C25+C27+C29+C31</f>
        <v>10132434.65</v>
      </c>
      <c r="D17" s="114">
        <f>+D18+D25+D31+D27+D29</f>
        <v>0</v>
      </c>
      <c r="E17" s="40">
        <f>+E18+E25+E31+E27+E29</f>
        <v>34047317.060000002</v>
      </c>
      <c r="F17" s="39">
        <f>+F18+F25+F31+F27+F29</f>
        <v>0</v>
      </c>
      <c r="G17" s="39">
        <f>+G18+G25+G31+G27+G29</f>
        <v>44179751.709999993</v>
      </c>
    </row>
    <row r="18" spans="1:7" ht="24.75" customHeight="1" x14ac:dyDescent="0.25">
      <c r="A18" s="56" t="s">
        <v>346</v>
      </c>
      <c r="B18" s="135" t="s">
        <v>345</v>
      </c>
      <c r="C18" s="66">
        <f>C19+C20+C21+C22+C23+C24</f>
        <v>4006300</v>
      </c>
      <c r="D18" s="75">
        <f>SUM(D19:D24)</f>
        <v>0</v>
      </c>
      <c r="E18" s="75">
        <f>SUM(E19:E24)</f>
        <v>29533291.050000001</v>
      </c>
      <c r="F18" s="66">
        <f>SUM(F19:F24)</f>
        <v>0</v>
      </c>
      <c r="G18" s="66">
        <f>SUM(G19:G24)</f>
        <v>33539591.050000001</v>
      </c>
    </row>
    <row r="19" spans="1:7" ht="24.75" customHeight="1" x14ac:dyDescent="0.25">
      <c r="A19" s="65" t="s">
        <v>344</v>
      </c>
      <c r="B19" s="68" t="s">
        <v>343</v>
      </c>
      <c r="C19" s="98">
        <v>0</v>
      </c>
      <c r="D19" s="67">
        <v>0</v>
      </c>
      <c r="E19" s="26">
        <v>24143291.050000001</v>
      </c>
      <c r="F19" s="66">
        <f>SUM(F20:F25)</f>
        <v>0</v>
      </c>
      <c r="G19" s="98">
        <f>SUM(C19:F19)</f>
        <v>24143291.050000001</v>
      </c>
    </row>
    <row r="20" spans="1:7" ht="24.75" customHeight="1" x14ac:dyDescent="0.25">
      <c r="A20" s="65" t="s">
        <v>342</v>
      </c>
      <c r="B20" s="69" t="s">
        <v>341</v>
      </c>
      <c r="C20" s="98">
        <v>4006300</v>
      </c>
      <c r="D20" s="53"/>
      <c r="E20" s="85">
        <v>4873700</v>
      </c>
      <c r="F20" s="66">
        <f>SUM(F21:F26)</f>
        <v>0</v>
      </c>
      <c r="G20" s="98">
        <f>SUM(C20:F20)</f>
        <v>8880000</v>
      </c>
    </row>
    <row r="21" spans="1:7" ht="24.75" customHeight="1" x14ac:dyDescent="0.25">
      <c r="A21" s="65" t="s">
        <v>340</v>
      </c>
      <c r="B21" s="69" t="s">
        <v>339</v>
      </c>
      <c r="C21" s="98">
        <v>0</v>
      </c>
      <c r="D21" s="67">
        <v>0</v>
      </c>
      <c r="E21" s="51">
        <v>516300</v>
      </c>
      <c r="F21" s="66">
        <f>SUM(F23:F27)</f>
        <v>0</v>
      </c>
      <c r="G21" s="98">
        <f>SUM(C21:F21)</f>
        <v>516300</v>
      </c>
    </row>
    <row r="22" spans="1:7" ht="20.25" customHeight="1" x14ac:dyDescent="0.25">
      <c r="A22" s="65" t="s">
        <v>338</v>
      </c>
      <c r="B22" s="69" t="s">
        <v>337</v>
      </c>
      <c r="C22" s="98">
        <v>0</v>
      </c>
      <c r="D22" s="67">
        <v>0</v>
      </c>
      <c r="E22" s="51">
        <v>0</v>
      </c>
      <c r="F22" s="66">
        <f>SUM(F24:F28)</f>
        <v>0</v>
      </c>
      <c r="G22" s="98">
        <f>SUM(C22:F22)</f>
        <v>0</v>
      </c>
    </row>
    <row r="23" spans="1:7" ht="20.25" customHeight="1" x14ac:dyDescent="0.25">
      <c r="A23" s="78" t="s">
        <v>336</v>
      </c>
      <c r="B23" s="68" t="s">
        <v>335</v>
      </c>
      <c r="C23" s="98">
        <v>0</v>
      </c>
      <c r="D23" s="27">
        <v>0</v>
      </c>
      <c r="E23" s="51">
        <v>0</v>
      </c>
      <c r="F23" s="66">
        <f>SUM(F24:F28)</f>
        <v>0</v>
      </c>
      <c r="G23" s="98">
        <f>SUM(C23:F23)</f>
        <v>0</v>
      </c>
    </row>
    <row r="24" spans="1:7" ht="20.25" customHeight="1" x14ac:dyDescent="0.2">
      <c r="A24" s="65" t="s">
        <v>334</v>
      </c>
      <c r="B24" s="68" t="s">
        <v>333</v>
      </c>
      <c r="C24" s="58">
        <v>0</v>
      </c>
      <c r="D24" s="67">
        <v>0</v>
      </c>
      <c r="E24" s="58">
        <v>0</v>
      </c>
      <c r="F24" s="58"/>
      <c r="G24" s="51">
        <f>SUM(C24:F24)</f>
        <v>0</v>
      </c>
    </row>
    <row r="25" spans="1:7" ht="22.5" customHeight="1" thickBot="1" x14ac:dyDescent="0.3">
      <c r="A25" s="134" t="s">
        <v>332</v>
      </c>
      <c r="B25" s="133" t="s">
        <v>331</v>
      </c>
      <c r="C25" s="131">
        <f>C26</f>
        <v>5510224.46</v>
      </c>
      <c r="D25" s="132">
        <f>+D26</f>
        <v>0</v>
      </c>
      <c r="E25" s="131">
        <f>E26</f>
        <v>0</v>
      </c>
      <c r="F25" s="131">
        <f>+F26</f>
        <v>0</v>
      </c>
      <c r="G25" s="39">
        <f>G26</f>
        <v>5510224.46</v>
      </c>
    </row>
    <row r="26" spans="1:7" ht="23.25" customHeight="1" x14ac:dyDescent="0.2">
      <c r="A26" s="65" t="s">
        <v>330</v>
      </c>
      <c r="B26" s="68" t="s">
        <v>329</v>
      </c>
      <c r="C26" s="51">
        <v>5510224.46</v>
      </c>
      <c r="D26" s="90">
        <v>0</v>
      </c>
      <c r="E26" s="51">
        <v>0</v>
      </c>
      <c r="F26" s="100">
        <v>0</v>
      </c>
      <c r="G26" s="98">
        <f>SUM(C26:F26)</f>
        <v>5510224.46</v>
      </c>
    </row>
    <row r="27" spans="1:7" ht="24.75" customHeight="1" thickBot="1" x14ac:dyDescent="0.3">
      <c r="A27" s="56" t="s">
        <v>328</v>
      </c>
      <c r="B27" s="31" t="s">
        <v>327</v>
      </c>
      <c r="C27" s="39">
        <f>C28</f>
        <v>0</v>
      </c>
      <c r="D27" s="40">
        <f>+D28</f>
        <v>0</v>
      </c>
      <c r="E27" s="39">
        <f>E28</f>
        <v>0</v>
      </c>
      <c r="F27" s="39">
        <f>+F28</f>
        <v>0</v>
      </c>
      <c r="G27" s="39">
        <f>G28</f>
        <v>0</v>
      </c>
    </row>
    <row r="28" spans="1:7" s="10" customFormat="1" ht="21" customHeight="1" x14ac:dyDescent="0.25">
      <c r="A28" s="62" t="s">
        <v>326</v>
      </c>
      <c r="B28" s="36" t="s">
        <v>325</v>
      </c>
      <c r="C28" s="51">
        <v>0</v>
      </c>
      <c r="D28" s="130">
        <v>0</v>
      </c>
      <c r="E28" s="129">
        <v>0</v>
      </c>
      <c r="F28" s="128">
        <v>0</v>
      </c>
      <c r="G28" s="127">
        <f>C28+D28+E28+F28</f>
        <v>0</v>
      </c>
    </row>
    <row r="29" spans="1:7" ht="23.25" customHeight="1" thickBot="1" x14ac:dyDescent="0.3">
      <c r="A29" s="118" t="s">
        <v>324</v>
      </c>
      <c r="B29" s="31" t="s">
        <v>323</v>
      </c>
      <c r="C29" s="39">
        <f>C30</f>
        <v>0</v>
      </c>
      <c r="D29" s="40">
        <f>+D30</f>
        <v>0</v>
      </c>
      <c r="E29" s="39">
        <f>+E30</f>
        <v>0</v>
      </c>
      <c r="F29" s="39">
        <f>+F30</f>
        <v>0</v>
      </c>
      <c r="G29" s="39">
        <f>+G30</f>
        <v>0</v>
      </c>
    </row>
    <row r="30" spans="1:7" ht="21" customHeight="1" x14ac:dyDescent="0.2">
      <c r="A30" s="74" t="s">
        <v>322</v>
      </c>
      <c r="B30" s="37" t="s">
        <v>321</v>
      </c>
      <c r="C30" s="51">
        <v>0</v>
      </c>
      <c r="D30" s="53"/>
      <c r="E30" s="58"/>
      <c r="F30" s="51"/>
      <c r="G30" s="51">
        <f>SUM(C30:F30)</f>
        <v>0</v>
      </c>
    </row>
    <row r="31" spans="1:7" ht="22.5" customHeight="1" thickBot="1" x14ac:dyDescent="0.3">
      <c r="A31" s="124" t="s">
        <v>320</v>
      </c>
      <c r="B31" s="31" t="s">
        <v>319</v>
      </c>
      <c r="C31" s="39">
        <f>C32+C33+C34</f>
        <v>615910.18999999994</v>
      </c>
      <c r="D31" s="40">
        <f>SUM(D32:D34)</f>
        <v>0</v>
      </c>
      <c r="E31" s="39">
        <f>SUM(E32:E34)</f>
        <v>4514026.01</v>
      </c>
      <c r="F31" s="39">
        <f>SUM(F32:F34)</f>
        <v>0</v>
      </c>
      <c r="G31" s="39">
        <f>SUM(G32:G34)</f>
        <v>5129936.1999999993</v>
      </c>
    </row>
    <row r="32" spans="1:7" ht="21" customHeight="1" x14ac:dyDescent="0.2">
      <c r="A32" s="65" t="s">
        <v>318</v>
      </c>
      <c r="B32" s="68" t="s">
        <v>317</v>
      </c>
      <c r="C32" s="51">
        <v>284046.69</v>
      </c>
      <c r="D32" s="90">
        <v>0</v>
      </c>
      <c r="E32" s="51">
        <v>2083311.04</v>
      </c>
      <c r="F32" s="98">
        <v>0</v>
      </c>
      <c r="G32" s="98">
        <f>SUM(C32:F32)</f>
        <v>2367357.73</v>
      </c>
    </row>
    <row r="33" spans="1:7" ht="21" customHeight="1" x14ac:dyDescent="0.2">
      <c r="A33" s="65" t="s">
        <v>316</v>
      </c>
      <c r="B33" s="68" t="s">
        <v>315</v>
      </c>
      <c r="C33" s="51">
        <v>284447.3</v>
      </c>
      <c r="D33" s="90">
        <v>0</v>
      </c>
      <c r="E33" s="51">
        <v>2096863.67</v>
      </c>
      <c r="F33" s="98">
        <v>0</v>
      </c>
      <c r="G33" s="98">
        <f>SUM(C33:F33)</f>
        <v>2381310.9699999997</v>
      </c>
    </row>
    <row r="34" spans="1:7" ht="21" customHeight="1" x14ac:dyDescent="0.2">
      <c r="A34" s="65" t="s">
        <v>314</v>
      </c>
      <c r="B34" s="69" t="s">
        <v>313</v>
      </c>
      <c r="C34" s="51">
        <v>47416.2</v>
      </c>
      <c r="D34" s="90">
        <v>0</v>
      </c>
      <c r="E34" s="51">
        <v>333851.3</v>
      </c>
      <c r="F34" s="98">
        <v>0</v>
      </c>
      <c r="G34" s="98">
        <f>SUM(C34:F34)</f>
        <v>381267.5</v>
      </c>
    </row>
    <row r="35" spans="1:7" ht="23.25" customHeight="1" thickBot="1" x14ac:dyDescent="0.3">
      <c r="A35" s="126">
        <v>2.2000000000000002</v>
      </c>
      <c r="B35" s="125" t="s">
        <v>312</v>
      </c>
      <c r="C35" s="39">
        <f>C36+C37+CB4107+C47+C49+C53+C57+C60+C63+C72+C44</f>
        <v>81578.95</v>
      </c>
      <c r="D35" s="40">
        <f>D36+D44+D47+D49+D53+D57+D60+D63+D72</f>
        <v>13150.31</v>
      </c>
      <c r="E35" s="40">
        <f>E36+E44+E47+E49+E53+E57+E60+E63+E72</f>
        <v>1264913.75</v>
      </c>
      <c r="F35" s="39">
        <f>F47+F53+F60+F63+F36</f>
        <v>0</v>
      </c>
      <c r="G35" s="39">
        <f>SUM(C35:F35)</f>
        <v>1359643.01</v>
      </c>
    </row>
    <row r="36" spans="1:7" ht="24" customHeight="1" x14ac:dyDescent="0.25">
      <c r="A36" s="124" t="s">
        <v>311</v>
      </c>
      <c r="B36" s="121" t="s">
        <v>310</v>
      </c>
      <c r="C36" s="66">
        <f>C37+C38+C39+C40+C41+C42+C43</f>
        <v>0</v>
      </c>
      <c r="D36" s="75">
        <f>SUM(D37:D43)</f>
        <v>12426</v>
      </c>
      <c r="E36" s="66">
        <f>E37+E38+E39+E40+E41+E42+E43</f>
        <v>1264913.75</v>
      </c>
      <c r="F36" s="66">
        <f>SUM(F38:F43)</f>
        <v>0</v>
      </c>
      <c r="G36" s="66">
        <f>G38+G40+G41+G42+G43</f>
        <v>1277339.75</v>
      </c>
    </row>
    <row r="37" spans="1:7" ht="24" customHeight="1" x14ac:dyDescent="0.25">
      <c r="A37" s="65" t="s">
        <v>309</v>
      </c>
      <c r="B37" s="68" t="s">
        <v>308</v>
      </c>
      <c r="C37" s="66">
        <v>0</v>
      </c>
      <c r="D37" s="75">
        <v>0</v>
      </c>
      <c r="E37" s="66">
        <v>0</v>
      </c>
      <c r="F37" s="66"/>
      <c r="G37" s="66">
        <v>0</v>
      </c>
    </row>
    <row r="38" spans="1:7" ht="24.95" customHeight="1" x14ac:dyDescent="0.25">
      <c r="A38" s="65" t="s">
        <v>307</v>
      </c>
      <c r="B38" s="68" t="s">
        <v>306</v>
      </c>
      <c r="C38" s="51">
        <v>0</v>
      </c>
      <c r="D38" s="67">
        <v>0</v>
      </c>
      <c r="E38" s="51">
        <v>718787.32</v>
      </c>
      <c r="F38" s="66">
        <f>SUM(F40:F44)</f>
        <v>0</v>
      </c>
      <c r="G38" s="51">
        <f>C38+D38+E38+F38</f>
        <v>718787.32</v>
      </c>
    </row>
    <row r="39" spans="1:7" ht="24.95" customHeight="1" x14ac:dyDescent="0.25">
      <c r="A39" s="65" t="s">
        <v>305</v>
      </c>
      <c r="B39" s="113" t="s">
        <v>304</v>
      </c>
      <c r="C39" s="51">
        <v>0</v>
      </c>
      <c r="D39" s="67">
        <v>0</v>
      </c>
      <c r="E39" s="51">
        <v>0</v>
      </c>
      <c r="F39" s="66"/>
      <c r="G39" s="51">
        <v>0</v>
      </c>
    </row>
    <row r="40" spans="1:7" ht="21" customHeight="1" x14ac:dyDescent="0.25">
      <c r="A40" s="65" t="s">
        <v>303</v>
      </c>
      <c r="B40" s="68" t="s">
        <v>302</v>
      </c>
      <c r="C40" s="79">
        <v>0</v>
      </c>
      <c r="D40" s="53">
        <v>0</v>
      </c>
      <c r="E40" s="51">
        <v>306675.38</v>
      </c>
      <c r="F40" s="66">
        <f>SUM(F41:F45)</f>
        <v>0</v>
      </c>
      <c r="G40" s="51">
        <f>C40+D40+E40+F40</f>
        <v>306675.38</v>
      </c>
    </row>
    <row r="41" spans="1:7" ht="21" customHeight="1" x14ac:dyDescent="0.25">
      <c r="A41" s="65" t="s">
        <v>301</v>
      </c>
      <c r="B41" s="68" t="s">
        <v>300</v>
      </c>
      <c r="C41" s="79">
        <v>0</v>
      </c>
      <c r="D41" s="67">
        <v>0</v>
      </c>
      <c r="E41" s="51">
        <v>239451.05</v>
      </c>
      <c r="F41" s="66">
        <f>SUM(F42:F46)</f>
        <v>0</v>
      </c>
      <c r="G41" s="51">
        <f>C41+D41+E41+F41</f>
        <v>239451.05</v>
      </c>
    </row>
    <row r="42" spans="1:7" ht="21" customHeight="1" x14ac:dyDescent="0.25">
      <c r="A42" s="65" t="s">
        <v>299</v>
      </c>
      <c r="B42" s="68" t="s">
        <v>298</v>
      </c>
      <c r="C42" s="51"/>
      <c r="D42" s="67">
        <v>4492</v>
      </c>
      <c r="E42" s="51">
        <v>0</v>
      </c>
      <c r="F42" s="66">
        <f>SUM(F43:F47)</f>
        <v>0</v>
      </c>
      <c r="G42" s="51">
        <f>C42+D42+E42+F42</f>
        <v>4492</v>
      </c>
    </row>
    <row r="43" spans="1:7" ht="21" customHeight="1" x14ac:dyDescent="0.25">
      <c r="A43" s="65" t="s">
        <v>297</v>
      </c>
      <c r="B43" s="68" t="s">
        <v>296</v>
      </c>
      <c r="C43" s="51">
        <v>0</v>
      </c>
      <c r="D43" s="67">
        <v>7934</v>
      </c>
      <c r="E43" s="51">
        <v>0</v>
      </c>
      <c r="F43" s="26"/>
      <c r="G43" s="51">
        <f>C43+D43+E43+F43</f>
        <v>7934</v>
      </c>
    </row>
    <row r="44" spans="1:7" ht="24.75" customHeight="1" thickBot="1" x14ac:dyDescent="0.3">
      <c r="A44" s="123" t="s">
        <v>295</v>
      </c>
      <c r="B44" s="31" t="s">
        <v>294</v>
      </c>
      <c r="C44" s="39">
        <f>C45+C46</f>
        <v>0</v>
      </c>
      <c r="D44" s="40">
        <f>SUM(D45:D46)</f>
        <v>0</v>
      </c>
      <c r="E44" s="39">
        <f>E45+E46</f>
        <v>0</v>
      </c>
      <c r="F44" s="39">
        <f>SUM(F45:F46)</f>
        <v>0</v>
      </c>
      <c r="G44" s="39">
        <f>C44+D44+E44+F44</f>
        <v>0</v>
      </c>
    </row>
    <row r="45" spans="1:7" ht="22.5" customHeight="1" x14ac:dyDescent="0.25">
      <c r="A45" s="78" t="s">
        <v>293</v>
      </c>
      <c r="B45" s="68" t="s">
        <v>292</v>
      </c>
      <c r="C45" s="51">
        <v>0</v>
      </c>
      <c r="D45" s="67">
        <v>0</v>
      </c>
      <c r="E45" s="51">
        <v>0</v>
      </c>
      <c r="F45" s="26">
        <v>0</v>
      </c>
      <c r="G45" s="26">
        <f>C45+D45+E45+F45</f>
        <v>0</v>
      </c>
    </row>
    <row r="46" spans="1:7" ht="22.5" customHeight="1" x14ac:dyDescent="0.25">
      <c r="A46" s="62" t="s">
        <v>291</v>
      </c>
      <c r="B46" s="36" t="s">
        <v>290</v>
      </c>
      <c r="C46" s="51">
        <v>0</v>
      </c>
      <c r="D46" s="27">
        <v>0</v>
      </c>
      <c r="E46" s="51">
        <v>0</v>
      </c>
      <c r="F46" s="98">
        <v>0</v>
      </c>
      <c r="G46" s="51">
        <f>C46+D46+E46+F46</f>
        <v>0</v>
      </c>
    </row>
    <row r="47" spans="1:7" ht="22.5" customHeight="1" thickBot="1" x14ac:dyDescent="0.3">
      <c r="A47" s="118" t="s">
        <v>289</v>
      </c>
      <c r="B47" s="121" t="s">
        <v>288</v>
      </c>
      <c r="C47" s="122">
        <f>C48</f>
        <v>0</v>
      </c>
      <c r="D47" s="40">
        <f>SUM(D48)</f>
        <v>0</v>
      </c>
      <c r="E47" s="39">
        <f>E48</f>
        <v>0</v>
      </c>
      <c r="F47" s="39">
        <f>SUM(F48)</f>
        <v>0</v>
      </c>
      <c r="G47" s="39">
        <f>SUM(G48)</f>
        <v>0</v>
      </c>
    </row>
    <row r="48" spans="1:7" ht="20.25" customHeight="1" x14ac:dyDescent="0.25">
      <c r="A48" s="65" t="s">
        <v>287</v>
      </c>
      <c r="B48" s="68" t="s">
        <v>286</v>
      </c>
      <c r="C48" s="5">
        <v>0</v>
      </c>
      <c r="D48" s="67"/>
      <c r="E48" s="51">
        <v>0</v>
      </c>
      <c r="F48" s="98">
        <v>0</v>
      </c>
      <c r="G48" s="51">
        <f>SUM(C48:F48)</f>
        <v>0</v>
      </c>
    </row>
    <row r="49" spans="1:7" ht="20.25" customHeight="1" thickBot="1" x14ac:dyDescent="0.3">
      <c r="A49" s="32" t="s">
        <v>285</v>
      </c>
      <c r="B49" s="121" t="s">
        <v>284</v>
      </c>
      <c r="C49" s="39">
        <f>C50+C51+C52</f>
        <v>0</v>
      </c>
      <c r="D49" s="40">
        <f>SUM(D50:D52)</f>
        <v>0</v>
      </c>
      <c r="E49" s="39">
        <f>E50+E51+E52</f>
        <v>0</v>
      </c>
      <c r="F49" s="39">
        <f>+F50+F52+F51</f>
        <v>0</v>
      </c>
      <c r="G49" s="39">
        <f>SUM(C49:F49)</f>
        <v>0</v>
      </c>
    </row>
    <row r="50" spans="1:7" ht="20.25" customHeight="1" x14ac:dyDescent="0.25">
      <c r="A50" s="54" t="s">
        <v>283</v>
      </c>
      <c r="B50" s="68" t="s">
        <v>282</v>
      </c>
      <c r="C50" s="58">
        <v>0</v>
      </c>
      <c r="D50" s="90">
        <v>0</v>
      </c>
      <c r="E50" s="58">
        <v>0</v>
      </c>
      <c r="F50" s="57">
        <v>0</v>
      </c>
      <c r="G50" s="26">
        <f>SUM(C50:F50)</f>
        <v>0</v>
      </c>
    </row>
    <row r="51" spans="1:7" ht="20.25" customHeight="1" x14ac:dyDescent="0.25">
      <c r="A51" s="65" t="s">
        <v>281</v>
      </c>
      <c r="B51" s="38" t="s">
        <v>280</v>
      </c>
      <c r="C51" s="51">
        <v>0</v>
      </c>
      <c r="D51" s="53">
        <v>0</v>
      </c>
      <c r="E51" s="26">
        <v>0</v>
      </c>
      <c r="F51" s="57">
        <v>0</v>
      </c>
      <c r="G51" s="26">
        <f>SUM(C51:F51)</f>
        <v>0</v>
      </c>
    </row>
    <row r="52" spans="1:7" ht="20.25" customHeight="1" x14ac:dyDescent="0.25">
      <c r="A52" s="65" t="s">
        <v>279</v>
      </c>
      <c r="B52" s="68" t="s">
        <v>278</v>
      </c>
      <c r="C52" s="51">
        <v>0</v>
      </c>
      <c r="D52" s="90">
        <v>0</v>
      </c>
      <c r="E52" s="58">
        <v>0</v>
      </c>
      <c r="F52" s="57">
        <v>0</v>
      </c>
      <c r="G52" s="26">
        <f>SUM(C52:F52)</f>
        <v>0</v>
      </c>
    </row>
    <row r="53" spans="1:7" ht="20.25" customHeight="1" thickBot="1" x14ac:dyDescent="0.3">
      <c r="A53" s="118" t="s">
        <v>277</v>
      </c>
      <c r="B53" s="121" t="s">
        <v>276</v>
      </c>
      <c r="C53" s="39">
        <f>C54+C55+C56+C56</f>
        <v>0</v>
      </c>
      <c r="D53" s="40">
        <v>0</v>
      </c>
      <c r="E53" s="39">
        <f>E54+E55+E56</f>
        <v>0</v>
      </c>
      <c r="F53" s="39">
        <v>0</v>
      </c>
      <c r="G53" s="39">
        <f>SUM(C53:F53)</f>
        <v>0</v>
      </c>
    </row>
    <row r="54" spans="1:7" ht="20.25" customHeight="1" x14ac:dyDescent="0.25">
      <c r="A54" s="73" t="s">
        <v>275</v>
      </c>
      <c r="B54" s="69" t="s">
        <v>274</v>
      </c>
      <c r="C54" s="51">
        <v>0</v>
      </c>
      <c r="D54" s="27">
        <v>0</v>
      </c>
      <c r="E54" s="26">
        <v>0</v>
      </c>
      <c r="F54" s="51">
        <v>0</v>
      </c>
      <c r="G54" s="26">
        <f>SUM(C54:F54)</f>
        <v>0</v>
      </c>
    </row>
    <row r="55" spans="1:7" ht="20.25" customHeight="1" x14ac:dyDescent="0.25">
      <c r="A55" s="73" t="s">
        <v>273</v>
      </c>
      <c r="B55" s="36" t="s">
        <v>272</v>
      </c>
      <c r="C55" s="51">
        <v>0</v>
      </c>
      <c r="D55" s="27">
        <v>0</v>
      </c>
      <c r="E55" s="26">
        <v>0</v>
      </c>
      <c r="F55" s="51">
        <v>0</v>
      </c>
      <c r="G55" s="26">
        <f>SUM(C55:F55)</f>
        <v>0</v>
      </c>
    </row>
    <row r="56" spans="1:7" ht="24.95" customHeight="1" x14ac:dyDescent="0.25">
      <c r="A56" s="74" t="s">
        <v>271</v>
      </c>
      <c r="B56" s="36" t="s">
        <v>270</v>
      </c>
      <c r="C56" s="120">
        <v>0</v>
      </c>
      <c r="D56" s="46">
        <v>0</v>
      </c>
      <c r="E56" s="45">
        <v>0</v>
      </c>
      <c r="F56" s="120"/>
      <c r="G56" s="26">
        <f>SUM(C56:F56)</f>
        <v>0</v>
      </c>
    </row>
    <row r="57" spans="1:7" ht="24.95" customHeight="1" thickBot="1" x14ac:dyDescent="0.3">
      <c r="A57" s="118" t="s">
        <v>269</v>
      </c>
      <c r="B57" s="119" t="s">
        <v>268</v>
      </c>
      <c r="C57" s="39">
        <f>C58+C59</f>
        <v>0</v>
      </c>
      <c r="D57" s="40">
        <f>SUM(D58+D59)</f>
        <v>0</v>
      </c>
      <c r="E57" s="39">
        <f>E58+E59</f>
        <v>0</v>
      </c>
      <c r="F57" s="39">
        <f>SUM(F59)</f>
        <v>0</v>
      </c>
      <c r="G57" s="39">
        <f>G58+G59</f>
        <v>0</v>
      </c>
    </row>
    <row r="58" spans="1:7" ht="24.95" customHeight="1" x14ac:dyDescent="0.25">
      <c r="A58" s="29" t="s">
        <v>267</v>
      </c>
      <c r="B58" s="59" t="s">
        <v>266</v>
      </c>
      <c r="C58" s="26">
        <v>0</v>
      </c>
      <c r="D58" s="27">
        <v>0</v>
      </c>
      <c r="E58" s="57">
        <v>0</v>
      </c>
      <c r="F58" s="57">
        <v>0</v>
      </c>
      <c r="G58" s="26">
        <f>SUM(C58:F58)</f>
        <v>0</v>
      </c>
    </row>
    <row r="59" spans="1:7" ht="24.95" customHeight="1" x14ac:dyDescent="0.25">
      <c r="A59" s="62" t="s">
        <v>265</v>
      </c>
      <c r="B59" s="36" t="s">
        <v>264</v>
      </c>
      <c r="C59" s="26"/>
      <c r="D59" s="27">
        <v>0</v>
      </c>
      <c r="E59" s="51">
        <v>0</v>
      </c>
      <c r="F59" s="57">
        <v>0</v>
      </c>
      <c r="G59" s="26">
        <f>SUM(C59:F59)</f>
        <v>0</v>
      </c>
    </row>
    <row r="60" spans="1:7" ht="33" customHeight="1" thickBot="1" x14ac:dyDescent="0.3">
      <c r="A60" s="118" t="s">
        <v>263</v>
      </c>
      <c r="B60" s="31" t="s">
        <v>262</v>
      </c>
      <c r="C60" s="39">
        <f>C61+C62</f>
        <v>0</v>
      </c>
      <c r="D60" s="40">
        <f>D61+D62</f>
        <v>0</v>
      </c>
      <c r="E60" s="39">
        <f>E61+E62</f>
        <v>0</v>
      </c>
      <c r="F60" s="39">
        <f>SUM(F61:F62)</f>
        <v>0</v>
      </c>
      <c r="G60" s="39">
        <f>SUM(C60:F60)</f>
        <v>0</v>
      </c>
    </row>
    <row r="61" spans="1:7" ht="24.95" customHeight="1" x14ac:dyDescent="0.25">
      <c r="A61" s="78" t="s">
        <v>261</v>
      </c>
      <c r="B61" s="69" t="s">
        <v>260</v>
      </c>
      <c r="C61" s="26">
        <v>0</v>
      </c>
      <c r="D61" s="27">
        <v>0</v>
      </c>
      <c r="E61" s="51">
        <v>0</v>
      </c>
      <c r="F61" s="26"/>
      <c r="G61" s="26">
        <f>SUM(C61:F61)</f>
        <v>0</v>
      </c>
    </row>
    <row r="62" spans="1:7" ht="21" customHeight="1" x14ac:dyDescent="0.2">
      <c r="A62" s="65" t="s">
        <v>259</v>
      </c>
      <c r="B62" s="69" t="s">
        <v>258</v>
      </c>
      <c r="C62" s="51">
        <v>0</v>
      </c>
      <c r="D62" s="53">
        <v>0</v>
      </c>
      <c r="E62" s="51">
        <v>0</v>
      </c>
      <c r="F62" s="98"/>
      <c r="G62" s="51">
        <f>SUM(C62:F62)</f>
        <v>0</v>
      </c>
    </row>
    <row r="63" spans="1:7" ht="33" customHeight="1" thickBot="1" x14ac:dyDescent="0.3">
      <c r="A63" s="56" t="s">
        <v>257</v>
      </c>
      <c r="B63" s="31" t="s">
        <v>256</v>
      </c>
      <c r="C63" s="39">
        <f>C64+C65+C66+C67+C68+C69+C70</f>
        <v>81578.95</v>
      </c>
      <c r="D63" s="40">
        <f>SUM(D65:D69)</f>
        <v>724.31</v>
      </c>
      <c r="E63" s="117">
        <f>E64+E65+E66+E67+E68+E69+E70</f>
        <v>0</v>
      </c>
      <c r="F63" s="39">
        <f>SUM(F64:F71)</f>
        <v>0</v>
      </c>
      <c r="G63" s="39">
        <f>SUM(C63:F63)</f>
        <v>82303.259999999995</v>
      </c>
    </row>
    <row r="64" spans="1:7" ht="21" customHeight="1" x14ac:dyDescent="0.25">
      <c r="A64" s="65" t="s">
        <v>255</v>
      </c>
      <c r="B64" s="69" t="s">
        <v>254</v>
      </c>
      <c r="C64" s="66">
        <v>0</v>
      </c>
      <c r="D64" s="75"/>
      <c r="E64" s="116">
        <v>0</v>
      </c>
      <c r="F64" s="66">
        <v>0</v>
      </c>
      <c r="G64" s="66">
        <f>C64+D64+E64+F64</f>
        <v>0</v>
      </c>
    </row>
    <row r="65" spans="1:7" ht="21" customHeight="1" x14ac:dyDescent="0.2">
      <c r="A65" s="65" t="s">
        <v>253</v>
      </c>
      <c r="B65" s="69" t="s">
        <v>252</v>
      </c>
      <c r="C65" s="51">
        <v>17719.11</v>
      </c>
      <c r="D65" s="53">
        <v>724.31</v>
      </c>
      <c r="E65" s="51">
        <v>0</v>
      </c>
      <c r="F65" s="98">
        <v>0</v>
      </c>
      <c r="G65" s="51">
        <f>SUM(C65:F65)</f>
        <v>18443.420000000002</v>
      </c>
    </row>
    <row r="66" spans="1:7" ht="21" customHeight="1" x14ac:dyDescent="0.2">
      <c r="A66" s="65" t="s">
        <v>251</v>
      </c>
      <c r="B66" s="69" t="s">
        <v>250</v>
      </c>
      <c r="C66" s="51">
        <v>0</v>
      </c>
      <c r="D66" s="67">
        <v>0</v>
      </c>
      <c r="E66" s="51">
        <v>0</v>
      </c>
      <c r="F66" s="98">
        <v>0</v>
      </c>
      <c r="G66" s="51">
        <f>SUM(C66:F66)</f>
        <v>0</v>
      </c>
    </row>
    <row r="67" spans="1:7" ht="21" customHeight="1" x14ac:dyDescent="0.2">
      <c r="A67" s="65" t="s">
        <v>249</v>
      </c>
      <c r="B67" s="69" t="s">
        <v>248</v>
      </c>
      <c r="C67" s="51">
        <v>0</v>
      </c>
      <c r="D67" s="67">
        <v>0</v>
      </c>
      <c r="E67" s="51">
        <v>0</v>
      </c>
      <c r="F67" s="98">
        <v>0</v>
      </c>
      <c r="G67" s="51">
        <f>SUM(C67:F67)</f>
        <v>0</v>
      </c>
    </row>
    <row r="68" spans="1:7" ht="21" customHeight="1" x14ac:dyDescent="0.25">
      <c r="A68" s="115" t="s">
        <v>247</v>
      </c>
      <c r="B68" s="69" t="s">
        <v>246</v>
      </c>
      <c r="C68" s="51">
        <v>0</v>
      </c>
      <c r="D68" s="67">
        <v>0</v>
      </c>
      <c r="E68" s="51">
        <v>0</v>
      </c>
      <c r="F68" s="98">
        <v>0</v>
      </c>
      <c r="G68" s="51">
        <f>SUM(C68:F68)</f>
        <v>0</v>
      </c>
    </row>
    <row r="69" spans="1:7" ht="21" customHeight="1" x14ac:dyDescent="0.25">
      <c r="A69" s="78" t="s">
        <v>245</v>
      </c>
      <c r="B69" s="69" t="s">
        <v>244</v>
      </c>
      <c r="C69" s="51">
        <v>0</v>
      </c>
      <c r="D69" s="27">
        <v>0</v>
      </c>
      <c r="E69" s="51">
        <v>0</v>
      </c>
      <c r="F69" s="98">
        <v>0</v>
      </c>
      <c r="G69" s="51">
        <f>SUM(C69:F69)</f>
        <v>0</v>
      </c>
    </row>
    <row r="70" spans="1:7" ht="21" customHeight="1" x14ac:dyDescent="0.2">
      <c r="A70" s="65" t="s">
        <v>243</v>
      </c>
      <c r="B70" s="69" t="s">
        <v>242</v>
      </c>
      <c r="C70" s="51">
        <v>63859.839999999997</v>
      </c>
      <c r="D70" s="53">
        <v>0</v>
      </c>
      <c r="E70" s="51">
        <v>0</v>
      </c>
      <c r="F70" s="98">
        <v>0</v>
      </c>
      <c r="G70" s="51">
        <f>SUM(C70:F70)</f>
        <v>63859.839999999997</v>
      </c>
    </row>
    <row r="71" spans="1:7" ht="22.5" customHeight="1" x14ac:dyDescent="0.2">
      <c r="A71" s="65"/>
      <c r="B71" s="68"/>
      <c r="C71" s="112"/>
      <c r="D71" s="53"/>
      <c r="E71" s="107"/>
      <c r="F71" s="98">
        <v>0</v>
      </c>
      <c r="G71" s="51"/>
    </row>
    <row r="72" spans="1:7" ht="22.5" customHeight="1" thickBot="1" x14ac:dyDescent="0.3">
      <c r="A72" s="32" t="s">
        <v>241</v>
      </c>
      <c r="B72" s="31" t="s">
        <v>240</v>
      </c>
      <c r="C72" s="39">
        <f>C73+C74</f>
        <v>0</v>
      </c>
      <c r="D72" s="114">
        <f>D73+D74</f>
        <v>0</v>
      </c>
      <c r="E72" s="39">
        <f>E73+E74</f>
        <v>0</v>
      </c>
      <c r="F72" s="39">
        <f>SUM(F74:F75)</f>
        <v>0</v>
      </c>
      <c r="G72" s="39">
        <f>SUM(C72:F72)</f>
        <v>0</v>
      </c>
    </row>
    <row r="73" spans="1:7" ht="22.5" customHeight="1" x14ac:dyDescent="0.25">
      <c r="A73" s="65" t="s">
        <v>239</v>
      </c>
      <c r="B73" s="113" t="s">
        <v>238</v>
      </c>
      <c r="C73" s="112"/>
      <c r="D73" s="46">
        <v>0</v>
      </c>
      <c r="E73" s="66">
        <v>0</v>
      </c>
      <c r="F73" s="66"/>
      <c r="G73" s="66">
        <f>SUM(C73:F73)</f>
        <v>0</v>
      </c>
    </row>
    <row r="74" spans="1:7" ht="22.5" customHeight="1" thickBot="1" x14ac:dyDescent="0.3">
      <c r="A74" s="65" t="s">
        <v>237</v>
      </c>
      <c r="B74" s="68" t="s">
        <v>236</v>
      </c>
      <c r="C74" s="39">
        <v>0</v>
      </c>
      <c r="D74" s="53">
        <v>0</v>
      </c>
      <c r="E74" s="51">
        <v>0</v>
      </c>
      <c r="F74" s="98">
        <v>0</v>
      </c>
      <c r="G74" s="51">
        <f>SUM(C74:F74)</f>
        <v>0</v>
      </c>
    </row>
    <row r="75" spans="1:7" ht="22.5" customHeight="1" x14ac:dyDescent="0.25">
      <c r="A75" s="111"/>
      <c r="B75" s="59"/>
      <c r="C75" s="26"/>
      <c r="D75" s="27"/>
      <c r="E75" s="26"/>
      <c r="F75" s="57"/>
      <c r="G75" s="26">
        <f>SUM(C75:F75)</f>
        <v>0</v>
      </c>
    </row>
    <row r="76" spans="1:7" ht="22.5" customHeight="1" thickBot="1" x14ac:dyDescent="0.3">
      <c r="A76" s="110">
        <v>2.2999999999999998</v>
      </c>
      <c r="B76" s="97" t="s">
        <v>235</v>
      </c>
      <c r="C76" s="39">
        <f>C77+C82+C87+C93+C96+C102+C106+C109+C111</f>
        <v>12933.92</v>
      </c>
      <c r="D76" s="40">
        <f>D77+D82+D87+D93+D96+D102+D106+D109+D111</f>
        <v>0</v>
      </c>
      <c r="E76" s="39">
        <f>E77+E82+E87+E93+E96+E102+E106+E109+E111</f>
        <v>0</v>
      </c>
      <c r="F76" s="39">
        <f>F77+F87+F96+F102+F106+F111+F82+F93</f>
        <v>0</v>
      </c>
      <c r="G76" s="39">
        <f>+G77+G87+G93+G96+G102+G106+G109+G111+G82</f>
        <v>12933.92</v>
      </c>
    </row>
    <row r="77" spans="1:7" ht="22.5" customHeight="1" x14ac:dyDescent="0.25">
      <c r="A77" s="109" t="s">
        <v>234</v>
      </c>
      <c r="B77" s="31" t="s">
        <v>233</v>
      </c>
      <c r="C77" s="66">
        <f>C78+C79+C80+C81</f>
        <v>0</v>
      </c>
      <c r="D77" s="75">
        <f>SUM(D78:D81)</f>
        <v>0</v>
      </c>
      <c r="E77" s="66">
        <f>E78+E79+E80+E81</f>
        <v>0</v>
      </c>
      <c r="F77" s="66">
        <f>SUM(F78:F81)</f>
        <v>0</v>
      </c>
      <c r="G77" s="66">
        <f>SUM(G78:G81)</f>
        <v>0</v>
      </c>
    </row>
    <row r="78" spans="1:7" ht="22.5" customHeight="1" x14ac:dyDescent="0.25">
      <c r="A78" s="65" t="s">
        <v>232</v>
      </c>
      <c r="B78" s="68" t="s">
        <v>231</v>
      </c>
      <c r="C78" s="45">
        <v>0</v>
      </c>
      <c r="D78" s="108">
        <v>0</v>
      </c>
      <c r="E78" s="58">
        <v>0</v>
      </c>
      <c r="F78" s="98">
        <v>0</v>
      </c>
      <c r="G78" s="51">
        <f>SUM(C78:F78)</f>
        <v>0</v>
      </c>
    </row>
    <row r="79" spans="1:7" ht="22.5" customHeight="1" x14ac:dyDescent="0.25">
      <c r="A79" s="65" t="s">
        <v>230</v>
      </c>
      <c r="B79" s="68" t="s">
        <v>229</v>
      </c>
      <c r="C79" s="45">
        <v>0</v>
      </c>
      <c r="D79" s="90">
        <v>0</v>
      </c>
      <c r="E79" s="58">
        <v>0</v>
      </c>
      <c r="F79" s="107">
        <v>0</v>
      </c>
      <c r="G79" s="51">
        <f>SUM(C79:F79)</f>
        <v>0</v>
      </c>
    </row>
    <row r="80" spans="1:7" ht="22.5" customHeight="1" x14ac:dyDescent="0.25">
      <c r="A80" s="61" t="s">
        <v>228</v>
      </c>
      <c r="B80" s="68" t="s">
        <v>227</v>
      </c>
      <c r="C80" s="45">
        <v>0</v>
      </c>
      <c r="D80" s="4">
        <v>0</v>
      </c>
      <c r="E80" s="58">
        <v>0</v>
      </c>
      <c r="F80" s="98">
        <v>0</v>
      </c>
      <c r="G80" s="51">
        <f>SUM(C80:F80)</f>
        <v>0</v>
      </c>
    </row>
    <row r="81" spans="1:7" ht="22.5" customHeight="1" x14ac:dyDescent="0.25">
      <c r="A81" s="65" t="s">
        <v>226</v>
      </c>
      <c r="B81" s="68" t="s">
        <v>225</v>
      </c>
      <c r="C81" s="45">
        <v>0</v>
      </c>
      <c r="D81" s="90">
        <v>0</v>
      </c>
      <c r="E81" s="26">
        <v>0</v>
      </c>
      <c r="F81" s="26">
        <v>0</v>
      </c>
      <c r="G81" s="51">
        <f>SUM(C81:F81)</f>
        <v>0</v>
      </c>
    </row>
    <row r="82" spans="1:7" ht="22.5" customHeight="1" thickBot="1" x14ac:dyDescent="0.3">
      <c r="A82" s="32" t="s">
        <v>224</v>
      </c>
      <c r="B82" s="43" t="s">
        <v>223</v>
      </c>
      <c r="C82" s="39"/>
      <c r="D82" s="40">
        <v>0</v>
      </c>
      <c r="E82" s="39">
        <f>E83+E84+E85+E86</f>
        <v>0</v>
      </c>
      <c r="F82" s="39">
        <f>SUM(F83:F86)</f>
        <v>0</v>
      </c>
      <c r="G82" s="39">
        <f>SUM(G83:G86)</f>
        <v>0</v>
      </c>
    </row>
    <row r="83" spans="1:7" ht="22.5" customHeight="1" x14ac:dyDescent="0.25">
      <c r="A83" s="78" t="s">
        <v>222</v>
      </c>
      <c r="B83" s="42" t="s">
        <v>221</v>
      </c>
      <c r="C83" s="66">
        <v>0</v>
      </c>
      <c r="D83" s="75">
        <v>0</v>
      </c>
      <c r="E83" s="66">
        <v>0</v>
      </c>
      <c r="F83" s="66">
        <v>0</v>
      </c>
      <c r="G83" s="66">
        <v>0</v>
      </c>
    </row>
    <row r="84" spans="1:7" ht="22.5" customHeight="1" x14ac:dyDescent="0.25">
      <c r="A84" s="78" t="s">
        <v>220</v>
      </c>
      <c r="B84" s="68" t="s">
        <v>219</v>
      </c>
      <c r="C84" s="51">
        <v>0</v>
      </c>
      <c r="D84" s="90">
        <v>0</v>
      </c>
      <c r="E84" s="58">
        <v>0</v>
      </c>
      <c r="F84" s="26">
        <v>0</v>
      </c>
      <c r="G84" s="51">
        <f>SUM(C84:F84)</f>
        <v>0</v>
      </c>
    </row>
    <row r="85" spans="1:7" ht="22.5" customHeight="1" x14ac:dyDescent="0.25">
      <c r="A85" s="106" t="s">
        <v>218</v>
      </c>
      <c r="B85" s="59" t="s">
        <v>217</v>
      </c>
      <c r="C85" s="26">
        <v>0</v>
      </c>
      <c r="D85" s="27">
        <v>0</v>
      </c>
      <c r="E85" s="26">
        <v>0</v>
      </c>
      <c r="F85" s="26">
        <v>0</v>
      </c>
      <c r="G85" s="26">
        <f>SUM(C85:F85)</f>
        <v>0</v>
      </c>
    </row>
    <row r="86" spans="1:7" ht="22.5" customHeight="1" x14ac:dyDescent="0.25">
      <c r="A86" s="65" t="s">
        <v>216</v>
      </c>
      <c r="B86" s="68" t="s">
        <v>215</v>
      </c>
      <c r="C86" s="98">
        <v>0</v>
      </c>
      <c r="D86" s="90">
        <v>0</v>
      </c>
      <c r="E86" s="58">
        <v>0</v>
      </c>
      <c r="F86" s="51">
        <v>0</v>
      </c>
      <c r="G86" s="26">
        <f>SUM(C86:F86)</f>
        <v>0</v>
      </c>
    </row>
    <row r="87" spans="1:7" ht="22.5" customHeight="1" thickBot="1" x14ac:dyDescent="0.3">
      <c r="A87" s="32" t="s">
        <v>214</v>
      </c>
      <c r="B87" s="31" t="s">
        <v>213</v>
      </c>
      <c r="C87" s="39">
        <f>C88+C89+C90+C91+C92</f>
        <v>0</v>
      </c>
      <c r="D87" s="40">
        <f>SUM(D88:D92)</f>
        <v>0</v>
      </c>
      <c r="E87" s="39">
        <f>E88+E89+E90+E91+E92</f>
        <v>0</v>
      </c>
      <c r="F87" s="39">
        <f>SUM(F88:F92)</f>
        <v>0</v>
      </c>
      <c r="G87" s="39">
        <f>SUM(G88:G92)</f>
        <v>0</v>
      </c>
    </row>
    <row r="88" spans="1:7" ht="22.5" customHeight="1" x14ac:dyDescent="0.2">
      <c r="A88" s="62" t="s">
        <v>212</v>
      </c>
      <c r="B88" s="36" t="s">
        <v>211</v>
      </c>
      <c r="C88" s="51">
        <v>0</v>
      </c>
      <c r="D88" s="90">
        <v>0</v>
      </c>
      <c r="E88" s="60">
        <v>0</v>
      </c>
      <c r="F88" s="98">
        <v>0</v>
      </c>
      <c r="G88" s="51">
        <f>SUM(C88:F88)</f>
        <v>0</v>
      </c>
    </row>
    <row r="89" spans="1:7" ht="22.5" customHeight="1" x14ac:dyDescent="0.2">
      <c r="A89" s="65" t="s">
        <v>210</v>
      </c>
      <c r="B89" s="68" t="s">
        <v>209</v>
      </c>
      <c r="C89" s="105">
        <v>0</v>
      </c>
      <c r="D89" s="53">
        <v>0</v>
      </c>
      <c r="E89" s="58">
        <v>0</v>
      </c>
      <c r="F89" s="100">
        <v>0</v>
      </c>
      <c r="G89" s="51">
        <f>SUM(C89:F89)</f>
        <v>0</v>
      </c>
    </row>
    <row r="90" spans="1:7" ht="22.5" customHeight="1" x14ac:dyDescent="0.2">
      <c r="A90" s="65" t="s">
        <v>208</v>
      </c>
      <c r="B90" s="68" t="s">
        <v>207</v>
      </c>
      <c r="C90" s="51">
        <v>0</v>
      </c>
      <c r="D90" s="90">
        <v>0</v>
      </c>
      <c r="E90" s="58">
        <v>0</v>
      </c>
      <c r="F90" s="100">
        <v>0</v>
      </c>
      <c r="G90" s="51">
        <f>SUM(C90:F90)</f>
        <v>0</v>
      </c>
    </row>
    <row r="91" spans="1:7" ht="22.5" customHeight="1" x14ac:dyDescent="0.25">
      <c r="A91" s="54" t="s">
        <v>206</v>
      </c>
      <c r="B91" s="68" t="s">
        <v>205</v>
      </c>
      <c r="C91" s="51">
        <v>0</v>
      </c>
      <c r="D91" s="53">
        <v>0</v>
      </c>
      <c r="E91" s="79">
        <v>0</v>
      </c>
      <c r="F91" s="100">
        <v>0</v>
      </c>
      <c r="G91" s="51">
        <f>SUM(C91:F91)</f>
        <v>0</v>
      </c>
    </row>
    <row r="92" spans="1:7" ht="22.5" customHeight="1" x14ac:dyDescent="0.2">
      <c r="A92" s="65" t="s">
        <v>204</v>
      </c>
      <c r="B92" s="68" t="s">
        <v>203</v>
      </c>
      <c r="C92" s="51">
        <v>0</v>
      </c>
      <c r="D92" s="53">
        <v>0</v>
      </c>
      <c r="E92" s="51">
        <v>0</v>
      </c>
      <c r="F92" s="100">
        <v>0</v>
      </c>
      <c r="G92" s="51">
        <f>SUM(C92:F92)</f>
        <v>0</v>
      </c>
    </row>
    <row r="93" spans="1:7" ht="22.5" customHeight="1" thickBot="1" x14ac:dyDescent="0.3">
      <c r="A93" s="32" t="s">
        <v>202</v>
      </c>
      <c r="B93" s="43" t="s">
        <v>201</v>
      </c>
      <c r="C93" s="39">
        <f>C94+C95</f>
        <v>0</v>
      </c>
      <c r="D93" s="40">
        <f>SUM(D94:D95)</f>
        <v>0</v>
      </c>
      <c r="E93" s="39">
        <f>E94+E95</f>
        <v>0</v>
      </c>
      <c r="F93" s="39">
        <f>SUM(F94:F95)</f>
        <v>0</v>
      </c>
      <c r="G93" s="39">
        <f>SUM(G94:G95)</f>
        <v>0</v>
      </c>
    </row>
    <row r="94" spans="1:7" ht="22.5" customHeight="1" x14ac:dyDescent="0.25">
      <c r="A94" s="65" t="s">
        <v>200</v>
      </c>
      <c r="B94" s="38" t="s">
        <v>199</v>
      </c>
      <c r="C94" s="51">
        <v>0</v>
      </c>
      <c r="D94" s="53">
        <v>0</v>
      </c>
      <c r="E94" s="26">
        <v>0</v>
      </c>
      <c r="F94" s="26"/>
      <c r="G94" s="26">
        <f>SUM(C94:F94)</f>
        <v>0</v>
      </c>
    </row>
    <row r="95" spans="1:7" ht="22.5" customHeight="1" x14ac:dyDescent="0.2">
      <c r="A95" s="65" t="s">
        <v>198</v>
      </c>
      <c r="B95" s="68" t="s">
        <v>197</v>
      </c>
      <c r="C95" s="104">
        <v>0</v>
      </c>
      <c r="D95" s="90">
        <v>0</v>
      </c>
      <c r="E95" s="51">
        <v>0</v>
      </c>
      <c r="F95" s="100"/>
      <c r="G95" s="51">
        <f>SUM(C95:F95)</f>
        <v>0</v>
      </c>
    </row>
    <row r="96" spans="1:7" ht="22.5" customHeight="1" thickBot="1" x14ac:dyDescent="0.3">
      <c r="A96" s="32" t="s">
        <v>196</v>
      </c>
      <c r="B96" s="31" t="s">
        <v>195</v>
      </c>
      <c r="C96" s="39">
        <f>C97+C98+C99+C100</f>
        <v>0</v>
      </c>
      <c r="D96" s="40">
        <f>SUM(D97:D101)</f>
        <v>0</v>
      </c>
      <c r="E96" s="39">
        <f>E97+E98+E99+E100</f>
        <v>0</v>
      </c>
      <c r="F96" s="39">
        <f>SUM(F98:F101)</f>
        <v>0</v>
      </c>
      <c r="G96" s="39">
        <f>SUM(G97:G101)</f>
        <v>0</v>
      </c>
    </row>
    <row r="97" spans="1:7" ht="22.5" customHeight="1" x14ac:dyDescent="0.25">
      <c r="A97" s="74" t="s">
        <v>194</v>
      </c>
      <c r="B97" s="72" t="s">
        <v>193</v>
      </c>
      <c r="C97" s="45">
        <v>0</v>
      </c>
      <c r="D97" s="75">
        <v>0</v>
      </c>
      <c r="E97" s="66">
        <v>0</v>
      </c>
      <c r="F97" s="66">
        <v>0</v>
      </c>
      <c r="G97" s="45">
        <f>C97+D97+E97+F97</f>
        <v>0</v>
      </c>
    </row>
    <row r="98" spans="1:7" ht="22.5" customHeight="1" x14ac:dyDescent="0.25">
      <c r="A98" s="65" t="s">
        <v>192</v>
      </c>
      <c r="B98" s="68" t="s">
        <v>191</v>
      </c>
      <c r="C98" s="51">
        <v>0</v>
      </c>
      <c r="D98" s="90">
        <v>0</v>
      </c>
      <c r="E98" s="66">
        <v>0</v>
      </c>
      <c r="F98" s="66"/>
      <c r="G98" s="45">
        <f>SUM(C98:F98)</f>
        <v>0</v>
      </c>
    </row>
    <row r="99" spans="1:7" ht="22.5" customHeight="1" x14ac:dyDescent="0.25">
      <c r="A99" s="65" t="s">
        <v>190</v>
      </c>
      <c r="B99" s="68" t="s">
        <v>189</v>
      </c>
      <c r="C99" s="51">
        <v>0</v>
      </c>
      <c r="D99" s="90">
        <v>0</v>
      </c>
      <c r="E99" s="66">
        <v>0</v>
      </c>
      <c r="F99" s="51">
        <v>0</v>
      </c>
      <c r="G99" s="51">
        <f>SUM(C99:F99)</f>
        <v>0</v>
      </c>
    </row>
    <row r="100" spans="1:7" ht="22.5" customHeight="1" x14ac:dyDescent="0.25">
      <c r="A100" s="65" t="s">
        <v>188</v>
      </c>
      <c r="B100" s="68" t="s">
        <v>187</v>
      </c>
      <c r="C100" s="104">
        <v>0</v>
      </c>
      <c r="D100" s="103">
        <v>0</v>
      </c>
      <c r="E100" s="66">
        <v>0</v>
      </c>
      <c r="F100" s="51">
        <v>0</v>
      </c>
      <c r="G100" s="51">
        <f>SUM(C100:F100)</f>
        <v>0</v>
      </c>
    </row>
    <row r="101" spans="1:7" ht="22.5" customHeight="1" x14ac:dyDescent="0.2">
      <c r="A101" s="65"/>
      <c r="B101" s="68"/>
      <c r="C101" s="100"/>
      <c r="D101" s="90"/>
      <c r="E101" s="58"/>
      <c r="F101" s="51"/>
      <c r="G101" s="51">
        <f>SUM(C101:F101)</f>
        <v>0</v>
      </c>
    </row>
    <row r="102" spans="1:7" ht="36.75" customHeight="1" thickBot="1" x14ac:dyDescent="0.3">
      <c r="A102" s="32" t="s">
        <v>186</v>
      </c>
      <c r="B102" s="31" t="s">
        <v>185</v>
      </c>
      <c r="C102" s="39">
        <f>C103+C104+C105+C9</f>
        <v>0</v>
      </c>
      <c r="D102" s="40">
        <v>0</v>
      </c>
      <c r="E102" s="39">
        <f>E103+E104+E105</f>
        <v>0</v>
      </c>
      <c r="F102" s="39">
        <f>SUM(F103:F105)</f>
        <v>0</v>
      </c>
      <c r="G102" s="39">
        <f>SUM(G103:G105)</f>
        <v>0</v>
      </c>
    </row>
    <row r="103" spans="1:7" ht="22.5" customHeight="1" x14ac:dyDescent="0.2">
      <c r="A103" s="62" t="s">
        <v>184</v>
      </c>
      <c r="B103" s="69" t="s">
        <v>183</v>
      </c>
      <c r="C103" s="51">
        <v>0</v>
      </c>
      <c r="D103" s="90">
        <v>0</v>
      </c>
      <c r="E103" s="58">
        <v>0</v>
      </c>
      <c r="F103" s="51"/>
      <c r="G103" s="51">
        <f>SUM(C103:F103)</f>
        <v>0</v>
      </c>
    </row>
    <row r="104" spans="1:7" ht="22.5" customHeight="1" x14ac:dyDescent="0.25">
      <c r="A104" s="78" t="s">
        <v>182</v>
      </c>
      <c r="B104" s="69" t="s">
        <v>181</v>
      </c>
      <c r="C104" s="51">
        <v>0</v>
      </c>
      <c r="D104" s="27">
        <v>0</v>
      </c>
      <c r="E104" s="51">
        <v>0</v>
      </c>
      <c r="F104" s="51"/>
      <c r="G104" s="51">
        <f>SUM(C104:F104)</f>
        <v>0</v>
      </c>
    </row>
    <row r="105" spans="1:7" ht="21.75" customHeight="1" x14ac:dyDescent="0.2">
      <c r="A105" s="65" t="s">
        <v>180</v>
      </c>
      <c r="B105" s="69" t="s">
        <v>179</v>
      </c>
      <c r="C105" s="51">
        <v>0</v>
      </c>
      <c r="D105" s="102">
        <v>0</v>
      </c>
      <c r="E105" s="51">
        <v>0</v>
      </c>
      <c r="F105" s="51"/>
      <c r="G105" s="51">
        <f>SUM(C105:F105)</f>
        <v>0</v>
      </c>
    </row>
    <row r="106" spans="1:7" ht="31.5" customHeight="1" thickBot="1" x14ac:dyDescent="0.3">
      <c r="A106" s="32" t="s">
        <v>178</v>
      </c>
      <c r="B106" s="31" t="s">
        <v>177</v>
      </c>
      <c r="C106" s="39">
        <f>C107+C108</f>
        <v>12933.92</v>
      </c>
      <c r="D106" s="40">
        <v>0</v>
      </c>
      <c r="E106" s="39">
        <f>E107+E108</f>
        <v>0</v>
      </c>
      <c r="F106" s="39">
        <f>SUM(F107:F108)</f>
        <v>0</v>
      </c>
      <c r="G106" s="39">
        <f>SUM(G107:G108)</f>
        <v>12933.92</v>
      </c>
    </row>
    <row r="107" spans="1:7" ht="22.5" customHeight="1" x14ac:dyDescent="0.2">
      <c r="A107" s="65" t="s">
        <v>176</v>
      </c>
      <c r="B107" s="68" t="s">
        <v>175</v>
      </c>
      <c r="C107" s="51">
        <v>12933.92</v>
      </c>
      <c r="D107" s="90">
        <v>0</v>
      </c>
      <c r="E107" s="51">
        <v>0</v>
      </c>
      <c r="F107" s="100"/>
      <c r="G107" s="98">
        <f>SUM(C107:F107)</f>
        <v>12933.92</v>
      </c>
    </row>
    <row r="108" spans="1:7" ht="22.5" customHeight="1" x14ac:dyDescent="0.2">
      <c r="A108" s="65" t="s">
        <v>174</v>
      </c>
      <c r="B108" s="68" t="s">
        <v>173</v>
      </c>
      <c r="C108" s="101">
        <v>0</v>
      </c>
      <c r="D108" s="53">
        <v>0</v>
      </c>
      <c r="E108" s="101">
        <v>0</v>
      </c>
      <c r="F108" s="100"/>
      <c r="G108" s="98">
        <f>SUM(C108:F108)</f>
        <v>0</v>
      </c>
    </row>
    <row r="109" spans="1:7" ht="30.75" customHeight="1" thickBot="1" x14ac:dyDescent="0.3">
      <c r="A109" s="32" t="s">
        <v>172</v>
      </c>
      <c r="B109" s="31" t="s">
        <v>171</v>
      </c>
      <c r="C109" s="39">
        <f>+C110</f>
        <v>0</v>
      </c>
      <c r="D109" s="40">
        <v>0</v>
      </c>
      <c r="E109" s="39">
        <v>0</v>
      </c>
      <c r="F109" s="39"/>
      <c r="G109" s="39">
        <v>0</v>
      </c>
    </row>
    <row r="110" spans="1:7" ht="33.75" customHeight="1" thickBot="1" x14ac:dyDescent="0.3">
      <c r="A110" s="73" t="s">
        <v>170</v>
      </c>
      <c r="B110" s="99" t="s">
        <v>169</v>
      </c>
      <c r="C110" s="39">
        <v>0</v>
      </c>
      <c r="D110" s="40">
        <v>0</v>
      </c>
      <c r="E110" s="39">
        <v>0</v>
      </c>
      <c r="F110" s="39"/>
      <c r="G110" s="39"/>
    </row>
    <row r="111" spans="1:7" ht="22.5" customHeight="1" thickBot="1" x14ac:dyDescent="0.3">
      <c r="A111" s="32" t="s">
        <v>168</v>
      </c>
      <c r="B111" s="43" t="s">
        <v>167</v>
      </c>
      <c r="C111" s="39">
        <f>SUM(C112:C119)</f>
        <v>0</v>
      </c>
      <c r="D111" s="40"/>
      <c r="E111" s="39">
        <f>E112+E113+E114+E115+E116+E117+E118+E119</f>
        <v>0</v>
      </c>
      <c r="F111" s="39">
        <f>SUM(F114:F120)</f>
        <v>0</v>
      </c>
      <c r="G111" s="39">
        <f>SUM(G112:G120)</f>
        <v>0</v>
      </c>
    </row>
    <row r="112" spans="1:7" ht="22.5" customHeight="1" x14ac:dyDescent="0.25">
      <c r="A112" s="65" t="s">
        <v>166</v>
      </c>
      <c r="B112" s="68" t="str">
        <f>[1]Hoja1!$C$322</f>
        <v xml:space="preserve"> Material para limpieza </v>
      </c>
      <c r="C112" s="51">
        <v>0</v>
      </c>
      <c r="D112" s="75">
        <v>0</v>
      </c>
      <c r="E112" s="45">
        <v>0</v>
      </c>
      <c r="F112" s="66">
        <v>0</v>
      </c>
      <c r="G112" s="98">
        <f>SUM(C112:F112)</f>
        <v>0</v>
      </c>
    </row>
    <row r="113" spans="1:7" ht="22.5" customHeight="1" x14ac:dyDescent="0.25">
      <c r="A113" s="65" t="s">
        <v>165</v>
      </c>
      <c r="B113" s="69" t="str">
        <f>[1]Hoja1!$C$324</f>
        <v xml:space="preserve"> Útiles de escritorio, oficina, informática y de enseñanza </v>
      </c>
      <c r="C113" s="51">
        <v>0</v>
      </c>
      <c r="D113" s="46">
        <v>0</v>
      </c>
      <c r="E113" s="45">
        <v>0</v>
      </c>
      <c r="F113" s="66">
        <v>0</v>
      </c>
      <c r="G113" s="98">
        <f>SUM(C113:F113)</f>
        <v>0</v>
      </c>
    </row>
    <row r="114" spans="1:7" ht="22.5" customHeight="1" x14ac:dyDescent="0.25">
      <c r="A114" s="65" t="s">
        <v>164</v>
      </c>
      <c r="B114" s="68" t="s">
        <v>163</v>
      </c>
      <c r="C114" s="51">
        <v>0</v>
      </c>
      <c r="D114" s="90">
        <v>0</v>
      </c>
      <c r="E114" s="45">
        <v>0</v>
      </c>
      <c r="F114" s="66">
        <v>0</v>
      </c>
      <c r="G114" s="98">
        <f>SUM(C114:F114)</f>
        <v>0</v>
      </c>
    </row>
    <row r="115" spans="1:7" ht="22.5" customHeight="1" x14ac:dyDescent="0.25">
      <c r="A115" s="78" t="s">
        <v>162</v>
      </c>
      <c r="B115" s="68" t="s">
        <v>161</v>
      </c>
      <c r="C115" s="51">
        <v>0</v>
      </c>
      <c r="D115" s="53">
        <v>0</v>
      </c>
      <c r="E115" s="45">
        <v>0</v>
      </c>
      <c r="F115" s="66">
        <v>0</v>
      </c>
      <c r="G115" s="98">
        <f>SUM(C115:F115)</f>
        <v>0</v>
      </c>
    </row>
    <row r="116" spans="1:7" ht="22.5" customHeight="1" x14ac:dyDescent="0.25">
      <c r="A116" s="65" t="s">
        <v>160</v>
      </c>
      <c r="B116" s="68" t="s">
        <v>159</v>
      </c>
      <c r="C116" s="51">
        <v>0</v>
      </c>
      <c r="D116" s="53">
        <v>0</v>
      </c>
      <c r="E116" s="45">
        <v>0</v>
      </c>
      <c r="F116" s="66">
        <v>0</v>
      </c>
      <c r="G116" s="98">
        <f>SUM(C116:F116)</f>
        <v>0</v>
      </c>
    </row>
    <row r="117" spans="1:7" ht="22.5" customHeight="1" x14ac:dyDescent="0.25">
      <c r="A117" s="78" t="s">
        <v>158</v>
      </c>
      <c r="B117" s="68" t="s">
        <v>157</v>
      </c>
      <c r="C117" s="51">
        <v>0</v>
      </c>
      <c r="D117" s="27">
        <v>0</v>
      </c>
      <c r="E117" s="45">
        <v>0</v>
      </c>
      <c r="F117" s="66">
        <v>0</v>
      </c>
      <c r="G117" s="98">
        <f>SUM(C117:F117)</f>
        <v>0</v>
      </c>
    </row>
    <row r="118" spans="1:7" ht="22.5" customHeight="1" x14ac:dyDescent="0.25">
      <c r="A118" s="65" t="s">
        <v>156</v>
      </c>
      <c r="B118" s="68" t="s">
        <v>155</v>
      </c>
      <c r="C118" s="51">
        <v>0</v>
      </c>
      <c r="D118" s="90">
        <v>0</v>
      </c>
      <c r="E118" s="45">
        <v>0</v>
      </c>
      <c r="F118" s="66">
        <v>0</v>
      </c>
      <c r="G118" s="98">
        <f>SUM(C118:F118)</f>
        <v>0</v>
      </c>
    </row>
    <row r="119" spans="1:7" ht="22.5" customHeight="1" x14ac:dyDescent="0.25">
      <c r="A119" s="65" t="s">
        <v>154</v>
      </c>
      <c r="B119" s="69" t="s">
        <v>153</v>
      </c>
      <c r="C119" s="51">
        <v>0</v>
      </c>
      <c r="D119" s="53">
        <v>0</v>
      </c>
      <c r="E119" s="45">
        <v>0</v>
      </c>
      <c r="F119" s="66">
        <v>0</v>
      </c>
      <c r="G119" s="98">
        <f>SUM(C119:F119)</f>
        <v>0</v>
      </c>
    </row>
    <row r="120" spans="1:7" ht="22.5" customHeight="1" x14ac:dyDescent="0.25">
      <c r="A120" s="65"/>
      <c r="B120" s="68"/>
      <c r="C120" s="58"/>
      <c r="D120" s="53"/>
      <c r="E120" s="51"/>
      <c r="F120" s="51"/>
      <c r="G120" s="26">
        <f>SUM(C120:F120)</f>
        <v>0</v>
      </c>
    </row>
    <row r="121" spans="1:7" ht="22.5" customHeight="1" thickBot="1" x14ac:dyDescent="0.3">
      <c r="A121" s="32" t="s">
        <v>152</v>
      </c>
      <c r="B121" s="97" t="s">
        <v>151</v>
      </c>
      <c r="C121" s="84">
        <f>C123</f>
        <v>0</v>
      </c>
      <c r="D121" s="40">
        <f>+D122</f>
        <v>0</v>
      </c>
      <c r="E121" s="84">
        <f>+E122</f>
        <v>0</v>
      </c>
      <c r="F121" s="84">
        <f>+F122</f>
        <v>0</v>
      </c>
      <c r="G121" s="84">
        <f>SUM(C121:F121)</f>
        <v>0</v>
      </c>
    </row>
    <row r="122" spans="1:7" ht="33.75" customHeight="1" thickBot="1" x14ac:dyDescent="0.3">
      <c r="A122" s="29" t="s">
        <v>150</v>
      </c>
      <c r="B122" s="96" t="s">
        <v>149</v>
      </c>
      <c r="C122" s="94">
        <v>0</v>
      </c>
      <c r="D122" s="95">
        <f>+D123+D131</f>
        <v>0</v>
      </c>
      <c r="E122" s="94">
        <f>+E123+E128+E131</f>
        <v>0</v>
      </c>
      <c r="F122" s="94">
        <f>+F123+F131</f>
        <v>0</v>
      </c>
      <c r="G122" s="94">
        <f>C122+D122+E122</f>
        <v>0</v>
      </c>
    </row>
    <row r="123" spans="1:7" ht="22.5" customHeight="1" x14ac:dyDescent="0.25">
      <c r="A123" s="54" t="s">
        <v>148</v>
      </c>
      <c r="B123" s="69" t="s">
        <v>147</v>
      </c>
      <c r="C123" s="51">
        <v>0</v>
      </c>
      <c r="D123" s="90">
        <v>0</v>
      </c>
      <c r="E123" s="79">
        <v>0</v>
      </c>
      <c r="F123" s="51">
        <v>0</v>
      </c>
      <c r="G123" s="80">
        <f>+C123+D123+E123+F123</f>
        <v>0</v>
      </c>
    </row>
    <row r="124" spans="1:7" ht="29.25" customHeight="1" x14ac:dyDescent="0.25">
      <c r="A124" s="56" t="s">
        <v>146</v>
      </c>
      <c r="B124" s="69" t="s">
        <v>145</v>
      </c>
      <c r="C124" s="79">
        <v>0</v>
      </c>
      <c r="D124" s="90">
        <v>0</v>
      </c>
      <c r="E124" s="79">
        <v>0</v>
      </c>
      <c r="F124" s="51">
        <v>0</v>
      </c>
      <c r="G124" s="80">
        <f>+C124+D124+E124+F124</f>
        <v>0</v>
      </c>
    </row>
    <row r="125" spans="1:7" ht="29.25" customHeight="1" x14ac:dyDescent="0.25">
      <c r="A125" s="56" t="s">
        <v>144</v>
      </c>
      <c r="B125" s="69" t="s">
        <v>143</v>
      </c>
      <c r="C125" s="79">
        <v>0</v>
      </c>
      <c r="D125" s="90">
        <v>0</v>
      </c>
      <c r="E125" s="79">
        <v>0</v>
      </c>
      <c r="F125" s="51">
        <v>0</v>
      </c>
      <c r="G125" s="80">
        <f>+C125+D125+E125+F125</f>
        <v>0</v>
      </c>
    </row>
    <row r="126" spans="1:7" ht="29.25" customHeight="1" x14ac:dyDescent="0.25">
      <c r="A126" s="56" t="s">
        <v>142</v>
      </c>
      <c r="B126" s="69" t="s">
        <v>141</v>
      </c>
      <c r="C126" s="79">
        <v>0</v>
      </c>
      <c r="D126" s="90">
        <v>0</v>
      </c>
      <c r="E126" s="79">
        <v>0</v>
      </c>
      <c r="F126" s="51">
        <v>0</v>
      </c>
      <c r="G126" s="80">
        <f>+C126+D126+E126+F126</f>
        <v>0</v>
      </c>
    </row>
    <row r="127" spans="1:7" ht="29.25" customHeight="1" x14ac:dyDescent="0.25">
      <c r="A127" s="56" t="s">
        <v>140</v>
      </c>
      <c r="B127" s="69" t="s">
        <v>139</v>
      </c>
      <c r="C127" s="79">
        <v>0</v>
      </c>
      <c r="D127" s="90">
        <v>0</v>
      </c>
      <c r="E127" s="79">
        <v>0</v>
      </c>
      <c r="F127" s="51">
        <v>0</v>
      </c>
      <c r="G127" s="80">
        <f>+C127+D127+E127+F127</f>
        <v>0</v>
      </c>
    </row>
    <row r="128" spans="1:7" ht="22.5" customHeight="1" x14ac:dyDescent="0.25">
      <c r="A128" s="93" t="s">
        <v>138</v>
      </c>
      <c r="B128" s="63" t="s">
        <v>137</v>
      </c>
      <c r="C128" s="79">
        <f>C129</f>
        <v>0</v>
      </c>
      <c r="D128" s="27">
        <f>D129</f>
        <v>0</v>
      </c>
      <c r="E128" s="79">
        <f>E129</f>
        <v>0</v>
      </c>
      <c r="F128" s="51">
        <f>F129</f>
        <v>0</v>
      </c>
      <c r="G128" s="80">
        <f>C128+D128+E128+F128</f>
        <v>0</v>
      </c>
    </row>
    <row r="129" spans="1:7" ht="22.5" customHeight="1" x14ac:dyDescent="0.25">
      <c r="A129" s="92" t="s">
        <v>136</v>
      </c>
      <c r="B129" s="91" t="s">
        <v>135</v>
      </c>
      <c r="C129" s="79">
        <v>0</v>
      </c>
      <c r="D129" s="90">
        <v>0</v>
      </c>
      <c r="E129" s="79">
        <v>0</v>
      </c>
      <c r="F129" s="51">
        <v>0</v>
      </c>
      <c r="G129" s="80">
        <v>0</v>
      </c>
    </row>
    <row r="130" spans="1:7" s="10" customFormat="1" ht="31.5" customHeight="1" x14ac:dyDescent="0.25">
      <c r="A130" s="56" t="s">
        <v>134</v>
      </c>
      <c r="B130" s="69" t="s">
        <v>133</v>
      </c>
      <c r="C130" s="79">
        <v>0</v>
      </c>
      <c r="D130" s="90">
        <v>0</v>
      </c>
      <c r="E130" s="79">
        <v>0</v>
      </c>
      <c r="F130" s="51">
        <v>0</v>
      </c>
      <c r="G130" s="80">
        <f>+C130+D130+E130+F130</f>
        <v>0</v>
      </c>
    </row>
    <row r="131" spans="1:7" ht="31.5" customHeight="1" thickBot="1" x14ac:dyDescent="0.3">
      <c r="A131" s="56" t="s">
        <v>132</v>
      </c>
      <c r="B131" s="63" t="s">
        <v>131</v>
      </c>
      <c r="C131" s="81"/>
      <c r="D131" s="89">
        <v>0</v>
      </c>
      <c r="E131" s="81">
        <f>E132</f>
        <v>0</v>
      </c>
      <c r="F131" s="88">
        <v>0</v>
      </c>
      <c r="G131" s="82">
        <f>+G132</f>
        <v>0</v>
      </c>
    </row>
    <row r="132" spans="1:7" ht="31.5" customHeight="1" x14ac:dyDescent="0.25">
      <c r="A132" s="65" t="s">
        <v>130</v>
      </c>
      <c r="B132" s="69" t="s">
        <v>129</v>
      </c>
      <c r="C132" s="58"/>
      <c r="D132" s="87">
        <v>0</v>
      </c>
      <c r="E132" s="86">
        <v>0</v>
      </c>
      <c r="F132" s="85">
        <v>0</v>
      </c>
      <c r="G132" s="80">
        <f>+C132+D132+E132+F132</f>
        <v>0</v>
      </c>
    </row>
    <row r="133" spans="1:7" ht="25.5" customHeight="1" thickBot="1" x14ac:dyDescent="0.3">
      <c r="A133" s="32" t="s">
        <v>128</v>
      </c>
      <c r="B133" s="43" t="s">
        <v>127</v>
      </c>
      <c r="C133" s="84">
        <f>C134</f>
        <v>550000</v>
      </c>
      <c r="D133" s="40">
        <f>SUM(D134:D141)</f>
        <v>0</v>
      </c>
      <c r="E133" s="84">
        <f>SUM(E134:E141)</f>
        <v>0</v>
      </c>
      <c r="F133" s="84">
        <f>SUM(F134:F141)</f>
        <v>0</v>
      </c>
      <c r="G133" s="81">
        <f>G134+G136+G137+G138+G139+G140+G141</f>
        <v>550000</v>
      </c>
    </row>
    <row r="134" spans="1:7" ht="31.5" customHeight="1" x14ac:dyDescent="0.25">
      <c r="A134" s="56" t="s">
        <v>126</v>
      </c>
      <c r="B134" s="69" t="s">
        <v>125</v>
      </c>
      <c r="C134" s="79">
        <f>C135</f>
        <v>550000</v>
      </c>
      <c r="D134" s="27">
        <v>0</v>
      </c>
      <c r="E134" s="79">
        <v>0</v>
      </c>
      <c r="F134" s="79">
        <v>0</v>
      </c>
      <c r="G134" s="80">
        <f>+C134+D134+E134+F134</f>
        <v>550000</v>
      </c>
    </row>
    <row r="135" spans="1:7" ht="31.5" customHeight="1" x14ac:dyDescent="0.25">
      <c r="A135" s="78" t="s">
        <v>124</v>
      </c>
      <c r="B135" s="69" t="s">
        <v>123</v>
      </c>
      <c r="C135" s="51">
        <v>550000</v>
      </c>
      <c r="D135" s="27">
        <v>0</v>
      </c>
      <c r="E135" s="26">
        <v>0</v>
      </c>
      <c r="F135" s="79">
        <v>0</v>
      </c>
      <c r="G135" s="80">
        <f>+C135+D135+E135+F135</f>
        <v>550000</v>
      </c>
    </row>
    <row r="136" spans="1:7" ht="31.5" customHeight="1" x14ac:dyDescent="0.25">
      <c r="A136" s="29" t="s">
        <v>122</v>
      </c>
      <c r="B136" s="69" t="s">
        <v>121</v>
      </c>
      <c r="C136" s="79">
        <v>0</v>
      </c>
      <c r="D136" s="27">
        <v>0</v>
      </c>
      <c r="E136" s="79">
        <v>0</v>
      </c>
      <c r="F136" s="79">
        <v>0</v>
      </c>
      <c r="G136" s="80">
        <f>+C136+D136+E136+F136</f>
        <v>0</v>
      </c>
    </row>
    <row r="137" spans="1:7" ht="31.5" customHeight="1" x14ac:dyDescent="0.25">
      <c r="A137" s="29" t="s">
        <v>120</v>
      </c>
      <c r="B137" s="69" t="s">
        <v>119</v>
      </c>
      <c r="C137" s="79">
        <v>0</v>
      </c>
      <c r="D137" s="27">
        <v>0</v>
      </c>
      <c r="E137" s="79">
        <v>0</v>
      </c>
      <c r="F137" s="79">
        <v>0</v>
      </c>
      <c r="G137" s="79">
        <v>0</v>
      </c>
    </row>
    <row r="138" spans="1:7" ht="31.5" customHeight="1" x14ac:dyDescent="0.25">
      <c r="A138" s="29" t="s">
        <v>118</v>
      </c>
      <c r="B138" s="69" t="s">
        <v>117</v>
      </c>
      <c r="C138" s="79">
        <v>0</v>
      </c>
      <c r="D138" s="27">
        <v>0</v>
      </c>
      <c r="E138" s="79">
        <v>0</v>
      </c>
      <c r="F138" s="79">
        <v>0</v>
      </c>
      <c r="G138" s="79">
        <v>0</v>
      </c>
    </row>
    <row r="139" spans="1:7" ht="31.5" customHeight="1" x14ac:dyDescent="0.25">
      <c r="A139" s="29" t="s">
        <v>116</v>
      </c>
      <c r="B139" s="69" t="s">
        <v>115</v>
      </c>
      <c r="C139" s="79">
        <v>0</v>
      </c>
      <c r="D139" s="27">
        <v>0</v>
      </c>
      <c r="E139" s="79">
        <v>0</v>
      </c>
      <c r="F139" s="79">
        <v>0</v>
      </c>
      <c r="G139" s="79">
        <v>0</v>
      </c>
    </row>
    <row r="140" spans="1:7" ht="31.5" customHeight="1" x14ac:dyDescent="0.25">
      <c r="A140" s="29" t="s">
        <v>114</v>
      </c>
      <c r="B140" s="69" t="s">
        <v>113</v>
      </c>
      <c r="C140" s="79">
        <v>0</v>
      </c>
      <c r="D140" s="27">
        <v>0</v>
      </c>
      <c r="E140" s="79">
        <v>0</v>
      </c>
      <c r="F140" s="79">
        <v>0</v>
      </c>
      <c r="G140" s="79">
        <v>0</v>
      </c>
    </row>
    <row r="141" spans="1:7" ht="31.5" customHeight="1" x14ac:dyDescent="0.25">
      <c r="A141" s="29" t="s">
        <v>112</v>
      </c>
      <c r="B141" s="69" t="s">
        <v>111</v>
      </c>
      <c r="C141" s="79">
        <v>0</v>
      </c>
      <c r="D141" s="27">
        <v>0</v>
      </c>
      <c r="E141" s="79">
        <v>0</v>
      </c>
      <c r="F141" s="79">
        <v>0</v>
      </c>
      <c r="G141" s="79">
        <v>0</v>
      </c>
    </row>
    <row r="142" spans="1:7" ht="28.5" customHeight="1" thickBot="1" x14ac:dyDescent="0.3">
      <c r="A142" s="83" t="s">
        <v>110</v>
      </c>
      <c r="B142" s="63" t="s">
        <v>109</v>
      </c>
      <c r="C142" s="81">
        <v>0</v>
      </c>
      <c r="D142" s="40">
        <v>0</v>
      </c>
      <c r="E142" s="81">
        <f>E143+E148+E151+E155+E158+E165+E166+E168</f>
        <v>0</v>
      </c>
      <c r="F142" s="82">
        <v>0</v>
      </c>
      <c r="G142" s="81">
        <f>SUM(C142:F142)</f>
        <v>0</v>
      </c>
    </row>
    <row r="143" spans="1:7" ht="22.5" customHeight="1" x14ac:dyDescent="0.25">
      <c r="A143" s="56" t="s">
        <v>108</v>
      </c>
      <c r="B143" s="43" t="s">
        <v>107</v>
      </c>
      <c r="C143" s="76"/>
      <c r="D143" s="77">
        <f>SUM(D144:D147)</f>
        <v>0</v>
      </c>
      <c r="E143" s="76">
        <f>SUM(E144:E147)</f>
        <v>0</v>
      </c>
      <c r="F143" s="80">
        <v>0</v>
      </c>
      <c r="G143" s="76">
        <f>SUM(G144:G147)</f>
        <v>0</v>
      </c>
    </row>
    <row r="144" spans="1:7" ht="22.5" customHeight="1" x14ac:dyDescent="0.25">
      <c r="A144" s="65" t="s">
        <v>106</v>
      </c>
      <c r="B144" s="69" t="s">
        <v>105</v>
      </c>
      <c r="C144" s="76"/>
      <c r="D144" s="77">
        <f>SUM(D145:D148)</f>
        <v>0</v>
      </c>
      <c r="E144" s="60">
        <v>0</v>
      </c>
      <c r="F144" s="79">
        <v>0</v>
      </c>
      <c r="G144" s="51">
        <f>SUM(C144:F144)</f>
        <v>0</v>
      </c>
    </row>
    <row r="145" spans="1:7" ht="22.5" customHeight="1" x14ac:dyDescent="0.25">
      <c r="A145" s="65" t="s">
        <v>104</v>
      </c>
      <c r="B145" s="69" t="s">
        <v>103</v>
      </c>
      <c r="C145" s="76">
        <f>SUM(C146:C150)</f>
        <v>0</v>
      </c>
      <c r="D145" s="77">
        <f>SUM(D146:D150)</f>
        <v>0</v>
      </c>
      <c r="E145" s="60">
        <v>0</v>
      </c>
      <c r="F145" s="79">
        <v>0</v>
      </c>
      <c r="G145" s="51">
        <f>SUM(C145:F145)</f>
        <v>0</v>
      </c>
    </row>
    <row r="146" spans="1:7" ht="30" customHeight="1" x14ac:dyDescent="0.25">
      <c r="A146" s="78" t="s">
        <v>102</v>
      </c>
      <c r="B146" s="69" t="s">
        <v>101</v>
      </c>
      <c r="C146" s="76">
        <f>SUM(C147:C151)</f>
        <v>0</v>
      </c>
      <c r="D146" s="77">
        <f>SUM(D147:D151)</f>
        <v>0</v>
      </c>
      <c r="E146" s="51">
        <v>0</v>
      </c>
      <c r="F146" s="79">
        <v>0</v>
      </c>
      <c r="G146" s="51">
        <f>SUM(C146:F146)</f>
        <v>0</v>
      </c>
    </row>
    <row r="147" spans="1:7" ht="22.5" customHeight="1" x14ac:dyDescent="0.25">
      <c r="A147" s="78" t="s">
        <v>100</v>
      </c>
      <c r="B147" s="69" t="s">
        <v>99</v>
      </c>
      <c r="C147" s="76">
        <f>SUM(C148:C152)</f>
        <v>0</v>
      </c>
      <c r="D147" s="77">
        <f>SUM(D148:D152)</f>
        <v>0</v>
      </c>
      <c r="E147" s="60">
        <v>0</v>
      </c>
      <c r="F147" s="76">
        <f>SUM(F148:F151)</f>
        <v>0</v>
      </c>
      <c r="G147" s="51">
        <f>SUM(C147:F147)</f>
        <v>0</v>
      </c>
    </row>
    <row r="148" spans="1:7" s="10" customFormat="1" ht="33" customHeight="1" x14ac:dyDescent="0.25">
      <c r="A148" s="56" t="s">
        <v>98</v>
      </c>
      <c r="B148" s="31" t="s">
        <v>97</v>
      </c>
      <c r="C148" s="66">
        <f>SUM(C149:C150)</f>
        <v>0</v>
      </c>
      <c r="D148" s="75">
        <f>SUM(D150:D155)</f>
        <v>0</v>
      </c>
      <c r="E148" s="66">
        <f>E149+E150</f>
        <v>0</v>
      </c>
      <c r="F148" s="66">
        <f>SUM(F150:F152)</f>
        <v>0</v>
      </c>
      <c r="G148" s="47">
        <v>0</v>
      </c>
    </row>
    <row r="149" spans="1:7" s="10" customFormat="1" ht="30.75" customHeight="1" x14ac:dyDescent="0.25">
      <c r="A149" s="74" t="s">
        <v>96</v>
      </c>
      <c r="B149" s="72" t="s">
        <v>95</v>
      </c>
      <c r="C149" s="47">
        <v>0</v>
      </c>
      <c r="D149" s="48"/>
      <c r="E149" s="47"/>
      <c r="F149" s="47"/>
      <c r="G149" s="47"/>
    </row>
    <row r="150" spans="1:7" s="10" customFormat="1" ht="27.75" customHeight="1" x14ac:dyDescent="0.25">
      <c r="A150" s="73" t="s">
        <v>94</v>
      </c>
      <c r="B150" s="72" t="s">
        <v>93</v>
      </c>
      <c r="C150" s="47">
        <f>SUM(C151:C156)</f>
        <v>0</v>
      </c>
      <c r="D150" s="48">
        <f>SUM(D151:D156)</f>
        <v>0</v>
      </c>
      <c r="E150" s="60">
        <v>0</v>
      </c>
      <c r="F150" s="47">
        <f>SUM(F151:F155)</f>
        <v>0</v>
      </c>
      <c r="G150" s="51">
        <f>SUM(C150:F150)</f>
        <v>0</v>
      </c>
    </row>
    <row r="151" spans="1:7" ht="33" customHeight="1" x14ac:dyDescent="0.25">
      <c r="A151" s="56" t="s">
        <v>92</v>
      </c>
      <c r="B151" s="31" t="s">
        <v>91</v>
      </c>
      <c r="C151" s="47">
        <f>SUM(C152:C153)</f>
        <v>0</v>
      </c>
      <c r="D151" s="48">
        <f>SUM(D152:D153)</f>
        <v>0</v>
      </c>
      <c r="E151" s="47">
        <f>E152+E153+E154</f>
        <v>0</v>
      </c>
      <c r="F151" s="47">
        <f>SUM(F152:F152)</f>
        <v>0</v>
      </c>
      <c r="G151" s="47">
        <f>SUM(C151:F151)</f>
        <v>0</v>
      </c>
    </row>
    <row r="152" spans="1:7" ht="22.5" customHeight="1" x14ac:dyDescent="0.25">
      <c r="A152" s="29" t="s">
        <v>90</v>
      </c>
      <c r="B152" s="59" t="s">
        <v>89</v>
      </c>
      <c r="C152" s="70">
        <v>0</v>
      </c>
      <c r="D152" s="71">
        <v>0</v>
      </c>
      <c r="E152" s="50">
        <v>0</v>
      </c>
      <c r="F152" s="50"/>
      <c r="G152" s="70">
        <f>C152+D152+E152+F152</f>
        <v>0</v>
      </c>
    </row>
    <row r="153" spans="1:7" ht="22.5" customHeight="1" x14ac:dyDescent="0.25">
      <c r="A153" s="29" t="s">
        <v>88</v>
      </c>
      <c r="B153" s="59" t="s">
        <v>87</v>
      </c>
      <c r="C153" s="45">
        <v>0</v>
      </c>
      <c r="D153" s="46">
        <v>0</v>
      </c>
      <c r="E153" s="44">
        <v>0</v>
      </c>
      <c r="F153" s="44"/>
      <c r="G153" s="26">
        <f>C153+D153+E153+F153</f>
        <v>0</v>
      </c>
    </row>
    <row r="154" spans="1:7" ht="22.5" customHeight="1" x14ac:dyDescent="0.25">
      <c r="A154" s="29" t="s">
        <v>86</v>
      </c>
      <c r="B154" s="69" t="s">
        <v>85</v>
      </c>
      <c r="C154" s="45"/>
      <c r="D154" s="46">
        <v>0</v>
      </c>
      <c r="E154" s="44"/>
      <c r="F154" s="44"/>
      <c r="G154" s="45">
        <f>SUM(C154:F154)</f>
        <v>0</v>
      </c>
    </row>
    <row r="155" spans="1:7" ht="33.75" customHeight="1" thickBot="1" x14ac:dyDescent="0.3">
      <c r="A155" s="56" t="s">
        <v>84</v>
      </c>
      <c r="B155" s="31" t="s">
        <v>83</v>
      </c>
      <c r="C155" s="39">
        <f>SUM(C157:C157)</f>
        <v>0</v>
      </c>
      <c r="D155" s="40">
        <f>SUM(D157:D157)</f>
        <v>0</v>
      </c>
      <c r="E155" s="39">
        <f>E156+E157</f>
        <v>0</v>
      </c>
      <c r="F155" s="39">
        <f>SUM(F157:F157)</f>
        <v>0</v>
      </c>
      <c r="G155" s="39">
        <f>SUM(G156:G157)</f>
        <v>0</v>
      </c>
    </row>
    <row r="156" spans="1:7" ht="22.5" customHeight="1" x14ac:dyDescent="0.25">
      <c r="A156" s="65" t="s">
        <v>82</v>
      </c>
      <c r="B156" s="68" t="s">
        <v>81</v>
      </c>
      <c r="C156" s="58">
        <v>0</v>
      </c>
      <c r="D156" s="67">
        <v>0</v>
      </c>
      <c r="E156" s="58">
        <v>0</v>
      </c>
      <c r="F156" s="58">
        <v>0</v>
      </c>
      <c r="G156" s="66">
        <f>SUM(E156:F156)</f>
        <v>0</v>
      </c>
    </row>
    <row r="157" spans="1:7" ht="22.5" customHeight="1" x14ac:dyDescent="0.25">
      <c r="A157" s="65" t="s">
        <v>80</v>
      </c>
      <c r="B157" s="37" t="s">
        <v>79</v>
      </c>
      <c r="C157" s="51">
        <v>0</v>
      </c>
      <c r="D157" s="53">
        <v>0</v>
      </c>
      <c r="E157" s="58">
        <v>0</v>
      </c>
      <c r="F157" s="64">
        <v>0</v>
      </c>
      <c r="G157" s="47">
        <f>SUM(C157:F157)</f>
        <v>0</v>
      </c>
    </row>
    <row r="158" spans="1:7" ht="30" customHeight="1" thickBot="1" x14ac:dyDescent="0.3">
      <c r="A158" s="56" t="s">
        <v>78</v>
      </c>
      <c r="B158" s="63" t="s">
        <v>77</v>
      </c>
      <c r="C158" s="39">
        <v>0</v>
      </c>
      <c r="D158" s="40"/>
      <c r="E158" s="39">
        <f>E159+E160+E161+E162+E163+E164</f>
        <v>0</v>
      </c>
      <c r="F158" s="39">
        <f>+F159+F160+F161</f>
        <v>0</v>
      </c>
      <c r="G158" s="39">
        <f>SUM(C158:F158)</f>
        <v>0</v>
      </c>
    </row>
    <row r="159" spans="1:7" ht="22.5" customHeight="1" x14ac:dyDescent="0.25">
      <c r="A159" s="29" t="s">
        <v>76</v>
      </c>
      <c r="B159" s="59" t="s">
        <v>75</v>
      </c>
      <c r="C159" s="26">
        <v>0</v>
      </c>
      <c r="D159" s="27">
        <v>0</v>
      </c>
      <c r="E159" s="57">
        <v>0</v>
      </c>
      <c r="F159" s="57">
        <v>0</v>
      </c>
      <c r="G159" s="47">
        <f>SUM(C159:F159)</f>
        <v>0</v>
      </c>
    </row>
    <row r="160" spans="1:7" ht="22.5" customHeight="1" x14ac:dyDescent="0.25">
      <c r="A160" s="29" t="s">
        <v>74</v>
      </c>
      <c r="B160" s="59" t="s">
        <v>73</v>
      </c>
      <c r="C160" s="26">
        <v>0</v>
      </c>
      <c r="D160" s="27">
        <v>0</v>
      </c>
      <c r="E160" s="57"/>
      <c r="F160" s="57">
        <v>0</v>
      </c>
      <c r="G160" s="26">
        <f>SUM(C160:F160)</f>
        <v>0</v>
      </c>
    </row>
    <row r="161" spans="1:7" ht="22.5" customHeight="1" x14ac:dyDescent="0.25">
      <c r="A161" s="62" t="s">
        <v>72</v>
      </c>
      <c r="B161" s="36" t="s">
        <v>71</v>
      </c>
      <c r="C161" s="26">
        <v>0</v>
      </c>
      <c r="D161" s="27"/>
      <c r="E161" s="51"/>
      <c r="F161" s="26">
        <v>0</v>
      </c>
      <c r="G161" s="26">
        <f>SUM(E161:F161)</f>
        <v>0</v>
      </c>
    </row>
    <row r="162" spans="1:7" ht="22.5" customHeight="1" x14ac:dyDescent="0.25">
      <c r="A162" s="61" t="s">
        <v>70</v>
      </c>
      <c r="B162" s="37" t="s">
        <v>69</v>
      </c>
      <c r="C162" s="51">
        <v>0</v>
      </c>
      <c r="D162" s="53">
        <v>0</v>
      </c>
      <c r="E162" s="60"/>
      <c r="F162" s="51">
        <v>0</v>
      </c>
      <c r="G162" s="26">
        <f>SUM(C162:F162)</f>
        <v>0</v>
      </c>
    </row>
    <row r="163" spans="1:7" ht="22.5" customHeight="1" x14ac:dyDescent="0.25">
      <c r="A163" s="61" t="s">
        <v>68</v>
      </c>
      <c r="B163" s="37" t="s">
        <v>67</v>
      </c>
      <c r="C163" s="51">
        <v>0</v>
      </c>
      <c r="D163" s="53">
        <v>0</v>
      </c>
      <c r="E163" s="60"/>
      <c r="F163" s="51"/>
      <c r="G163" s="26">
        <f>SUM(C163:F163)</f>
        <v>0</v>
      </c>
    </row>
    <row r="164" spans="1:7" ht="22.5" customHeight="1" x14ac:dyDescent="0.25">
      <c r="A164" s="29" t="s">
        <v>66</v>
      </c>
      <c r="B164" s="59" t="s">
        <v>65</v>
      </c>
      <c r="C164" s="26">
        <v>0</v>
      </c>
      <c r="D164" s="27">
        <v>0</v>
      </c>
      <c r="E164" s="57"/>
      <c r="F164" s="57">
        <v>0</v>
      </c>
      <c r="G164" s="26">
        <f>SUM(C164:F164)</f>
        <v>0</v>
      </c>
    </row>
    <row r="165" spans="1:7" ht="22.5" customHeight="1" x14ac:dyDescent="0.25">
      <c r="A165" s="56" t="s">
        <v>64</v>
      </c>
      <c r="B165" s="42" t="s">
        <v>63</v>
      </c>
      <c r="C165" s="26">
        <v>0</v>
      </c>
      <c r="D165" s="27">
        <v>0</v>
      </c>
      <c r="E165" s="57">
        <v>0</v>
      </c>
      <c r="F165" s="57">
        <v>0</v>
      </c>
      <c r="G165" s="57">
        <v>0</v>
      </c>
    </row>
    <row r="166" spans="1:7" ht="22.5" customHeight="1" thickBot="1" x14ac:dyDescent="0.3">
      <c r="A166" s="56" t="s">
        <v>62</v>
      </c>
      <c r="B166" s="43" t="s">
        <v>61</v>
      </c>
      <c r="C166" s="39">
        <v>0</v>
      </c>
      <c r="D166" s="40">
        <v>0</v>
      </c>
      <c r="E166" s="39">
        <f>+E167</f>
        <v>0</v>
      </c>
      <c r="F166" s="39">
        <v>0</v>
      </c>
      <c r="G166" s="39">
        <f>+G167</f>
        <v>0</v>
      </c>
    </row>
    <row r="167" spans="1:7" ht="22.5" customHeight="1" x14ac:dyDescent="0.25">
      <c r="A167" s="54" t="s">
        <v>60</v>
      </c>
      <c r="B167" s="37" t="s">
        <v>59</v>
      </c>
      <c r="C167" s="51">
        <v>0</v>
      </c>
      <c r="D167" s="53">
        <v>0</v>
      </c>
      <c r="E167" s="58">
        <v>0</v>
      </c>
      <c r="F167" s="57">
        <v>0</v>
      </c>
      <c r="G167" s="57" cm="1">
        <f t="array" ref="G167">SUM(C167+D167+E167:F167)</f>
        <v>0</v>
      </c>
    </row>
    <row r="168" spans="1:7" ht="22.5" customHeight="1" thickBot="1" x14ac:dyDescent="0.3">
      <c r="A168" s="56" t="s">
        <v>58</v>
      </c>
      <c r="B168" s="43" t="s">
        <v>57</v>
      </c>
      <c r="C168" s="39">
        <v>0</v>
      </c>
      <c r="D168" s="40">
        <v>0</v>
      </c>
      <c r="E168" s="39">
        <f>+E169</f>
        <v>0</v>
      </c>
      <c r="F168" s="39">
        <v>0</v>
      </c>
      <c r="G168" s="55" cm="1">
        <f t="array" ref="G168">SUM(C168+D168+E168:F168)</f>
        <v>0</v>
      </c>
    </row>
    <row r="169" spans="1:7" ht="27.75" customHeight="1" x14ac:dyDescent="0.25">
      <c r="A169" s="54" t="s">
        <v>56</v>
      </c>
      <c r="B169" s="37" t="s">
        <v>55</v>
      </c>
      <c r="C169" s="51">
        <v>0</v>
      </c>
      <c r="D169" s="53">
        <v>0</v>
      </c>
      <c r="E169" s="52">
        <v>0</v>
      </c>
      <c r="F169" s="51">
        <v>0</v>
      </c>
      <c r="G169" s="50" cm="1">
        <f t="array" ref="G169">SUM(C169+D169+E169:F169)</f>
        <v>0</v>
      </c>
    </row>
    <row r="170" spans="1:7" ht="29.25" customHeight="1" x14ac:dyDescent="0.25">
      <c r="A170" s="29" t="s">
        <v>54</v>
      </c>
      <c r="B170" s="49" t="s">
        <v>53</v>
      </c>
      <c r="C170" s="47"/>
      <c r="D170" s="48">
        <f>D171</f>
        <v>0</v>
      </c>
      <c r="E170" s="47"/>
      <c r="F170" s="47">
        <f>F171</f>
        <v>0</v>
      </c>
      <c r="G170" s="47"/>
    </row>
    <row r="171" spans="1:7" ht="22.5" customHeight="1" x14ac:dyDescent="0.25">
      <c r="A171" s="29" t="s">
        <v>52</v>
      </c>
      <c r="B171" s="37" t="s">
        <v>51</v>
      </c>
      <c r="C171" s="5">
        <v>0</v>
      </c>
      <c r="D171" s="46">
        <v>0</v>
      </c>
      <c r="E171" s="45"/>
      <c r="F171" s="44">
        <v>0</v>
      </c>
      <c r="G171" s="44"/>
    </row>
    <row r="172" spans="1:7" ht="22.5" customHeight="1" thickBot="1" x14ac:dyDescent="0.3">
      <c r="A172" s="32" t="s">
        <v>50</v>
      </c>
      <c r="B172" s="43" t="s">
        <v>49</v>
      </c>
      <c r="C172" s="39"/>
      <c r="D172" s="40"/>
      <c r="E172" s="39"/>
      <c r="F172" s="39"/>
      <c r="G172" s="39">
        <f>SUM(C172:F172)</f>
        <v>0</v>
      </c>
    </row>
    <row r="173" spans="1:7" ht="22.5" customHeight="1" x14ac:dyDescent="0.25">
      <c r="A173" s="29" t="s">
        <v>48</v>
      </c>
      <c r="B173" s="42" t="s">
        <v>47</v>
      </c>
      <c r="C173" s="26"/>
      <c r="D173" s="27">
        <v>0</v>
      </c>
      <c r="E173" s="26">
        <v>0</v>
      </c>
      <c r="F173" s="26">
        <v>0</v>
      </c>
      <c r="G173" s="26">
        <f>SUM(C173:F173)</f>
        <v>0</v>
      </c>
    </row>
    <row r="174" spans="1:7" ht="22.5" customHeight="1" x14ac:dyDescent="0.25">
      <c r="A174" s="29" t="s">
        <v>46</v>
      </c>
      <c r="B174" s="42" t="s">
        <v>45</v>
      </c>
      <c r="C174" s="26"/>
      <c r="D174" s="27"/>
      <c r="E174" s="26">
        <v>0</v>
      </c>
      <c r="F174" s="26">
        <v>0</v>
      </c>
      <c r="G174" s="26"/>
    </row>
    <row r="175" spans="1:7" ht="27.75" customHeight="1" x14ac:dyDescent="0.25">
      <c r="A175" s="29" t="s">
        <v>44</v>
      </c>
      <c r="B175" s="37" t="s">
        <v>43</v>
      </c>
      <c r="C175" s="26">
        <v>0</v>
      </c>
      <c r="D175" s="27">
        <v>0</v>
      </c>
      <c r="E175" s="26">
        <v>0</v>
      </c>
      <c r="F175" s="26">
        <v>0</v>
      </c>
      <c r="G175" s="26"/>
    </row>
    <row r="176" spans="1:7" ht="42" customHeight="1" x14ac:dyDescent="0.25">
      <c r="A176" s="29" t="s">
        <v>42</v>
      </c>
      <c r="B176" s="37" t="s">
        <v>41</v>
      </c>
      <c r="C176" s="26">
        <v>0</v>
      </c>
      <c r="D176" s="27">
        <v>0</v>
      </c>
      <c r="E176" s="26">
        <v>0</v>
      </c>
      <c r="F176" s="26">
        <v>0</v>
      </c>
      <c r="G176" s="26">
        <v>0</v>
      </c>
    </row>
    <row r="177" spans="1:7" ht="31.5" customHeight="1" thickBot="1" x14ac:dyDescent="0.3">
      <c r="A177" s="29" t="s">
        <v>40</v>
      </c>
      <c r="B177" s="41" t="s">
        <v>39</v>
      </c>
      <c r="C177" s="39">
        <v>0</v>
      </c>
      <c r="D177" s="40">
        <v>0</v>
      </c>
      <c r="E177" s="39">
        <v>0</v>
      </c>
      <c r="F177" s="39">
        <v>0</v>
      </c>
      <c r="G177" s="39">
        <v>0</v>
      </c>
    </row>
    <row r="178" spans="1:7" ht="21" customHeight="1" x14ac:dyDescent="0.25">
      <c r="A178" s="29" t="s">
        <v>38</v>
      </c>
      <c r="B178" s="38" t="s">
        <v>37</v>
      </c>
      <c r="C178" s="26">
        <v>0</v>
      </c>
      <c r="D178" s="27">
        <v>0</v>
      </c>
      <c r="E178" s="26">
        <v>0</v>
      </c>
      <c r="F178" s="26">
        <v>0</v>
      </c>
      <c r="G178" s="26">
        <v>0</v>
      </c>
    </row>
    <row r="179" spans="1:7" ht="34.5" customHeight="1" x14ac:dyDescent="0.25">
      <c r="A179" s="29" t="s">
        <v>36</v>
      </c>
      <c r="B179" s="37" t="s">
        <v>35</v>
      </c>
      <c r="C179" s="26">
        <v>0</v>
      </c>
      <c r="D179" s="27">
        <v>0</v>
      </c>
      <c r="E179" s="26">
        <v>0</v>
      </c>
      <c r="F179" s="26">
        <v>0</v>
      </c>
      <c r="G179" s="26">
        <v>0</v>
      </c>
    </row>
    <row r="180" spans="1:7" ht="22.5" customHeight="1" x14ac:dyDescent="0.25">
      <c r="A180" s="29"/>
      <c r="B180" s="36"/>
      <c r="C180" s="26"/>
      <c r="D180" s="27">
        <v>0</v>
      </c>
      <c r="E180" s="26"/>
      <c r="F180" s="26"/>
      <c r="G180" s="26"/>
    </row>
    <row r="181" spans="1:7" ht="22.5" customHeight="1" x14ac:dyDescent="0.25">
      <c r="A181" s="29" t="s">
        <v>34</v>
      </c>
      <c r="B181" s="28" t="s">
        <v>33</v>
      </c>
      <c r="C181" s="26">
        <v>0</v>
      </c>
      <c r="D181" s="27">
        <v>0</v>
      </c>
      <c r="E181" s="26">
        <v>0</v>
      </c>
      <c r="F181" s="26">
        <v>0</v>
      </c>
      <c r="G181" s="26">
        <v>0</v>
      </c>
    </row>
    <row r="182" spans="1:7" ht="30.75" customHeight="1" x14ac:dyDescent="0.25">
      <c r="A182" s="29" t="s">
        <v>32</v>
      </c>
      <c r="B182" s="30" t="s">
        <v>31</v>
      </c>
      <c r="C182" s="26">
        <v>0</v>
      </c>
      <c r="D182" s="27">
        <v>0</v>
      </c>
      <c r="E182" s="26">
        <v>0</v>
      </c>
      <c r="F182" s="26">
        <v>0</v>
      </c>
      <c r="G182" s="26">
        <v>0</v>
      </c>
    </row>
    <row r="183" spans="1:7" ht="30.75" customHeight="1" x14ac:dyDescent="0.25">
      <c r="A183" s="29" t="s">
        <v>30</v>
      </c>
      <c r="B183" s="30" t="s">
        <v>29</v>
      </c>
      <c r="C183" s="26">
        <v>0</v>
      </c>
      <c r="D183" s="27">
        <v>0</v>
      </c>
      <c r="E183" s="26">
        <v>0</v>
      </c>
      <c r="F183" s="26">
        <v>0</v>
      </c>
      <c r="G183" s="26">
        <v>0</v>
      </c>
    </row>
    <row r="184" spans="1:7" ht="30.75" customHeight="1" x14ac:dyDescent="0.25">
      <c r="A184" s="29" t="s">
        <v>28</v>
      </c>
      <c r="B184" s="30" t="s">
        <v>27</v>
      </c>
      <c r="C184" s="26">
        <v>0</v>
      </c>
      <c r="D184" s="27">
        <v>0</v>
      </c>
      <c r="E184" s="26">
        <v>0</v>
      </c>
      <c r="F184" s="26">
        <v>0</v>
      </c>
      <c r="G184" s="26">
        <v>0</v>
      </c>
    </row>
    <row r="185" spans="1:7" ht="27.75" customHeight="1" x14ac:dyDescent="0.25">
      <c r="A185" s="35"/>
      <c r="B185" s="34" t="s">
        <v>26</v>
      </c>
      <c r="C185" s="33">
        <f>C121+C76+C35+C17+C133</f>
        <v>10776947.52</v>
      </c>
      <c r="D185" s="33">
        <f>D17+D35+D76+D121+D133</f>
        <v>13150.31</v>
      </c>
      <c r="E185" s="33">
        <f>E142+E133+E121+E76+E35+E17</f>
        <v>35312230.810000002</v>
      </c>
      <c r="F185" s="33">
        <f>+F17+F35+F76+F121+F142</f>
        <v>0</v>
      </c>
      <c r="G185" s="33">
        <f>SUM(C185:F185)</f>
        <v>46102328.640000001</v>
      </c>
    </row>
    <row r="186" spans="1:7" ht="23.25" customHeight="1" x14ac:dyDescent="0.25">
      <c r="A186" s="32" t="s">
        <v>25</v>
      </c>
      <c r="B186" s="28" t="s">
        <v>24</v>
      </c>
      <c r="C186" s="26"/>
      <c r="D186" s="27">
        <v>0</v>
      </c>
      <c r="E186" s="26">
        <v>0</v>
      </c>
      <c r="F186" s="26">
        <v>0</v>
      </c>
      <c r="G186" s="26"/>
    </row>
    <row r="187" spans="1:7" ht="21.75" customHeight="1" x14ac:dyDescent="0.25">
      <c r="A187" s="29" t="s">
        <v>23</v>
      </c>
      <c r="B187" s="31" t="s">
        <v>22</v>
      </c>
      <c r="C187" s="26">
        <v>0</v>
      </c>
      <c r="D187" s="27">
        <v>0</v>
      </c>
      <c r="E187" s="26">
        <v>0</v>
      </c>
      <c r="F187" s="26">
        <v>0</v>
      </c>
      <c r="G187" s="26">
        <v>0</v>
      </c>
    </row>
    <row r="188" spans="1:7" ht="21.75" customHeight="1" x14ac:dyDescent="0.25">
      <c r="A188" s="29" t="s">
        <v>21</v>
      </c>
      <c r="B188" s="30" t="s">
        <v>20</v>
      </c>
      <c r="C188" s="26">
        <v>0</v>
      </c>
      <c r="D188" s="27">
        <v>0</v>
      </c>
      <c r="E188" s="26">
        <v>0</v>
      </c>
      <c r="F188" s="26">
        <v>0</v>
      </c>
      <c r="G188" s="26">
        <v>0</v>
      </c>
    </row>
    <row r="189" spans="1:7" ht="21.75" customHeight="1" x14ac:dyDescent="0.25">
      <c r="A189" s="29" t="s">
        <v>19</v>
      </c>
      <c r="B189" s="30" t="s">
        <v>18</v>
      </c>
      <c r="C189" s="26">
        <v>0</v>
      </c>
      <c r="D189" s="27">
        <v>0</v>
      </c>
      <c r="E189" s="26">
        <v>0</v>
      </c>
      <c r="F189" s="26">
        <v>0</v>
      </c>
      <c r="G189" s="26">
        <v>0</v>
      </c>
    </row>
    <row r="190" spans="1:7" ht="21.75" customHeight="1" x14ac:dyDescent="0.25">
      <c r="A190" s="29" t="s">
        <v>17</v>
      </c>
      <c r="B190" s="30" t="s">
        <v>16</v>
      </c>
      <c r="C190" s="26">
        <v>0</v>
      </c>
      <c r="D190" s="27">
        <v>0</v>
      </c>
      <c r="E190" s="26">
        <v>0</v>
      </c>
      <c r="F190" s="26">
        <v>0</v>
      </c>
      <c r="G190" s="26">
        <v>0</v>
      </c>
    </row>
    <row r="191" spans="1:7" ht="21.75" customHeight="1" x14ac:dyDescent="0.25">
      <c r="A191" s="29" t="s">
        <v>15</v>
      </c>
      <c r="B191" s="30" t="s">
        <v>14</v>
      </c>
      <c r="C191" s="26">
        <v>0</v>
      </c>
      <c r="D191" s="27">
        <v>0</v>
      </c>
      <c r="E191" s="26">
        <v>0</v>
      </c>
      <c r="F191" s="26">
        <v>0</v>
      </c>
      <c r="G191" s="26">
        <v>0</v>
      </c>
    </row>
    <row r="192" spans="1:7" ht="21.75" customHeight="1" x14ac:dyDescent="0.25">
      <c r="A192" s="29" t="s">
        <v>13</v>
      </c>
      <c r="B192" s="30" t="s">
        <v>12</v>
      </c>
      <c r="C192" s="26">
        <v>0</v>
      </c>
      <c r="D192" s="27">
        <v>0</v>
      </c>
      <c r="E192" s="26">
        <v>0</v>
      </c>
      <c r="F192" s="26">
        <v>0</v>
      </c>
      <c r="G192" s="26">
        <v>0</v>
      </c>
    </row>
    <row r="193" spans="1:7" ht="21.75" customHeight="1" x14ac:dyDescent="0.25">
      <c r="A193" s="29" t="s">
        <v>11</v>
      </c>
      <c r="B193" s="31" t="s">
        <v>10</v>
      </c>
      <c r="C193" s="26">
        <v>0</v>
      </c>
      <c r="D193" s="27">
        <v>0</v>
      </c>
      <c r="E193" s="26">
        <v>0</v>
      </c>
      <c r="F193" s="26">
        <v>0</v>
      </c>
      <c r="G193" s="26">
        <v>0</v>
      </c>
    </row>
    <row r="194" spans="1:7" ht="21.75" customHeight="1" x14ac:dyDescent="0.25">
      <c r="A194" s="29" t="s">
        <v>9</v>
      </c>
      <c r="B194" s="30" t="s">
        <v>8</v>
      </c>
      <c r="C194" s="26">
        <v>0</v>
      </c>
      <c r="D194" s="27">
        <v>0</v>
      </c>
      <c r="E194" s="26">
        <v>0</v>
      </c>
      <c r="F194" s="26">
        <v>0</v>
      </c>
      <c r="G194" s="26">
        <v>0</v>
      </c>
    </row>
    <row r="195" spans="1:7" ht="23.25" customHeight="1" x14ac:dyDescent="0.25">
      <c r="A195" s="29"/>
      <c r="B195" s="28" t="s">
        <v>7</v>
      </c>
      <c r="C195" s="26">
        <v>0</v>
      </c>
      <c r="D195" s="27">
        <v>0</v>
      </c>
      <c r="E195" s="26">
        <v>0</v>
      </c>
      <c r="F195" s="26">
        <v>0</v>
      </c>
      <c r="G195" s="26">
        <v>0</v>
      </c>
    </row>
    <row r="196" spans="1:7" ht="31.5" customHeight="1" thickBot="1" x14ac:dyDescent="0.25">
      <c r="A196" s="25"/>
      <c r="B196" s="24" t="s">
        <v>6</v>
      </c>
      <c r="C196" s="23">
        <f>C185</f>
        <v>10776947.52</v>
      </c>
      <c r="D196" s="23">
        <f>D185</f>
        <v>13150.31</v>
      </c>
      <c r="E196" s="23">
        <f>E185</f>
        <v>35312230.810000002</v>
      </c>
      <c r="F196" s="23">
        <f>F185</f>
        <v>0</v>
      </c>
      <c r="G196" s="23">
        <f>SUM(C196:F196)</f>
        <v>46102328.640000001</v>
      </c>
    </row>
    <row r="197" spans="1:7" ht="18" customHeight="1" thickTop="1" x14ac:dyDescent="0.25"/>
    <row r="198" spans="1:7" ht="18" customHeight="1" x14ac:dyDescent="0.25">
      <c r="A198" s="17"/>
      <c r="B198" s="22"/>
      <c r="C198" s="21"/>
      <c r="D198" s="8"/>
      <c r="E198" s="18"/>
      <c r="F198" s="18"/>
      <c r="G198" s="18"/>
    </row>
    <row r="199" spans="1:7" ht="18" customHeight="1" x14ac:dyDescent="0.25">
      <c r="A199" s="20" t="s">
        <v>5</v>
      </c>
      <c r="B199" s="20"/>
      <c r="C199" s="20"/>
      <c r="D199" s="8"/>
      <c r="E199" s="19" t="s">
        <v>4</v>
      </c>
      <c r="F199" s="19"/>
      <c r="G199" s="19"/>
    </row>
    <row r="200" spans="1:7" ht="18" customHeight="1" x14ac:dyDescent="0.25">
      <c r="A200" s="17"/>
      <c r="B200" s="17"/>
      <c r="C200" s="18"/>
      <c r="D200" s="8"/>
      <c r="E200" s="18"/>
      <c r="F200" s="18"/>
      <c r="G200" s="18"/>
    </row>
    <row r="201" spans="1:7" ht="18" customHeight="1" x14ac:dyDescent="0.25">
      <c r="A201" s="17"/>
      <c r="B201" s="16"/>
      <c r="C201" s="13"/>
      <c r="D201" s="13"/>
      <c r="E201" s="13"/>
      <c r="F201" s="13"/>
      <c r="G201" s="13"/>
    </row>
    <row r="202" spans="1:7" ht="18" customHeight="1" thickBot="1" x14ac:dyDescent="0.3">
      <c r="A202" s="15" t="s">
        <v>3</v>
      </c>
      <c r="B202" s="15"/>
      <c r="C202" s="15"/>
      <c r="E202" s="15" t="s">
        <v>2</v>
      </c>
      <c r="F202" s="15"/>
      <c r="G202" s="15"/>
    </row>
    <row r="203" spans="1:7" ht="18" customHeight="1" x14ac:dyDescent="0.25">
      <c r="A203" s="14" t="s">
        <v>1</v>
      </c>
      <c r="B203" s="14"/>
      <c r="C203" s="14"/>
      <c r="D203" s="13"/>
      <c r="E203" s="12" t="s">
        <v>0</v>
      </c>
      <c r="F203" s="12"/>
      <c r="G203" s="12"/>
    </row>
    <row r="204" spans="1:7" ht="18" customHeight="1" x14ac:dyDescent="0.25">
      <c r="A204" s="11"/>
      <c r="B204" s="10"/>
      <c r="C204" s="9"/>
      <c r="E204" s="8"/>
      <c r="F204" s="8"/>
      <c r="G204" s="7"/>
    </row>
    <row r="205" spans="1:7" ht="18" customHeight="1" x14ac:dyDescent="0.25"/>
    <row r="206" spans="1:7" ht="18" customHeight="1" x14ac:dyDescent="0.25"/>
  </sheetData>
  <mergeCells count="13">
    <mergeCell ref="A11:G11"/>
    <mergeCell ref="A7:G7"/>
    <mergeCell ref="A8:G8"/>
    <mergeCell ref="A9:G9"/>
    <mergeCell ref="A10:G10"/>
    <mergeCell ref="A203:C203"/>
    <mergeCell ref="E203:G203"/>
    <mergeCell ref="A12:G12"/>
    <mergeCell ref="A13:G13"/>
    <mergeCell ref="A202:C202"/>
    <mergeCell ref="E202:G202"/>
    <mergeCell ref="A199:C199"/>
    <mergeCell ref="E199:G199"/>
  </mergeCells>
  <pageMargins left="0.56000000000000005" right="0.73" top="0.31496062992125984" bottom="0.23622047244094491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RESUMEN UNIFICADO ENERO 2023</vt:lpstr>
      <vt:lpstr>'RESUMEN UNIFICADO ENERO 2023'!Área_de_impresión</vt:lpstr>
      <vt:lpstr>'RESUMEN UNIFICADO ENERO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2023-02-17T15:51:37Z</dcterms:created>
  <dcterms:modified xsi:type="dcterms:W3CDTF">2023-02-17T15:56:02Z</dcterms:modified>
</cp:coreProperties>
</file>