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4\10 Octubre\INFORME FINANCIERO\"/>
    </mc:Choice>
  </mc:AlternateContent>
  <xr:revisionPtr revIDLastSave="0" documentId="13_ncr:1_{4A85271F-BD84-498A-BD1D-3CA566A634E4}" xr6:coauthVersionLast="47" xr6:coauthVersionMax="47" xr10:uidLastSave="{00000000-0000-0000-0000-000000000000}"/>
  <bookViews>
    <workbookView xWindow="-120" yWindow="-120" windowWidth="38640" windowHeight="21240" tabRatio="605" xr2:uid="{00000000-000D-0000-FFFF-FFFF00000000}"/>
  </bookViews>
  <sheets>
    <sheet name="G Y P SEPT. 2024" sheetId="234" r:id="rId1"/>
  </sheets>
  <definedNames>
    <definedName name="_0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4" i="234" l="1"/>
  <c r="E41" i="234"/>
  <c r="E162" i="234"/>
  <c r="E153" i="234"/>
  <c r="E107" i="234"/>
  <c r="E103" i="234"/>
  <c r="E60" i="234"/>
  <c r="E179" i="234" l="1"/>
  <c r="E159" i="234"/>
  <c r="E81" i="234"/>
  <c r="E69" i="234"/>
  <c r="E169" i="234" l="1"/>
  <c r="E126" i="234"/>
  <c r="E134" i="234"/>
  <c r="E53" i="234" l="1"/>
  <c r="E18" i="234" l="1"/>
  <c r="E177" i="234"/>
  <c r="E128" i="234"/>
  <c r="E111" i="234"/>
  <c r="E90" i="234"/>
  <c r="E32" i="234"/>
  <c r="E23" i="234"/>
  <c r="E72" i="234" l="1"/>
  <c r="E50" i="234"/>
  <c r="E100" i="234" l="1"/>
  <c r="E64" i="234" l="1"/>
  <c r="E56" i="234"/>
  <c r="E166" i="234" l="1"/>
  <c r="E152" i="234" s="1"/>
  <c r="E136" i="234"/>
  <c r="E115" i="234"/>
  <c r="E94" i="234"/>
  <c r="E85" i="234"/>
  <c r="E37" i="234"/>
  <c r="E30" i="234"/>
  <c r="E130" i="234"/>
  <c r="E125" i="234" s="1"/>
  <c r="E183" i="234"/>
  <c r="E22" i="234" l="1"/>
  <c r="E42" i="234"/>
  <c r="E21" i="234" l="1"/>
  <c r="E203" i="234"/>
  <c r="E204" i="234" l="1"/>
</calcChain>
</file>

<file path=xl/sharedStrings.xml><?xml version="1.0" encoding="utf-8"?>
<sst xmlns="http://schemas.openxmlformats.org/spreadsheetml/2006/main" count="377" uniqueCount="356">
  <si>
    <t>PREPARADO POR:</t>
  </si>
  <si>
    <t>REVISADO POR:</t>
  </si>
  <si>
    <t>REPUBLICA DOMINICANA</t>
  </si>
  <si>
    <t>MINISTERIO DE AGRICULTURA</t>
  </si>
  <si>
    <t>DIRECCION GENERAL DE GANADERIA</t>
  </si>
  <si>
    <t>DEPARTAMENTO  FINANCIERO</t>
  </si>
  <si>
    <t>Teléfono local</t>
  </si>
  <si>
    <t xml:space="preserve">Comisiones y gastos bancarios </t>
  </si>
  <si>
    <t>Combustibles y lubricantes</t>
  </si>
  <si>
    <t>2.1.1.2</t>
  </si>
  <si>
    <t>Remuneraciones al personal con carácter transitorio</t>
  </si>
  <si>
    <t>2.2.1.3</t>
  </si>
  <si>
    <t>2.1.5.3</t>
  </si>
  <si>
    <t>Contribuciones al seguro de riesgo laboral</t>
  </si>
  <si>
    <t>2.1.1.3</t>
  </si>
  <si>
    <t>Sueldos al personal fijo en trámite de pensiones</t>
  </si>
  <si>
    <t>2.1.5.1</t>
  </si>
  <si>
    <t>Contribuciones al seguro de salud</t>
  </si>
  <si>
    <t>2.1.5.2</t>
  </si>
  <si>
    <t>Contribuciones al seguro de pensiones</t>
  </si>
  <si>
    <t>2.1.1.1</t>
  </si>
  <si>
    <t>Remuneraciones al personal fijo</t>
  </si>
  <si>
    <t>INGRESOS:</t>
  </si>
  <si>
    <t>TRANSF. DE LA TESORERIA</t>
  </si>
  <si>
    <t>INGRESOS  PROGRAMA COLERA PORCINO</t>
  </si>
  <si>
    <t>INGRESOS CUENTA SANIDAD ANIMAL Y EXTENSION</t>
  </si>
  <si>
    <t>TOTAL INGRESOS</t>
  </si>
  <si>
    <t>2.3.2.4</t>
  </si>
  <si>
    <t>Calzados</t>
  </si>
  <si>
    <t xml:space="preserve"> </t>
  </si>
  <si>
    <t>Mantenimiento y reparación  de maquinarias y equipos</t>
  </si>
  <si>
    <t>2.2.1.5</t>
  </si>
  <si>
    <t>Servicio de internet y televisión por cable</t>
  </si>
  <si>
    <t>2.3.1.1</t>
  </si>
  <si>
    <t>Alimentos y bebidas para personas</t>
  </si>
  <si>
    <t>2.3.9.8</t>
  </si>
  <si>
    <t>Repuestos y accesorios menores</t>
  </si>
  <si>
    <t>2.3.7.1</t>
  </si>
  <si>
    <t>2.2.7.2</t>
  </si>
  <si>
    <t>2.3.3.2</t>
  </si>
  <si>
    <t>Productos de papel y cartón</t>
  </si>
  <si>
    <t>2.3.5.5</t>
  </si>
  <si>
    <t>Artículos de plástico</t>
  </si>
  <si>
    <t>2.3.9.1</t>
  </si>
  <si>
    <t>2.3.9.9</t>
  </si>
  <si>
    <t>Productos y útiles varios no identificados precedentemente (n.i.p.)</t>
  </si>
  <si>
    <t>2.1.2.2</t>
  </si>
  <si>
    <t>Compensación</t>
  </si>
  <si>
    <t>2.2.8.2</t>
  </si>
  <si>
    <t>2.2.8.8</t>
  </si>
  <si>
    <t xml:space="preserve">Impuestos, derechos y tasas  </t>
  </si>
  <si>
    <t>Electricidad</t>
  </si>
  <si>
    <t>2.2.1.6</t>
  </si>
  <si>
    <t>2.3.6.3</t>
  </si>
  <si>
    <t>2.3.9.6</t>
  </si>
  <si>
    <t>2.3.1.2</t>
  </si>
  <si>
    <t>2.2.8.7</t>
  </si>
  <si>
    <t>Servicios Técnicos y Profesionales</t>
  </si>
  <si>
    <t>2.3.4.2</t>
  </si>
  <si>
    <t>2.2.4.4</t>
  </si>
  <si>
    <t>2.3.7.2</t>
  </si>
  <si>
    <t>Peaje</t>
  </si>
  <si>
    <t>2.2.2.1</t>
  </si>
  <si>
    <t>2.2.4.1</t>
  </si>
  <si>
    <t>2.3.1.3</t>
  </si>
  <si>
    <t>2.3.2.2</t>
  </si>
  <si>
    <t>2.3.5.4</t>
  </si>
  <si>
    <t>2.3.9.2</t>
  </si>
  <si>
    <t>2.3.2.3</t>
  </si>
  <si>
    <t>2.2.3.1</t>
  </si>
  <si>
    <t>2.3.4.1</t>
  </si>
  <si>
    <t>Productos metálicos y sus derivados</t>
  </si>
  <si>
    <t>Productos eléctricos y afines</t>
  </si>
  <si>
    <t>2.6.5.2</t>
  </si>
  <si>
    <t>Maquinaria y equipo industrial</t>
  </si>
  <si>
    <t xml:space="preserve">Prendas de vestir </t>
  </si>
  <si>
    <t xml:space="preserve">Artículos de caucho </t>
  </si>
  <si>
    <t xml:space="preserve">Pasajes </t>
  </si>
  <si>
    <t xml:space="preserve">CONTRATACION DE  SERVICIOS  </t>
  </si>
  <si>
    <t xml:space="preserve">Publicidad y propaganda  </t>
  </si>
  <si>
    <t xml:space="preserve">BIENES MUEBLES, INMUEBLES E INTANGIBLES </t>
  </si>
  <si>
    <t>2.2.1.8</t>
  </si>
  <si>
    <t>2.3.3.3</t>
  </si>
  <si>
    <t>2.2.9.2</t>
  </si>
  <si>
    <t>2.3.6.1</t>
  </si>
  <si>
    <t>2.2.2.2</t>
  </si>
  <si>
    <t>2.3.5.3</t>
  </si>
  <si>
    <t>2.3.1.4</t>
  </si>
  <si>
    <t>2.6.1.1</t>
  </si>
  <si>
    <t>2.2.6.1</t>
  </si>
  <si>
    <t>Seguro de bienes inmuebles</t>
  </si>
  <si>
    <t>2.2.6.2</t>
  </si>
  <si>
    <t>Seguro de bienes muebles</t>
  </si>
  <si>
    <t>2.2.7.1</t>
  </si>
  <si>
    <t>Productos de artes gráficas</t>
  </si>
  <si>
    <t>Productos químicos y conexos</t>
  </si>
  <si>
    <t>Muebles, equipos de oficina y estantería</t>
  </si>
  <si>
    <t>2.6.1.3</t>
  </si>
  <si>
    <t>2.6.3.1</t>
  </si>
  <si>
    <t>Equipo médico y de laboratorio</t>
  </si>
  <si>
    <t>2.6.4.8</t>
  </si>
  <si>
    <t>Otros equipos de transporte</t>
  </si>
  <si>
    <t>2.6.5.1</t>
  </si>
  <si>
    <t>Maquinaria y equipo agropecuario</t>
  </si>
  <si>
    <t>2.6.5.6</t>
  </si>
  <si>
    <t>Equipo de generación eléctrica</t>
  </si>
  <si>
    <t>2.6.5.8</t>
  </si>
  <si>
    <t>Otros equipos</t>
  </si>
  <si>
    <t xml:space="preserve">Impresión y encuadernación </t>
  </si>
  <si>
    <t xml:space="preserve">Recolección de residuos sólidos </t>
  </si>
  <si>
    <t xml:space="preserve">Productos de cemento, cal asbesto, yeso y arcilla  </t>
  </si>
  <si>
    <t>2 -</t>
  </si>
  <si>
    <t xml:space="preserve"> GASTOS</t>
  </si>
  <si>
    <t xml:space="preserve">2.1 - </t>
  </si>
  <si>
    <t>REMUNERACIONES Y CONTRIBUCIONES</t>
  </si>
  <si>
    <t xml:space="preserve"> GRATIFICACIONES Y BONIFICACIONES </t>
  </si>
  <si>
    <t>2.1.4</t>
  </si>
  <si>
    <t xml:space="preserve">2.1.5 </t>
  </si>
  <si>
    <t xml:space="preserve">CONTRIBUCIONES A LA SEGURIDAD SOCIAL </t>
  </si>
  <si>
    <t>2.2.1</t>
  </si>
  <si>
    <t xml:space="preserve">SERVICIOS BÁSICOS </t>
  </si>
  <si>
    <t>2.2.2</t>
  </si>
  <si>
    <t xml:space="preserve">PUBLICIDAD, IMPRESIÓN Y ENCUADERNACIÓN </t>
  </si>
  <si>
    <t xml:space="preserve">VIÁTICOS </t>
  </si>
  <si>
    <t>2.2.3</t>
  </si>
  <si>
    <t>2.2.4</t>
  </si>
  <si>
    <t xml:space="preserve">TRANSPORTE Y ALMACENAJE </t>
  </si>
  <si>
    <t xml:space="preserve"> ALQUILERES Y RENTAS  </t>
  </si>
  <si>
    <t>2.2.5</t>
  </si>
  <si>
    <t>2.2.6</t>
  </si>
  <si>
    <t xml:space="preserve">SEGUROS </t>
  </si>
  <si>
    <t xml:space="preserve">2.2.7 </t>
  </si>
  <si>
    <t>SERVICIOS DE CONSERVACIÓN, REPARACIONES MENORES E INSTALACIONES TEMPORALES</t>
  </si>
  <si>
    <t>OTROS SERVICIOS NO INCLUIDOS EN CONCEPTOS ANTERIORES</t>
  </si>
  <si>
    <t>2.2.8</t>
  </si>
  <si>
    <t>2.2.9</t>
  </si>
  <si>
    <t>OTRAS CONTRATACIONES DE SERVICIOS</t>
  </si>
  <si>
    <t xml:space="preserve"> MATERIALES Y SUMINISTROS  </t>
  </si>
  <si>
    <t>2.3.1</t>
  </si>
  <si>
    <t xml:space="preserve">ALIMENTOS Y PRODUCTOS AGROFORESTALES </t>
  </si>
  <si>
    <t>2.3.2</t>
  </si>
  <si>
    <t xml:space="preserve">TEXTILES Y VESTUARIOS </t>
  </si>
  <si>
    <t>2.3.3</t>
  </si>
  <si>
    <t xml:space="preserve">PRODUCTOS DE PAPEL, CARTÓN E IMPRESOS </t>
  </si>
  <si>
    <t>2.3.4</t>
  </si>
  <si>
    <t xml:space="preserve">PRODUCTOS FARMACÉUTICOS  </t>
  </si>
  <si>
    <t>2.3.5</t>
  </si>
  <si>
    <t xml:space="preserve">PRODUCTOS DE CUERO, CAUCHO Y PLÁSTICO </t>
  </si>
  <si>
    <t xml:space="preserve">PRODUCTOS DE MINERALES, METÁLICOS Y NO METÁLICOS  </t>
  </si>
  <si>
    <t xml:space="preserve">2.3.6 </t>
  </si>
  <si>
    <t>2.3.7</t>
  </si>
  <si>
    <t xml:space="preserve">COMBUSTIBLES, LUBRICANTES, PRODUCTOS QUÍMICOS Y CONEXOS </t>
  </si>
  <si>
    <t>2.3.8</t>
  </si>
  <si>
    <t xml:space="preserve">GASTOS A SER ASIGNADOS DURANTE EL EJERCICIO (ART. 32 Y 33, LEY 423-06) </t>
  </si>
  <si>
    <t>2.3.9</t>
  </si>
  <si>
    <t xml:space="preserve">PRODUCTOS Y ÚTILES VARIOS  </t>
  </si>
  <si>
    <t>TRANSFERENCIAS CORRIENTES</t>
  </si>
  <si>
    <t>2.4.1</t>
  </si>
  <si>
    <t>2.4.2</t>
  </si>
  <si>
    <t>2.4.3</t>
  </si>
  <si>
    <t>2.4.4</t>
  </si>
  <si>
    <t>2.4.5</t>
  </si>
  <si>
    <t>2.4.7</t>
  </si>
  <si>
    <t>2.5.1</t>
  </si>
  <si>
    <t>2.5.2</t>
  </si>
  <si>
    <t>2.5.3</t>
  </si>
  <si>
    <t>2.5.4</t>
  </si>
  <si>
    <t>2.5.5</t>
  </si>
  <si>
    <t>2.5.6</t>
  </si>
  <si>
    <t>2.5.9</t>
  </si>
  <si>
    <t>TRANSFERENCIAS DE CAPITAL</t>
  </si>
  <si>
    <t xml:space="preserve">2.6.1 MOBILIARIO Y EQUIPO  </t>
  </si>
  <si>
    <t>2.6.1</t>
  </si>
  <si>
    <t>2.6.2</t>
  </si>
  <si>
    <t xml:space="preserve">MOBILIARIO Y EQUIPO EDUCACIONAL Y RECREATIVO </t>
  </si>
  <si>
    <t>2.6.3</t>
  </si>
  <si>
    <t xml:space="preserve">EQUIPO E INSTRUMENTAL CIENTIFICO  Y LABORATORIO </t>
  </si>
  <si>
    <t>2.6.4</t>
  </si>
  <si>
    <t xml:space="preserve">VEHÍCULOS Y EQUIPOS DE TRANSPORTE, TRACCIÓN Y ELEVACIÓN  </t>
  </si>
  <si>
    <t>2.6.5</t>
  </si>
  <si>
    <t xml:space="preserve">MAQUINARIA, OTROS EQUIPOS Y HERRAMIENTAS  </t>
  </si>
  <si>
    <t>2.6.6</t>
  </si>
  <si>
    <t>EQUIPOS DE DEFENSA Y SEGURIDAD</t>
  </si>
  <si>
    <t>2.6.7</t>
  </si>
  <si>
    <t>2.6.8</t>
  </si>
  <si>
    <t>2.6.9</t>
  </si>
  <si>
    <t>BIENES INTANGIBLES</t>
  </si>
  <si>
    <t>ACTIVOS BIÓLOGICOS CULTIVABLES</t>
  </si>
  <si>
    <t>EDIFICIOS, ESTRUCTURAS, TIERRAS, TERRENOS Y OBJETOS DE VALOR</t>
  </si>
  <si>
    <t>2.7.1</t>
  </si>
  <si>
    <t>2.7.2</t>
  </si>
  <si>
    <t>2.7.3</t>
  </si>
  <si>
    <t>2.7.4</t>
  </si>
  <si>
    <t>2.8.1</t>
  </si>
  <si>
    <t>OBRAS</t>
  </si>
  <si>
    <t>OBRAS EN EDIFICACIONES</t>
  </si>
  <si>
    <t>INFRAESTRUCTURA</t>
  </si>
  <si>
    <t>2.8.2</t>
  </si>
  <si>
    <t>2.9.1</t>
  </si>
  <si>
    <t>2.9.2</t>
  </si>
  <si>
    <t>2.9.4</t>
  </si>
  <si>
    <t>CONCESIÓN DE PRESTAMOS</t>
  </si>
  <si>
    <t>GASTOS FINANCIEROS</t>
  </si>
  <si>
    <t>2.1.1</t>
  </si>
  <si>
    <t>REMUNERACIONES</t>
  </si>
  <si>
    <t>2.3.3.5</t>
  </si>
  <si>
    <t>Textos de enseñanza</t>
  </si>
  <si>
    <t>2.4.9.1</t>
  </si>
  <si>
    <t>Transferencias corrientes destinadas a otras Instituciones Públicas</t>
  </si>
  <si>
    <t>2.4.9</t>
  </si>
  <si>
    <t>OTRAS INSTITUCIONES PÚBLICAS</t>
  </si>
  <si>
    <t>2.2.5.8</t>
  </si>
  <si>
    <t>2.2.8.3</t>
  </si>
  <si>
    <t>2.3.6.2</t>
  </si>
  <si>
    <t>2.3.9.3</t>
  </si>
  <si>
    <t>2.3.9.5</t>
  </si>
  <si>
    <t>2.6.1.4</t>
  </si>
  <si>
    <t xml:space="preserve">Llantas y neumáticos </t>
  </si>
  <si>
    <t xml:space="preserve">Útiles de cocina y comedor </t>
  </si>
  <si>
    <t>Electrodomésticos</t>
  </si>
  <si>
    <t xml:space="preserve">Viáticos dentro del país </t>
  </si>
  <si>
    <t>Servicios de Alimentacion</t>
  </si>
  <si>
    <t xml:space="preserve">Útiles menores médico-quirúrgicos  </t>
  </si>
  <si>
    <t>Productos agroforestales y pecuarios</t>
  </si>
  <si>
    <t>2.1.4.2</t>
  </si>
  <si>
    <t>Otras gratificaciones y bonificaciones</t>
  </si>
  <si>
    <t xml:space="preserve">Productos médicos para uso veterinario  </t>
  </si>
  <si>
    <t>Productos de vidrio, loza y porcelana</t>
  </si>
  <si>
    <t>2.1.1.5</t>
  </si>
  <si>
    <t>Prestaciones económicas</t>
  </si>
  <si>
    <t>2.1.1.6</t>
  </si>
  <si>
    <t>Vacaciones</t>
  </si>
  <si>
    <t>Servicios sanitarios médicos y veterinarios</t>
  </si>
  <si>
    <t>Alimentos para animales</t>
  </si>
  <si>
    <t>2.3.3.1</t>
  </si>
  <si>
    <t>2.6.4.1</t>
  </si>
  <si>
    <t>Automóviles y camiones</t>
  </si>
  <si>
    <t>2.6.7.4</t>
  </si>
  <si>
    <t>Ovinos y caprinos</t>
  </si>
  <si>
    <t>2.6.8.8</t>
  </si>
  <si>
    <t>Licencias informáticas e intelectuales, industriales y comerciales</t>
  </si>
  <si>
    <t>2.5.1.2</t>
  </si>
  <si>
    <t xml:space="preserve">Transferencias de capital a Asociaciones Privadas sin Fines de Lucro </t>
  </si>
  <si>
    <t xml:space="preserve">Acabados textiles </t>
  </si>
  <si>
    <t>ADQUISICIÓN DE TÍTULOS VALORES</t>
  </si>
  <si>
    <t>REPRESENTATIVOS DE DEUDA</t>
  </si>
  <si>
    <t>TOTAL EGRESOS CONSOLIDADOS</t>
  </si>
  <si>
    <t>2.4.1.6</t>
  </si>
  <si>
    <t>2.6.1.2</t>
  </si>
  <si>
    <t>Muebles de alojamiento</t>
  </si>
  <si>
    <t>TRANSFERENCIAS CORRIENTES AL GOBIERNO GENERAL NACIONAL</t>
  </si>
  <si>
    <t>TRANSFERENCIAS CORRIENTES AGOBIERNOS GENERALES LOCALES</t>
  </si>
  <si>
    <t>TRANSFERENCIAS CORRIENTES A EMPRESAS PÚBLICAS NO FINANCIERAS</t>
  </si>
  <si>
    <t>TRANSFERENCIAS CORRIENTES A INSTITUCIONES PÚBLICAS FINANCIERAS</t>
  </si>
  <si>
    <t>TRANSFERENCIAS CORRIENTES AL SECTOR EXTERNO</t>
  </si>
  <si>
    <t xml:space="preserve">Transferencias corrientes a Asociaciones sin fines de lucro </t>
  </si>
  <si>
    <t>2.3.3.4</t>
  </si>
  <si>
    <t xml:space="preserve">Libros, revistas y periódicos </t>
  </si>
  <si>
    <t xml:space="preserve">Papel de escritorio </t>
  </si>
  <si>
    <t>Contratación de mantenimiento y reparaciones menores</t>
  </si>
  <si>
    <t>2.2.1.7</t>
  </si>
  <si>
    <t>Agua</t>
  </si>
  <si>
    <t xml:space="preserve">Madera, corcho y sus manufacturas  </t>
  </si>
  <si>
    <t>2.2.4.2</t>
  </si>
  <si>
    <t xml:space="preserve">Fletes </t>
  </si>
  <si>
    <t>Productos médicos  para uso humano</t>
  </si>
  <si>
    <t>2.1.3.2</t>
  </si>
  <si>
    <t>Otros alquileres</t>
  </si>
  <si>
    <t>Equipos de tecnología de la información y comunicación</t>
  </si>
  <si>
    <t>2.6.5.4</t>
  </si>
  <si>
    <t>Sistemas y equipos de climatización</t>
  </si>
  <si>
    <t>2.1.2</t>
  </si>
  <si>
    <t>2.3.9.7</t>
  </si>
  <si>
    <t>Productos y útiles veterinarios</t>
  </si>
  <si>
    <t>CONSTRUCCIONES EN BIENES</t>
  </si>
  <si>
    <t>CONCESIONADOS</t>
  </si>
  <si>
    <t>2.9.1 - INTERESES DE LA DEUDA PÚBLICA</t>
  </si>
  <si>
    <t>INTERNA</t>
  </si>
  <si>
    <t>2.9.2 - INTERESES DE LA DEUDA PUBLICA</t>
  </si>
  <si>
    <t>EXTERNA</t>
  </si>
  <si>
    <t>2.9.4 - COMISIONES Y OTROS GASTOS</t>
  </si>
  <si>
    <t>BANCARIOS DE LA DEUDA PÚBLICA</t>
  </si>
  <si>
    <t xml:space="preserve"> Compensación  </t>
  </si>
  <si>
    <t>2.2.8.6</t>
  </si>
  <si>
    <t>2.2.5.1</t>
  </si>
  <si>
    <t>2.6.3.2</t>
  </si>
  <si>
    <t>Instrumental  médico y de laboratorio</t>
  </si>
  <si>
    <t>2.6.5.7</t>
  </si>
  <si>
    <t>2.2.8.1</t>
  </si>
  <si>
    <t>2.1.3</t>
  </si>
  <si>
    <t>Gastos Juidiciales</t>
  </si>
  <si>
    <t>2.2.1.4</t>
  </si>
  <si>
    <t>2.2.9.1</t>
  </si>
  <si>
    <t>Telefax y correos</t>
  </si>
  <si>
    <t>Otras contrataciones de servicios</t>
  </si>
  <si>
    <t>2.6.3.4</t>
  </si>
  <si>
    <t>Equipos e instrumentos de medición científica</t>
  </si>
  <si>
    <t>Gastos de representación en el pais</t>
  </si>
  <si>
    <t>2.2.8.5</t>
  </si>
  <si>
    <t>2.2.5.9</t>
  </si>
  <si>
    <t>Derecho de uso</t>
  </si>
  <si>
    <t>2.1.1.4</t>
  </si>
  <si>
    <t>2.2.1.2</t>
  </si>
  <si>
    <t>sueldo anual No.13</t>
  </si>
  <si>
    <t>2.2.8.9</t>
  </si>
  <si>
    <t>Otros gastos operativos</t>
  </si>
  <si>
    <t>Materiales de Limpieza</t>
  </si>
  <si>
    <t>Utiles de escritorio, oficina, informatica y de enseñanzas</t>
  </si>
  <si>
    <t>2.6.1.9</t>
  </si>
  <si>
    <t>Otros mobiliarios y equipos no identificados precedentemente</t>
  </si>
  <si>
    <t>2.6.2.3</t>
  </si>
  <si>
    <t>Camara fotograficas y videos</t>
  </si>
  <si>
    <t>ADQUISICION DE ACTIVOS FINANCIEROS CON FINES DE POLITICAS</t>
  </si>
  <si>
    <t>GASTOS QUE SE ASIGNARÁN DURANTE EL EJERCICIO PARA INVERSIÓN (ART.32 Y 33, LEY 423-06)</t>
  </si>
  <si>
    <t>2.1.3.1</t>
  </si>
  <si>
    <t xml:space="preserve">Gastos de representación en el exterior. </t>
  </si>
  <si>
    <t>2.2.6.3</t>
  </si>
  <si>
    <t>2.2.6.9</t>
  </si>
  <si>
    <t>2.6.5.5</t>
  </si>
  <si>
    <t>Equipo de comunicación, telecomunicaciones y señalamiento</t>
  </si>
  <si>
    <t>2.6.7.8</t>
  </si>
  <si>
    <t>Otros activos biológicos que generan produccion  recurrente</t>
  </si>
  <si>
    <t xml:space="preserve">                                 -   </t>
  </si>
  <si>
    <t>Organización de Eventos y festividades</t>
  </si>
  <si>
    <t>SECTOR PRIVADO</t>
  </si>
  <si>
    <t>TRANSFERENCIAS DE CAPITAL AL</t>
  </si>
  <si>
    <t>GOBIERNO GENERAL  NACIONAL</t>
  </si>
  <si>
    <t>TRANSFERENCIAS DE CAPITAL A</t>
  </si>
  <si>
    <t>GOBIERNOS GENERALES LOCALES</t>
  </si>
  <si>
    <t>TRANSFERENCIAS DE CAPITAL  A</t>
  </si>
  <si>
    <t>EMPRESAS PÚBLICAS NO FINANCIERAS</t>
  </si>
  <si>
    <t>INSTITUCIONES PÚBLICAS FINANCIERAS</t>
  </si>
  <si>
    <t>SECTOR EXTERNO</t>
  </si>
  <si>
    <t xml:space="preserve">RESULTADO NETO DEL EJERCICIO </t>
  </si>
  <si>
    <t>Alquiler y rentas de edificios y locales</t>
  </si>
  <si>
    <t>Fumigacion, Lavanderia, Limpieza e Higiene</t>
  </si>
  <si>
    <t>Maquinas-herramientas</t>
  </si>
  <si>
    <t>ESTADO DE INGRESOS Y  EGRESOS COMPARATIVO</t>
  </si>
  <si>
    <t>Otros seguros</t>
  </si>
  <si>
    <t>Encargado Depto. Financiero</t>
  </si>
  <si>
    <t>ServicioTeléfonico larga distancia</t>
  </si>
  <si>
    <t>Seguro de personas</t>
  </si>
  <si>
    <t>LICDA. KELVIA REYES</t>
  </si>
  <si>
    <t>Division de Contabilidad</t>
  </si>
  <si>
    <t xml:space="preserve">LCDO. JOSE ALFREDO CASTRO </t>
  </si>
  <si>
    <t>2.4.2.1</t>
  </si>
  <si>
    <t xml:space="preserve">Equipos de Seguridad </t>
  </si>
  <si>
    <t>2.6.6.1</t>
  </si>
  <si>
    <t>DIETAS Y GASTOS DE REPRESENTACION</t>
  </si>
  <si>
    <t>2.2.3.2</t>
  </si>
  <si>
    <t xml:space="preserve">Viáticos fuera del país </t>
  </si>
  <si>
    <t>TRANSFERENCIAS CORRIENTES A OTRAS INSTITUCIONES PUBLICAS</t>
  </si>
  <si>
    <t xml:space="preserve"> TRANSFERENCIAS CORRIENTES AL SECTOR PRIVADO</t>
  </si>
  <si>
    <t>2.6.2.4</t>
  </si>
  <si>
    <t>Mobiliario y equipo educacional y recreativo</t>
  </si>
  <si>
    <t>1RO AL 3O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</si>
</sst>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([$€]* #,##0.00_);_([$€]* \(#,##0.00\);_([$€]* &quot;-&quot;??_);_(@_)"/>
    <numFmt numFmtId="167" formatCode="&quot; &quot;* #,##0.00&quot; &quot;;&quot;-&quot;* #,##0.00&quot; &quot;;&quot; &quot;* &quot;-&quot;#&quot; &quot;;&quot; &quot;@&quot; &quot;"/>
  </numFmts>
  <fonts count="6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Cambria"/>
      <family val="1"/>
      <scheme val="major"/>
    </font>
    <font>
      <sz val="10"/>
      <name val="Cambria"/>
      <family val="1"/>
      <scheme val="major"/>
    </font>
    <font>
      <sz val="11"/>
      <name val="Cambria"/>
      <family val="1"/>
      <scheme val="major"/>
    </font>
    <font>
      <b/>
      <sz val="14"/>
      <name val="Cambria"/>
      <family val="1"/>
      <scheme val="major"/>
    </font>
    <font>
      <b/>
      <sz val="13"/>
      <name val="Cambria"/>
      <family val="1"/>
      <scheme val="major"/>
    </font>
    <font>
      <b/>
      <sz val="16"/>
      <name val="Cambria"/>
      <family val="1"/>
      <scheme val="major"/>
    </font>
    <font>
      <sz val="13"/>
      <name val="Cambria"/>
      <family val="1"/>
      <scheme val="major"/>
    </font>
    <font>
      <b/>
      <sz val="10"/>
      <name val="Cambria"/>
      <family val="1"/>
      <scheme val="major"/>
    </font>
    <font>
      <sz val="9"/>
      <color rgb="FF000000"/>
      <name val="Arial"/>
      <family val="2"/>
    </font>
    <font>
      <b/>
      <sz val="11"/>
      <name val="Cambria"/>
      <family val="1"/>
      <scheme val="major"/>
    </font>
    <font>
      <sz val="10"/>
      <name val="Cambria"/>
      <family val="1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mbria"/>
      <family val="1"/>
    </font>
    <font>
      <b/>
      <sz val="9"/>
      <name val="Arial"/>
      <family val="2"/>
    </font>
    <font>
      <sz val="9"/>
      <name val="Arial"/>
      <family val="2"/>
    </font>
    <font>
      <b/>
      <sz val="10"/>
      <name val="Cambria"/>
      <family val="1"/>
    </font>
    <font>
      <b/>
      <u/>
      <sz val="10"/>
      <name val="Cambria"/>
      <family val="1"/>
      <scheme val="major"/>
    </font>
    <font>
      <b/>
      <sz val="10"/>
      <color rgb="FF000000"/>
      <name val="Cambria"/>
      <family val="1"/>
    </font>
    <font>
      <b/>
      <sz val="11"/>
      <color rgb="FF000000"/>
      <name val="Calibri"/>
      <family val="2"/>
    </font>
    <font>
      <b/>
      <sz val="9"/>
      <color rgb="FF000000"/>
      <name val="Arial"/>
      <family val="2"/>
    </font>
    <font>
      <sz val="10"/>
      <color rgb="FF003300"/>
      <name val="Arial"/>
      <family val="2"/>
    </font>
    <font>
      <sz val="10"/>
      <color rgb="FF000000"/>
      <name val="Cambria"/>
      <family val="1"/>
    </font>
    <font>
      <b/>
      <sz val="14"/>
      <color rgb="FFFF00FF"/>
      <name val="Cambria"/>
      <family val="1"/>
      <scheme val="major"/>
    </font>
    <font>
      <sz val="14"/>
      <color rgb="FFFF00FF"/>
      <name val="Cambria"/>
      <family val="1"/>
      <scheme val="major"/>
    </font>
    <font>
      <b/>
      <sz val="10"/>
      <color rgb="FF000000"/>
      <name val="Arial"/>
      <family val="2"/>
    </font>
    <font>
      <b/>
      <sz val="9"/>
      <color rgb="FF000000"/>
      <name val="Cambria"/>
      <family val="1"/>
    </font>
    <font>
      <b/>
      <sz val="12"/>
      <color rgb="FFFF00FF"/>
      <name val="Cambria"/>
      <family val="1"/>
      <scheme val="major"/>
    </font>
  </fonts>
  <fills count="2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56">
    <xf numFmtId="0" fontId="0" fillId="0" borderId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5" fillId="0" borderId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1" fillId="0" borderId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6" borderId="0" applyNumberFormat="0" applyBorder="0" applyAlignment="0" applyProtection="0"/>
    <xf numFmtId="0" fontId="31" fillId="9" borderId="0" applyNumberFormat="0" applyBorder="0" applyAlignment="0" applyProtection="0"/>
    <xf numFmtId="0" fontId="31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20" borderId="0" applyNumberFormat="0" applyBorder="0" applyAlignment="0" applyProtection="0"/>
    <xf numFmtId="0" fontId="33" fillId="4" borderId="0" applyNumberFormat="0" applyBorder="0" applyAlignment="0" applyProtection="0"/>
    <xf numFmtId="0" fontId="34" fillId="2" borderId="3" applyNumberFormat="0" applyAlignment="0" applyProtection="0"/>
    <xf numFmtId="0" fontId="35" fillId="21" borderId="4" applyNumberFormat="0" applyAlignment="0" applyProtection="0"/>
    <xf numFmtId="0" fontId="36" fillId="0" borderId="0" applyNumberFormat="0" applyFill="0" applyBorder="0" applyAlignment="0" applyProtection="0"/>
    <xf numFmtId="0" fontId="37" fillId="5" borderId="0" applyNumberFormat="0" applyBorder="0" applyAlignment="0" applyProtection="0"/>
    <xf numFmtId="0" fontId="38" fillId="0" borderId="6" applyNumberFormat="0" applyFill="0" applyAlignment="0" applyProtection="0"/>
    <xf numFmtId="0" fontId="39" fillId="0" borderId="7" applyNumberFormat="0" applyFill="0" applyAlignment="0" applyProtection="0"/>
    <xf numFmtId="0" fontId="40" fillId="0" borderId="8" applyNumberFormat="0" applyFill="0" applyAlignment="0" applyProtection="0"/>
    <xf numFmtId="0" fontId="40" fillId="0" borderId="0" applyNumberFormat="0" applyFill="0" applyBorder="0" applyAlignment="0" applyProtection="0"/>
    <xf numFmtId="0" fontId="41" fillId="8" borderId="3" applyNumberFormat="0" applyAlignment="0" applyProtection="0"/>
    <xf numFmtId="0" fontId="42" fillId="0" borderId="5" applyNumberFormat="0" applyFill="0" applyAlignment="0" applyProtection="0"/>
    <xf numFmtId="0" fontId="43" fillId="22" borderId="0" applyNumberFormat="0" applyBorder="0" applyAlignment="0" applyProtection="0"/>
    <xf numFmtId="0" fontId="31" fillId="23" borderId="9" applyNumberFormat="0" applyFont="0" applyAlignment="0" applyProtection="0"/>
    <xf numFmtId="0" fontId="44" fillId="2" borderId="10" applyNumberFormat="0" applyAlignment="0" applyProtection="0"/>
    <xf numFmtId="0" fontId="45" fillId="0" borderId="0" applyNumberFormat="0" applyFill="0" applyBorder="0" applyAlignment="0" applyProtection="0"/>
    <xf numFmtId="0" fontId="46" fillId="0" borderId="11" applyNumberFormat="0" applyFill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44" fontId="16" fillId="0" borderId="0" applyFont="0" applyFill="0" applyBorder="0" applyAlignment="0" applyProtection="0"/>
    <xf numFmtId="0" fontId="31" fillId="0" borderId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6" borderId="0" applyNumberFormat="0" applyBorder="0" applyAlignment="0" applyProtection="0"/>
    <xf numFmtId="0" fontId="31" fillId="9" borderId="0" applyNumberFormat="0" applyBorder="0" applyAlignment="0" applyProtection="0"/>
    <xf numFmtId="0" fontId="31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20" borderId="0" applyNumberFormat="0" applyBorder="0" applyAlignment="0" applyProtection="0"/>
    <xf numFmtId="0" fontId="33" fillId="4" borderId="0" applyNumberFormat="0" applyBorder="0" applyAlignment="0" applyProtection="0"/>
    <xf numFmtId="0" fontId="34" fillId="2" borderId="3" applyNumberFormat="0" applyAlignment="0" applyProtection="0"/>
    <xf numFmtId="0" fontId="36" fillId="0" borderId="0" applyNumberFormat="0" applyFill="0" applyBorder="0" applyAlignment="0" applyProtection="0"/>
    <xf numFmtId="0" fontId="39" fillId="0" borderId="7" applyNumberFormat="0" applyFill="0" applyAlignment="0" applyProtection="0"/>
    <xf numFmtId="0" fontId="40" fillId="0" borderId="8" applyNumberFormat="0" applyFill="0" applyAlignment="0" applyProtection="0"/>
    <xf numFmtId="0" fontId="44" fillId="2" borderId="10" applyNumberFormat="0" applyAlignment="0" applyProtection="0"/>
    <xf numFmtId="0" fontId="45" fillId="0" borderId="0" applyNumberFormat="0" applyFill="0" applyBorder="0" applyAlignment="0" applyProtection="0"/>
    <xf numFmtId="0" fontId="34" fillId="2" borderId="12" applyNumberFormat="0" applyAlignment="0" applyProtection="0"/>
    <xf numFmtId="0" fontId="44" fillId="2" borderId="13" applyNumberFormat="0" applyAlignment="0" applyProtection="0"/>
    <xf numFmtId="0" fontId="46" fillId="0" borderId="14" applyNumberFormat="0" applyFill="0" applyAlignment="0" applyProtection="0"/>
    <xf numFmtId="0" fontId="34" fillId="2" borderId="12" applyNumberFormat="0" applyAlignment="0" applyProtection="0"/>
    <xf numFmtId="0" fontId="41" fillId="8" borderId="12" applyNumberFormat="0" applyAlignment="0" applyProtection="0"/>
    <xf numFmtId="0" fontId="31" fillId="23" borderId="15" applyNumberFormat="0" applyFont="0" applyAlignment="0" applyProtection="0"/>
    <xf numFmtId="0" fontId="44" fillId="2" borderId="13" applyNumberFormat="0" applyAlignment="0" applyProtection="0"/>
    <xf numFmtId="0" fontId="34" fillId="2" borderId="16" applyNumberFormat="0" applyAlignment="0" applyProtection="0"/>
    <xf numFmtId="0" fontId="44" fillId="2" borderId="17" applyNumberFormat="0" applyAlignment="0" applyProtection="0"/>
    <xf numFmtId="0" fontId="46" fillId="0" borderId="18" applyNumberFormat="0" applyFill="0" applyAlignment="0" applyProtection="0"/>
    <xf numFmtId="0" fontId="34" fillId="2" borderId="16" applyNumberFormat="0" applyAlignment="0" applyProtection="0"/>
    <xf numFmtId="0" fontId="41" fillId="8" borderId="16" applyNumberFormat="0" applyAlignment="0" applyProtection="0"/>
    <xf numFmtId="0" fontId="31" fillId="23" borderId="19" applyNumberFormat="0" applyFont="0" applyAlignment="0" applyProtection="0"/>
    <xf numFmtId="0" fontId="44" fillId="2" borderId="17" applyNumberFormat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34" fillId="2" borderId="20" applyNumberFormat="0" applyAlignment="0" applyProtection="0"/>
    <xf numFmtId="0" fontId="44" fillId="2" borderId="21" applyNumberFormat="0" applyAlignment="0" applyProtection="0"/>
    <xf numFmtId="0" fontId="46" fillId="0" borderId="22" applyNumberFormat="0" applyFill="0" applyAlignment="0" applyProtection="0"/>
    <xf numFmtId="0" fontId="34" fillId="2" borderId="20" applyNumberFormat="0" applyAlignment="0" applyProtection="0"/>
    <xf numFmtId="0" fontId="41" fillId="8" borderId="20" applyNumberFormat="0" applyAlignment="0" applyProtection="0"/>
    <xf numFmtId="0" fontId="31" fillId="23" borderId="23" applyNumberFormat="0" applyFont="0" applyAlignment="0" applyProtection="0"/>
    <xf numFmtId="0" fontId="44" fillId="2" borderId="21" applyNumberFormat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50" fillId="0" borderId="0"/>
    <xf numFmtId="43" fontId="50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0" fillId="0" borderId="0"/>
    <xf numFmtId="43" fontId="10" fillId="0" borderId="0" applyFont="0" applyFill="0" applyBorder="0" applyAlignment="0" applyProtection="0"/>
    <xf numFmtId="0" fontId="51" fillId="0" borderId="0"/>
    <xf numFmtId="167" fontId="5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50" fillId="0" borderId="0"/>
    <xf numFmtId="43" fontId="50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43" fontId="20" fillId="0" borderId="0" xfId="2" applyFont="1"/>
    <xf numFmtId="0" fontId="20" fillId="0" borderId="0" xfId="7" applyFont="1"/>
    <xf numFmtId="0" fontId="16" fillId="0" borderId="0" xfId="7"/>
    <xf numFmtId="0" fontId="21" fillId="0" borderId="0" xfId="7" applyFont="1"/>
    <xf numFmtId="43" fontId="20" fillId="0" borderId="0" xfId="7" applyNumberFormat="1" applyFont="1"/>
    <xf numFmtId="0" fontId="20" fillId="0" borderId="0" xfId="7" applyFont="1" applyAlignment="1">
      <alignment horizontal="center"/>
    </xf>
    <xf numFmtId="43" fontId="26" fillId="0" borderId="0" xfId="10" applyFont="1" applyFill="1" applyAlignment="1">
      <alignment horizontal="center" wrapText="1"/>
    </xf>
    <xf numFmtId="0" fontId="26" fillId="0" borderId="0" xfId="7" applyFont="1" applyAlignment="1">
      <alignment horizontal="center"/>
    </xf>
    <xf numFmtId="0" fontId="26" fillId="0" borderId="0" xfId="7" applyFont="1" applyAlignment="1">
      <alignment horizontal="center" wrapText="1"/>
    </xf>
    <xf numFmtId="0" fontId="26" fillId="0" borderId="0" xfId="7" applyFont="1"/>
    <xf numFmtId="0" fontId="26" fillId="0" borderId="0" xfId="7" applyFont="1" applyAlignment="1">
      <alignment horizontal="left"/>
    </xf>
    <xf numFmtId="0" fontId="27" fillId="0" borderId="0" xfId="7" applyFont="1" applyAlignment="1">
      <alignment vertical="center"/>
    </xf>
    <xf numFmtId="0" fontId="54" fillId="0" borderId="0" xfId="7" applyFont="1" applyAlignment="1">
      <alignment vertical="center"/>
    </xf>
    <xf numFmtId="0" fontId="26" fillId="24" borderId="0" xfId="7" applyFont="1" applyFill="1"/>
    <xf numFmtId="0" fontId="26" fillId="0" borderId="0" xfId="7" applyFont="1" applyAlignment="1">
      <alignment horizontal="left" wrapText="1"/>
    </xf>
    <xf numFmtId="43" fontId="20" fillId="0" borderId="0" xfId="10" applyFont="1" applyFill="1" applyBorder="1"/>
    <xf numFmtId="0" fontId="20" fillId="0" borderId="0" xfId="7" applyFont="1" applyAlignment="1">
      <alignment horizontal="left"/>
    </xf>
    <xf numFmtId="43" fontId="21" fillId="0" borderId="0" xfId="2" applyFont="1" applyFill="1" applyAlignment="1">
      <alignment horizontal="right"/>
    </xf>
    <xf numFmtId="43" fontId="26" fillId="0" borderId="0" xfId="2" applyFont="1" applyFill="1" applyBorder="1" applyAlignment="1">
      <alignment horizontal="right"/>
    </xf>
    <xf numFmtId="0" fontId="56" fillId="0" borderId="0" xfId="7" applyFont="1"/>
    <xf numFmtId="43" fontId="20" fillId="0" borderId="0" xfId="2" applyFont="1" applyFill="1" applyBorder="1" applyAlignment="1">
      <alignment horizontal="right"/>
    </xf>
    <xf numFmtId="43" fontId="26" fillId="0" borderId="1" xfId="2" applyFont="1" applyFill="1" applyBorder="1" applyAlignment="1">
      <alignment horizontal="right"/>
    </xf>
    <xf numFmtId="0" fontId="57" fillId="0" borderId="0" xfId="7" applyFont="1" applyAlignment="1">
      <alignment horizontal="left" vertical="center"/>
    </xf>
    <xf numFmtId="0" fontId="57" fillId="0" borderId="0" xfId="7" applyFont="1" applyAlignment="1">
      <alignment vertical="center"/>
    </xf>
    <xf numFmtId="43" fontId="55" fillId="0" borderId="0" xfId="2" applyFont="1" applyFill="1" applyBorder="1" applyAlignment="1">
      <alignment horizontal="right" vertical="center" wrapText="1"/>
    </xf>
    <xf numFmtId="43" fontId="53" fillId="0" borderId="1" xfId="2" applyFont="1" applyFill="1" applyBorder="1" applyAlignment="1">
      <alignment horizontal="right" vertical="center"/>
    </xf>
    <xf numFmtId="43" fontId="26" fillId="0" borderId="0" xfId="2" applyFont="1" applyFill="1" applyAlignment="1">
      <alignment horizontal="right"/>
    </xf>
    <xf numFmtId="43" fontId="54" fillId="0" borderId="0" xfId="2" applyFont="1" applyFill="1" applyBorder="1" applyAlignment="1">
      <alignment horizontal="right" vertical="center"/>
    </xf>
    <xf numFmtId="0" fontId="54" fillId="0" borderId="0" xfId="7" applyFont="1" applyAlignment="1">
      <alignment vertical="center" wrapText="1"/>
    </xf>
    <xf numFmtId="0" fontId="59" fillId="0" borderId="0" xfId="7" applyFont="1" applyAlignment="1">
      <alignment vertical="center"/>
    </xf>
    <xf numFmtId="0" fontId="60" fillId="0" borderId="0" xfId="7" applyFont="1" applyAlignment="1">
      <alignment vertical="center" wrapText="1"/>
    </xf>
    <xf numFmtId="43" fontId="53" fillId="0" borderId="0" xfId="2" applyFont="1" applyFill="1" applyBorder="1" applyAlignment="1">
      <alignment horizontal="right" vertical="center"/>
    </xf>
    <xf numFmtId="0" fontId="29" fillId="0" borderId="0" xfId="7" applyFont="1" applyAlignment="1">
      <alignment vertical="center"/>
    </xf>
    <xf numFmtId="0" fontId="16" fillId="0" borderId="0" xfId="7" applyAlignment="1">
      <alignment vertical="center"/>
    </xf>
    <xf numFmtId="43" fontId="20" fillId="0" borderId="0" xfId="2" applyFont="1" applyFill="1"/>
    <xf numFmtId="0" fontId="55" fillId="0" borderId="0" xfId="7" applyFont="1" applyAlignment="1">
      <alignment vertical="center"/>
    </xf>
    <xf numFmtId="43" fontId="20" fillId="0" borderId="0" xfId="2" applyFont="1" applyFill="1" applyAlignment="1">
      <alignment horizontal="right"/>
    </xf>
    <xf numFmtId="0" fontId="61" fillId="0" borderId="0" xfId="7" applyFont="1" applyAlignment="1">
      <alignment vertical="center"/>
    </xf>
    <xf numFmtId="0" fontId="57" fillId="0" borderId="0" xfId="7" applyFont="1" applyAlignment="1">
      <alignment vertical="center" wrapText="1"/>
    </xf>
    <xf numFmtId="0" fontId="27" fillId="0" borderId="0" xfId="7" applyFont="1" applyAlignment="1">
      <alignment vertical="center" wrapText="1"/>
    </xf>
    <xf numFmtId="0" fontId="29" fillId="0" borderId="0" xfId="7" applyFont="1" applyAlignment="1">
      <alignment vertical="center" wrapText="1"/>
    </xf>
    <xf numFmtId="43" fontId="54" fillId="0" borderId="1" xfId="2" applyFont="1" applyFill="1" applyBorder="1" applyAlignment="1">
      <alignment horizontal="right" vertical="center"/>
    </xf>
    <xf numFmtId="0" fontId="61" fillId="0" borderId="0" xfId="7" applyFont="1" applyAlignment="1">
      <alignment vertical="center" wrapText="1"/>
    </xf>
    <xf numFmtId="0" fontId="26" fillId="0" borderId="0" xfId="7" applyFont="1" applyAlignment="1">
      <alignment horizontal="right"/>
    </xf>
    <xf numFmtId="43" fontId="20" fillId="0" borderId="0" xfId="2" applyFont="1" applyFill="1" applyAlignment="1">
      <alignment horizontal="left"/>
    </xf>
    <xf numFmtId="43" fontId="27" fillId="0" borderId="0" xfId="2" applyFont="1" applyFill="1" applyAlignment="1">
      <alignment horizontal="right" vertical="center"/>
    </xf>
    <xf numFmtId="43" fontId="29" fillId="0" borderId="0" xfId="2" applyFont="1" applyFill="1" applyBorder="1" applyAlignment="1">
      <alignment horizontal="right" vertical="center"/>
    </xf>
    <xf numFmtId="0" fontId="26" fillId="0" borderId="0" xfId="7" applyFont="1" applyAlignment="1">
      <alignment wrapText="1"/>
    </xf>
    <xf numFmtId="43" fontId="53" fillId="0" borderId="0" xfId="2" applyFont="1" applyFill="1" applyBorder="1" applyAlignment="1">
      <alignment vertical="center"/>
    </xf>
    <xf numFmtId="0" fontId="58" fillId="0" borderId="0" xfId="7" applyFont="1" applyAlignment="1">
      <alignment vertical="center"/>
    </xf>
    <xf numFmtId="43" fontId="62" fillId="0" borderId="0" xfId="2" applyFont="1"/>
    <xf numFmtId="0" fontId="57" fillId="0" borderId="0" xfId="7" applyFont="1"/>
    <xf numFmtId="0" fontId="57" fillId="0" borderId="0" xfId="7" applyFont="1" applyAlignment="1">
      <alignment wrapText="1"/>
    </xf>
    <xf numFmtId="0" fontId="27" fillId="0" borderId="0" xfId="7" applyFont="1"/>
    <xf numFmtId="0" fontId="61" fillId="0" borderId="0" xfId="7" applyFont="1"/>
    <xf numFmtId="43" fontId="55" fillId="0" borderId="24" xfId="2" applyFont="1" applyFill="1" applyBorder="1" applyAlignment="1">
      <alignment horizontal="right" vertical="center"/>
    </xf>
    <xf numFmtId="43" fontId="63" fillId="0" borderId="0" xfId="2" applyFont="1"/>
    <xf numFmtId="0" fontId="57" fillId="24" borderId="0" xfId="7" applyFont="1" applyFill="1" applyAlignment="1">
      <alignment horizontal="left" vertical="center"/>
    </xf>
    <xf numFmtId="0" fontId="57" fillId="24" borderId="0" xfId="7" applyFont="1" applyFill="1" applyAlignment="1">
      <alignment vertical="center"/>
    </xf>
    <xf numFmtId="43" fontId="53" fillId="24" borderId="1" xfId="2" applyFont="1" applyFill="1" applyBorder="1" applyAlignment="1">
      <alignment horizontal="right" vertical="center"/>
    </xf>
    <xf numFmtId="43" fontId="28" fillId="0" borderId="0" xfId="2" applyFont="1" applyFill="1" applyBorder="1" applyAlignment="1">
      <alignment horizontal="right"/>
    </xf>
    <xf numFmtId="43" fontId="17" fillId="0" borderId="1" xfId="2" applyFont="1" applyFill="1" applyBorder="1" applyAlignment="1">
      <alignment horizontal="right" vertical="center"/>
    </xf>
    <xf numFmtId="0" fontId="64" fillId="0" borderId="0" xfId="7" applyFont="1" applyAlignment="1">
      <alignment vertical="center"/>
    </xf>
    <xf numFmtId="43" fontId="30" fillId="24" borderId="2" xfId="2" applyFont="1" applyFill="1" applyBorder="1" applyAlignment="1">
      <alignment horizontal="right"/>
    </xf>
    <xf numFmtId="0" fontId="57" fillId="0" borderId="0" xfId="7" applyFont="1" applyAlignment="1">
      <alignment horizontal="left" vertical="center" wrapText="1"/>
    </xf>
    <xf numFmtId="43" fontId="17" fillId="0" borderId="0" xfId="2" applyFont="1" applyFill="1" applyBorder="1" applyAlignment="1">
      <alignment horizontal="right" vertical="center"/>
    </xf>
    <xf numFmtId="0" fontId="65" fillId="0" borderId="0" xfId="7" applyFont="1" applyAlignment="1">
      <alignment vertical="center"/>
    </xf>
    <xf numFmtId="0" fontId="52" fillId="24" borderId="0" xfId="7" applyFont="1" applyFill="1" applyAlignment="1">
      <alignment vertical="center"/>
    </xf>
    <xf numFmtId="43" fontId="20" fillId="0" borderId="1" xfId="2" applyFont="1" applyFill="1" applyBorder="1" applyAlignment="1">
      <alignment horizontal="right"/>
    </xf>
    <xf numFmtId="43" fontId="66" fillId="0" borderId="0" xfId="2" applyFont="1"/>
    <xf numFmtId="43" fontId="26" fillId="24" borderId="25" xfId="2" applyFont="1" applyFill="1" applyBorder="1" applyAlignment="1">
      <alignment horizontal="right"/>
    </xf>
    <xf numFmtId="0" fontId="26" fillId="0" borderId="0" xfId="7" applyFont="1" applyAlignment="1">
      <alignment horizontal="center"/>
    </xf>
    <xf numFmtId="0" fontId="61" fillId="0" borderId="0" xfId="7" applyFont="1"/>
    <xf numFmtId="0" fontId="61" fillId="0" borderId="0" xfId="7" applyFont="1" applyAlignment="1">
      <alignment vertical="center"/>
    </xf>
    <xf numFmtId="43" fontId="54" fillId="0" borderId="0" xfId="2" applyFont="1" applyFill="1" applyBorder="1" applyAlignment="1">
      <alignment horizontal="right" vertical="center"/>
    </xf>
    <xf numFmtId="43" fontId="53" fillId="0" borderId="0" xfId="2" applyFont="1" applyFill="1" applyBorder="1" applyAlignment="1">
      <alignment horizontal="right" vertical="center"/>
    </xf>
    <xf numFmtId="0" fontId="19" fillId="0" borderId="0" xfId="7" applyFont="1" applyAlignment="1">
      <alignment horizontal="center"/>
    </xf>
    <xf numFmtId="0" fontId="24" fillId="0" borderId="0" xfId="7" applyFont="1" applyAlignment="1">
      <alignment horizontal="center"/>
    </xf>
    <xf numFmtId="0" fontId="25" fillId="0" borderId="0" xfId="7" applyFont="1" applyAlignment="1">
      <alignment horizontal="center"/>
    </xf>
    <xf numFmtId="0" fontId="23" fillId="0" borderId="0" xfId="7" applyFont="1" applyAlignment="1">
      <alignment horizontal="center"/>
    </xf>
    <xf numFmtId="0" fontId="22" fillId="0" borderId="0" xfId="7" applyFont="1" applyAlignment="1">
      <alignment horizontal="center"/>
    </xf>
  </cellXfs>
  <cellStyles count="156">
    <cellStyle name="20% - Accent1" xfId="13" xr:uid="{00000000-0005-0000-0000-000000000000}"/>
    <cellStyle name="20% - Accent1 2" xfId="57" xr:uid="{00000000-0005-0000-0000-000001000000}"/>
    <cellStyle name="20% - Accent2" xfId="14" xr:uid="{00000000-0005-0000-0000-000002000000}"/>
    <cellStyle name="20% - Accent2 2" xfId="58" xr:uid="{00000000-0005-0000-0000-000003000000}"/>
    <cellStyle name="20% - Accent3" xfId="15" xr:uid="{00000000-0005-0000-0000-000004000000}"/>
    <cellStyle name="20% - Accent3 2" xfId="59" xr:uid="{00000000-0005-0000-0000-000005000000}"/>
    <cellStyle name="20% - Accent4" xfId="16" xr:uid="{00000000-0005-0000-0000-000006000000}"/>
    <cellStyle name="20% - Accent4 2" xfId="60" xr:uid="{00000000-0005-0000-0000-000007000000}"/>
    <cellStyle name="20% - Accent5" xfId="17" xr:uid="{00000000-0005-0000-0000-000008000000}"/>
    <cellStyle name="20% - Accent5 2" xfId="61" xr:uid="{00000000-0005-0000-0000-000009000000}"/>
    <cellStyle name="20% - Accent6" xfId="18" xr:uid="{00000000-0005-0000-0000-00000A000000}"/>
    <cellStyle name="20% - Accent6 2" xfId="62" xr:uid="{00000000-0005-0000-0000-00000B000000}"/>
    <cellStyle name="40% - Accent1" xfId="19" xr:uid="{00000000-0005-0000-0000-00000C000000}"/>
    <cellStyle name="40% - Accent1 2" xfId="63" xr:uid="{00000000-0005-0000-0000-00000D000000}"/>
    <cellStyle name="40% - Accent2" xfId="20" xr:uid="{00000000-0005-0000-0000-00000E000000}"/>
    <cellStyle name="40% - Accent2 2" xfId="64" xr:uid="{00000000-0005-0000-0000-00000F000000}"/>
    <cellStyle name="40% - Accent3" xfId="21" xr:uid="{00000000-0005-0000-0000-000010000000}"/>
    <cellStyle name="40% - Accent3 2" xfId="65" xr:uid="{00000000-0005-0000-0000-000011000000}"/>
    <cellStyle name="40% - Accent4" xfId="22" xr:uid="{00000000-0005-0000-0000-000012000000}"/>
    <cellStyle name="40% - Accent4 2" xfId="66" xr:uid="{00000000-0005-0000-0000-000013000000}"/>
    <cellStyle name="40% - Accent5" xfId="23" xr:uid="{00000000-0005-0000-0000-000014000000}"/>
    <cellStyle name="40% - Accent5 2" xfId="67" xr:uid="{00000000-0005-0000-0000-000015000000}"/>
    <cellStyle name="40% - Accent6" xfId="24" xr:uid="{00000000-0005-0000-0000-000016000000}"/>
    <cellStyle name="40% - Accent6 2" xfId="68" xr:uid="{00000000-0005-0000-0000-000017000000}"/>
    <cellStyle name="60% - Accent1" xfId="25" xr:uid="{00000000-0005-0000-0000-000018000000}"/>
    <cellStyle name="60% - Accent1 2" xfId="69" xr:uid="{00000000-0005-0000-0000-000019000000}"/>
    <cellStyle name="60% - Accent2" xfId="26" xr:uid="{00000000-0005-0000-0000-00001A000000}"/>
    <cellStyle name="60% - Accent2 2" xfId="70" xr:uid="{00000000-0005-0000-0000-00001B000000}"/>
    <cellStyle name="60% - Accent3" xfId="27" xr:uid="{00000000-0005-0000-0000-00001C000000}"/>
    <cellStyle name="60% - Accent3 2" xfId="71" xr:uid="{00000000-0005-0000-0000-00001D000000}"/>
    <cellStyle name="60% - Accent4" xfId="28" xr:uid="{00000000-0005-0000-0000-00001E000000}"/>
    <cellStyle name="60% - Accent4 2" xfId="72" xr:uid="{00000000-0005-0000-0000-00001F000000}"/>
    <cellStyle name="60% - Accent5" xfId="29" xr:uid="{00000000-0005-0000-0000-000020000000}"/>
    <cellStyle name="60% - Accent5 2" xfId="73" xr:uid="{00000000-0005-0000-0000-000021000000}"/>
    <cellStyle name="60% - Accent6" xfId="30" xr:uid="{00000000-0005-0000-0000-000022000000}"/>
    <cellStyle name="60% - Accent6 2" xfId="74" xr:uid="{00000000-0005-0000-0000-000023000000}"/>
    <cellStyle name="Accent1" xfId="31" xr:uid="{00000000-0005-0000-0000-000024000000}"/>
    <cellStyle name="Accent1 2" xfId="75" xr:uid="{00000000-0005-0000-0000-000025000000}"/>
    <cellStyle name="Accent2" xfId="32" xr:uid="{00000000-0005-0000-0000-000026000000}"/>
    <cellStyle name="Accent2 2" xfId="76" xr:uid="{00000000-0005-0000-0000-000027000000}"/>
    <cellStyle name="Accent3" xfId="33" xr:uid="{00000000-0005-0000-0000-000028000000}"/>
    <cellStyle name="Accent3 2" xfId="77" xr:uid="{00000000-0005-0000-0000-000029000000}"/>
    <cellStyle name="Accent4" xfId="34" xr:uid="{00000000-0005-0000-0000-00002A000000}"/>
    <cellStyle name="Accent4 2" xfId="78" xr:uid="{00000000-0005-0000-0000-00002B000000}"/>
    <cellStyle name="Accent5" xfId="35" xr:uid="{00000000-0005-0000-0000-00002C000000}"/>
    <cellStyle name="Accent5 2" xfId="79" xr:uid="{00000000-0005-0000-0000-00002D000000}"/>
    <cellStyle name="Accent6" xfId="36" xr:uid="{00000000-0005-0000-0000-00002E000000}"/>
    <cellStyle name="Accent6 2" xfId="80" xr:uid="{00000000-0005-0000-0000-00002F000000}"/>
    <cellStyle name="Bad" xfId="37" xr:uid="{00000000-0005-0000-0000-000030000000}"/>
    <cellStyle name="Bad 2" xfId="81" xr:uid="{00000000-0005-0000-0000-000031000000}"/>
    <cellStyle name="Calculation" xfId="38" xr:uid="{00000000-0005-0000-0000-000032000000}"/>
    <cellStyle name="Calculation 2" xfId="82" xr:uid="{00000000-0005-0000-0000-000033000000}"/>
    <cellStyle name="Calculation 2 2" xfId="88" xr:uid="{00000000-0005-0000-0000-000034000000}"/>
    <cellStyle name="Calculation 2 3" xfId="95" xr:uid="{00000000-0005-0000-0000-000035000000}"/>
    <cellStyle name="Calculation 2 4" xfId="105" xr:uid="{00000000-0005-0000-0000-000036000000}"/>
    <cellStyle name="Calculation 3" xfId="91" xr:uid="{00000000-0005-0000-0000-000037000000}"/>
    <cellStyle name="Calculation 4" xfId="98" xr:uid="{00000000-0005-0000-0000-000038000000}"/>
    <cellStyle name="Calculation 5" xfId="108" xr:uid="{00000000-0005-0000-0000-000039000000}"/>
    <cellStyle name="Check Cell" xfId="39" xr:uid="{00000000-0005-0000-0000-00003A000000}"/>
    <cellStyle name="Comma 2" xfId="153" xr:uid="{C1A72BB1-A66C-4B93-8B8A-E76D57FC029E}"/>
    <cellStyle name="Comma 3" xfId="155" xr:uid="{7E845752-1F68-40D4-AEC2-7AA7FB5619B2}"/>
    <cellStyle name="Currency 2" xfId="130" xr:uid="{4FC66015-637E-4F8B-A685-AAD02210F4D4}"/>
    <cellStyle name="Euro" xfId="1" xr:uid="{00000000-0005-0000-0000-00003B000000}"/>
    <cellStyle name="Explanatory Text" xfId="40" xr:uid="{00000000-0005-0000-0000-00003C000000}"/>
    <cellStyle name="Explanatory Text 2" xfId="83" xr:uid="{00000000-0005-0000-0000-00003D000000}"/>
    <cellStyle name="Good" xfId="41" xr:uid="{00000000-0005-0000-0000-00003E000000}"/>
    <cellStyle name="Heading 1" xfId="42" xr:uid="{00000000-0005-0000-0000-00003F000000}"/>
    <cellStyle name="Heading 2" xfId="43" xr:uid="{00000000-0005-0000-0000-000040000000}"/>
    <cellStyle name="Heading 2 2" xfId="84" xr:uid="{00000000-0005-0000-0000-000041000000}"/>
    <cellStyle name="Heading 3" xfId="44" xr:uid="{00000000-0005-0000-0000-000042000000}"/>
    <cellStyle name="Heading 3 2" xfId="85" xr:uid="{00000000-0005-0000-0000-000043000000}"/>
    <cellStyle name="Heading 4" xfId="45" xr:uid="{00000000-0005-0000-0000-000044000000}"/>
    <cellStyle name="Hipervínculo 2" xfId="54" xr:uid="{00000000-0005-0000-0000-000045000000}"/>
    <cellStyle name="Input" xfId="46" xr:uid="{00000000-0005-0000-0000-000046000000}"/>
    <cellStyle name="Input 2" xfId="92" xr:uid="{00000000-0005-0000-0000-000047000000}"/>
    <cellStyle name="Input 3" xfId="99" xr:uid="{00000000-0005-0000-0000-000048000000}"/>
    <cellStyle name="Input 4" xfId="109" xr:uid="{00000000-0005-0000-0000-000049000000}"/>
    <cellStyle name="Linked Cell" xfId="47" xr:uid="{00000000-0005-0000-0000-00004A000000}"/>
    <cellStyle name="Millares" xfId="2" builtinId="3"/>
    <cellStyle name="Millares 10" xfId="6" xr:uid="{00000000-0005-0000-0000-00004C000000}"/>
    <cellStyle name="Millares 10 2" xfId="112" xr:uid="{2208BFEC-B9C5-463B-AA5A-D56BBCE08005}"/>
    <cellStyle name="Millares 10 3" xfId="127" xr:uid="{3BAE6D7F-29B5-404E-971D-811A3832BA60}"/>
    <cellStyle name="Millares 10 4" xfId="139" xr:uid="{26A991EC-3E28-4F65-8096-885511F1A1BA}"/>
    <cellStyle name="Millares 10 4 2" xfId="150" xr:uid="{49D41141-6BC0-43D6-BEAB-F55FC892D25F}"/>
    <cellStyle name="Millares 11" xfId="148" xr:uid="{1A209F3F-52F5-4191-A979-D29F8B7F422F}"/>
    <cellStyle name="Millares 2" xfId="3" xr:uid="{00000000-0005-0000-0000-00004D000000}"/>
    <cellStyle name="Millares 2 2" xfId="119" xr:uid="{BAB028DD-9677-43BA-AEB8-33918DF7710B}"/>
    <cellStyle name="Millares 2 2 2" xfId="10" xr:uid="{00000000-0005-0000-0000-00004E000000}"/>
    <cellStyle name="Millares 2 3" xfId="123" xr:uid="{8199C15E-96F9-41D8-A024-027F2495E946}"/>
    <cellStyle name="Millares 2 4" xfId="129" xr:uid="{0AEC8E60-900E-4B7C-B042-449878E09942}"/>
    <cellStyle name="Millares 2 5" xfId="135" xr:uid="{55084E61-8811-4D12-92C3-B6436DB8A574}"/>
    <cellStyle name="Millares 2 5 2" xfId="136" xr:uid="{2A27B699-A56C-40AF-B7AF-1D0ECDB8ADC9}"/>
    <cellStyle name="Millares 2 6" xfId="144" xr:uid="{EA85E737-C385-4623-83BD-CAF61F374B47}"/>
    <cellStyle name="Millares 3" xfId="102" xr:uid="{00000000-0005-0000-0000-00004F000000}"/>
    <cellStyle name="Millares 4" xfId="116" xr:uid="{ED327588-30B5-417C-B7FF-0B07AE9083AC}"/>
    <cellStyle name="Millares 5" xfId="4" xr:uid="{00000000-0005-0000-0000-000050000000}"/>
    <cellStyle name="Millares 5 2" xfId="11" xr:uid="{00000000-0005-0000-0000-000051000000}"/>
    <cellStyle name="Millares 5 2 2" xfId="104" xr:uid="{00000000-0005-0000-0000-000052000000}"/>
    <cellStyle name="Millares 5 3" xfId="103" xr:uid="{00000000-0005-0000-0000-000053000000}"/>
    <cellStyle name="Millares 6" xfId="118" xr:uid="{2B51BD1B-880F-4E60-889D-0C2A41554326}"/>
    <cellStyle name="Millares 7" xfId="122" xr:uid="{179EA13E-7865-419A-B9E4-356A31BE92E6}"/>
    <cellStyle name="Millares 8" xfId="133" xr:uid="{A9A9D2FB-6FAE-439D-8633-94017CDAE03E}"/>
    <cellStyle name="Millares 9" xfId="146" xr:uid="{D55F4FA6-91C0-4B5D-89EB-B510EECB8E72}"/>
    <cellStyle name="Moneda 2" xfId="9" xr:uid="{00000000-0005-0000-0000-000054000000}"/>
    <cellStyle name="Moneda 2 2" xfId="120" xr:uid="{48024FC0-CC81-4F9C-97EB-3A0FC9D133C3}"/>
    <cellStyle name="Moneda 2 3" xfId="124" xr:uid="{007C81BF-2DDB-40D3-9872-697D09C32FC2}"/>
    <cellStyle name="Moneda 3" xfId="55" xr:uid="{00000000-0005-0000-0000-000055000000}"/>
    <cellStyle name="Neutral 2" xfId="48" xr:uid="{00000000-0005-0000-0000-000056000000}"/>
    <cellStyle name="Normal" xfId="0" builtinId="0"/>
    <cellStyle name="Normal 10" xfId="8" xr:uid="{00000000-0005-0000-0000-000058000000}"/>
    <cellStyle name="Normal 10 2" xfId="113" xr:uid="{C80246EA-38F5-4AA4-A567-0842919C4FCE}"/>
    <cellStyle name="Normal 10 3" xfId="128" xr:uid="{59035B53-ED3B-4384-BC8C-54C3370DCC96}"/>
    <cellStyle name="Normal 10 4" xfId="140" xr:uid="{06EC9F08-795D-4011-9BDF-91F09228CD30}"/>
    <cellStyle name="Normal 10 4 2" xfId="151" xr:uid="{D7D32FA5-B51F-4BF0-AE5C-6820CF2C8656}"/>
    <cellStyle name="Normal 11" xfId="142" xr:uid="{E20FE18C-11F9-4CE1-891A-815C734B9C8C}"/>
    <cellStyle name="Normal 12" xfId="145" xr:uid="{C1099A78-6824-480F-B2CE-42E1A4F894BD}"/>
    <cellStyle name="Normal 13" xfId="5" xr:uid="{00000000-0005-0000-0000-000059000000}"/>
    <cellStyle name="Normal 13 2" xfId="114" xr:uid="{DE8EB7F0-10DA-4F3E-B2E7-8B00951D8091}"/>
    <cellStyle name="Normal 13 3" xfId="126" xr:uid="{0EBEFE68-4566-4F21-A731-6B0BCC9B0261}"/>
    <cellStyle name="Normal 13 4" xfId="138" xr:uid="{E7046A98-CC2E-4C6C-AB83-104CC37CF3A9}"/>
    <cellStyle name="Normal 13 4 2" xfId="149" xr:uid="{63794CFD-6641-49EC-BA18-B8D6A4586D82}"/>
    <cellStyle name="Normal 14" xfId="147" xr:uid="{38326121-A166-454E-9537-59E26339A018}"/>
    <cellStyle name="Normal 15" xfId="152" xr:uid="{F5D097D3-FB3D-4624-AA0C-854D80635273}"/>
    <cellStyle name="Normal 16" xfId="154" xr:uid="{1D784E12-72FA-4BF1-8E7C-8CB6A5298BFA}"/>
    <cellStyle name="Normal 2" xfId="7" xr:uid="{00000000-0005-0000-0000-00005A000000}"/>
    <cellStyle name="Normal 2 2" xfId="56" xr:uid="{00000000-0005-0000-0000-00005B000000}"/>
    <cellStyle name="Normal 2 2 2" xfId="125" xr:uid="{BB9B235D-7368-4271-AA16-BB4FC7619F51}"/>
    <cellStyle name="Normal 2 3" xfId="134" xr:uid="{AC386CEA-C9B7-48B3-94C4-B9A6627B230B}"/>
    <cellStyle name="Normal 2 4" xfId="143" xr:uid="{10529D2B-5474-4900-8A9E-6EC33658B315}"/>
    <cellStyle name="Normal 3" xfId="12" xr:uid="{00000000-0005-0000-0000-00005C000000}"/>
    <cellStyle name="Normal 3 2" xfId="131" xr:uid="{0EA1B313-5569-4EB3-9671-309267A77B21}"/>
    <cellStyle name="Normal 4" xfId="115" xr:uid="{9DA0F271-0EA8-41A8-8B7F-A5BF00F84F4A}"/>
    <cellStyle name="Normal 5" xfId="117" xr:uid="{A31D3B8A-DDC3-43C7-A909-3552B6020DC7}"/>
    <cellStyle name="Normal 6" xfId="121" xr:uid="{EF0C280F-D993-4002-8F5D-D15AEE12DB26}"/>
    <cellStyle name="Normal 7" xfId="132" xr:uid="{9765A24D-0312-4B51-A86B-1E99EFA5894B}"/>
    <cellStyle name="Normal 8" xfId="137" xr:uid="{4081B192-B4B1-4428-B468-AF8E187D8891}"/>
    <cellStyle name="Normal 9" xfId="141" xr:uid="{AF84D441-21C9-484E-A80E-7F4F6A73EA78}"/>
    <cellStyle name="Note" xfId="49" xr:uid="{00000000-0005-0000-0000-00005D000000}"/>
    <cellStyle name="Note 2" xfId="93" xr:uid="{00000000-0005-0000-0000-00005E000000}"/>
    <cellStyle name="Note 3" xfId="100" xr:uid="{00000000-0005-0000-0000-00005F000000}"/>
    <cellStyle name="Note 4" xfId="110" xr:uid="{00000000-0005-0000-0000-000060000000}"/>
    <cellStyle name="Output" xfId="50" xr:uid="{00000000-0005-0000-0000-000061000000}"/>
    <cellStyle name="Output 2" xfId="86" xr:uid="{00000000-0005-0000-0000-000062000000}"/>
    <cellStyle name="Output 2 2" xfId="89" xr:uid="{00000000-0005-0000-0000-000063000000}"/>
    <cellStyle name="Output 2 3" xfId="96" xr:uid="{00000000-0005-0000-0000-000064000000}"/>
    <cellStyle name="Output 2 4" xfId="106" xr:uid="{00000000-0005-0000-0000-000065000000}"/>
    <cellStyle name="Output 3" xfId="94" xr:uid="{00000000-0005-0000-0000-000066000000}"/>
    <cellStyle name="Output 4" xfId="101" xr:uid="{00000000-0005-0000-0000-000067000000}"/>
    <cellStyle name="Output 5" xfId="111" xr:uid="{00000000-0005-0000-0000-000068000000}"/>
    <cellStyle name="Title" xfId="51" xr:uid="{00000000-0005-0000-0000-000069000000}"/>
    <cellStyle name="Title 2" xfId="87" xr:uid="{00000000-0005-0000-0000-00006A000000}"/>
    <cellStyle name="Total 2" xfId="52" xr:uid="{00000000-0005-0000-0000-00006B000000}"/>
    <cellStyle name="Total 2 2" xfId="90" xr:uid="{00000000-0005-0000-0000-00006C000000}"/>
    <cellStyle name="Total 2 3" xfId="97" xr:uid="{00000000-0005-0000-0000-00006D000000}"/>
    <cellStyle name="Total 2 4" xfId="107" xr:uid="{00000000-0005-0000-0000-00006E000000}"/>
    <cellStyle name="Warning Text" xfId="53" xr:uid="{00000000-0005-0000-0000-00006F000000}"/>
  </cellStyles>
  <dxfs count="0"/>
  <tableStyles count="0" defaultTableStyle="TableStyleMedium9" defaultPivotStyle="PivotStyleLight16"/>
  <colors>
    <mruColors>
      <color rgb="FF0066FF"/>
      <color rgb="FF85FFDF"/>
      <color rgb="FF00FF00"/>
      <color rgb="FFFF00FF"/>
      <color rgb="FF00FFFF"/>
      <color rgb="FFFF5050"/>
      <color rgb="FF9F9FFF"/>
      <color rgb="FF66FFFF"/>
      <color rgb="FF007774"/>
      <color rgb="FF93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www.jmarcano.com/mipais/graficos/escudo.jpg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581025</xdr:colOff>
      <xdr:row>1</xdr:row>
      <xdr:rowOff>76200</xdr:rowOff>
    </xdr:from>
    <xdr:to>
      <xdr:col>4</xdr:col>
      <xdr:colOff>1438275</xdr:colOff>
      <xdr:row>3</xdr:row>
      <xdr:rowOff>257174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00" y="257175"/>
          <a:ext cx="857250" cy="542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3152775</xdr:colOff>
      <xdr:row>0</xdr:row>
      <xdr:rowOff>66675</xdr:rowOff>
    </xdr:from>
    <xdr:to>
      <xdr:col>3</xdr:col>
      <xdr:colOff>0</xdr:colOff>
      <xdr:row>3</xdr:row>
      <xdr:rowOff>0</xdr:rowOff>
    </xdr:to>
    <xdr:pic>
      <xdr:nvPicPr>
        <xdr:cNvPr id="3" name="3 Imagen" descr="Escudo de la República Dominicana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3457575" y="666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3105150</xdr:colOff>
      <xdr:row>0</xdr:row>
      <xdr:rowOff>0</xdr:rowOff>
    </xdr:from>
    <xdr:to>
      <xdr:col>3</xdr:col>
      <xdr:colOff>1</xdr:colOff>
      <xdr:row>3</xdr:row>
      <xdr:rowOff>3106</xdr:rowOff>
    </xdr:to>
    <xdr:pic>
      <xdr:nvPicPr>
        <xdr:cNvPr id="4" name="3 Imagen" descr="Escudo de la República Dominican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3457575" y="0"/>
          <a:ext cx="1" cy="5460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2524124</xdr:colOff>
      <xdr:row>1</xdr:row>
      <xdr:rowOff>28575</xdr:rowOff>
    </xdr:from>
    <xdr:to>
      <xdr:col>3</xdr:col>
      <xdr:colOff>628647</xdr:colOff>
      <xdr:row>3</xdr:row>
      <xdr:rowOff>238125</xdr:rowOff>
    </xdr:to>
    <xdr:pic>
      <xdr:nvPicPr>
        <xdr:cNvPr id="5" name="4 Imagen" descr="Escudo de la República Dominicana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 flipH="1">
          <a:off x="3543299" y="209550"/>
          <a:ext cx="84772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95249</xdr:colOff>
      <xdr:row>0</xdr:row>
      <xdr:rowOff>19050</xdr:rowOff>
    </xdr:from>
    <xdr:to>
      <xdr:col>2</xdr:col>
      <xdr:colOff>1438274</xdr:colOff>
      <xdr:row>4</xdr:row>
      <xdr:rowOff>19050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14424" y="19050"/>
          <a:ext cx="1343025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7D9BD-DD0E-4097-B98A-C0A9D548E488}">
  <sheetPr>
    <tabColor rgb="FF0066FF"/>
    <pageSetUpPr fitToPage="1"/>
  </sheetPr>
  <dimension ref="B1:G216"/>
  <sheetViews>
    <sheetView tabSelected="1" zoomScaleNormal="100" workbookViewId="0">
      <selection activeCell="J35" sqref="J35"/>
    </sheetView>
  </sheetViews>
  <sheetFormatPr baseColWidth="10" defaultColWidth="11.42578125" defaultRowHeight="12.75" x14ac:dyDescent="0.2"/>
  <cols>
    <col min="1" max="1" width="7.5703125" style="2" customWidth="1"/>
    <col min="2" max="2" width="7.7109375" style="17" customWidth="1"/>
    <col min="3" max="3" width="41.140625" style="2" customWidth="1"/>
    <col min="4" max="4" width="20.5703125" style="2" customWidth="1"/>
    <col min="5" max="5" width="24.7109375" style="37" customWidth="1"/>
    <col min="6" max="6" width="24.5703125" style="2" customWidth="1"/>
    <col min="7" max="7" width="16.7109375" style="2" customWidth="1"/>
    <col min="8" max="215" width="11.42578125" style="2"/>
    <col min="216" max="216" width="59" style="2" customWidth="1"/>
    <col min="217" max="217" width="21" style="2" customWidth="1"/>
    <col min="218" max="218" width="19.28515625" style="2" customWidth="1"/>
    <col min="219" max="226" width="0" style="2" hidden="1" customWidth="1"/>
    <col min="227" max="227" width="13.7109375" style="2" bestFit="1" customWidth="1"/>
    <col min="228" max="228" width="14.7109375" style="2" customWidth="1"/>
    <col min="229" max="471" width="11.42578125" style="2"/>
    <col min="472" max="472" width="59" style="2" customWidth="1"/>
    <col min="473" max="473" width="21" style="2" customWidth="1"/>
    <col min="474" max="474" width="19.28515625" style="2" customWidth="1"/>
    <col min="475" max="482" width="0" style="2" hidden="1" customWidth="1"/>
    <col min="483" max="483" width="13.7109375" style="2" bestFit="1" customWidth="1"/>
    <col min="484" max="484" width="14.7109375" style="2" customWidth="1"/>
    <col min="485" max="727" width="11.42578125" style="2"/>
    <col min="728" max="728" width="59" style="2" customWidth="1"/>
    <col min="729" max="729" width="21" style="2" customWidth="1"/>
    <col min="730" max="730" width="19.28515625" style="2" customWidth="1"/>
    <col min="731" max="738" width="0" style="2" hidden="1" customWidth="1"/>
    <col min="739" max="739" width="13.7109375" style="2" bestFit="1" customWidth="1"/>
    <col min="740" max="740" width="14.7109375" style="2" customWidth="1"/>
    <col min="741" max="983" width="11.42578125" style="2"/>
    <col min="984" max="984" width="59" style="2" customWidth="1"/>
    <col min="985" max="985" width="21" style="2" customWidth="1"/>
    <col min="986" max="986" width="19.28515625" style="2" customWidth="1"/>
    <col min="987" max="994" width="0" style="2" hidden="1" customWidth="1"/>
    <col min="995" max="995" width="13.7109375" style="2" bestFit="1" customWidth="1"/>
    <col min="996" max="996" width="14.7109375" style="2" customWidth="1"/>
    <col min="997" max="1239" width="11.42578125" style="2"/>
    <col min="1240" max="1240" width="59" style="2" customWidth="1"/>
    <col min="1241" max="1241" width="21" style="2" customWidth="1"/>
    <col min="1242" max="1242" width="19.28515625" style="2" customWidth="1"/>
    <col min="1243" max="1250" width="0" style="2" hidden="1" customWidth="1"/>
    <col min="1251" max="1251" width="13.7109375" style="2" bestFit="1" customWidth="1"/>
    <col min="1252" max="1252" width="14.7109375" style="2" customWidth="1"/>
    <col min="1253" max="1495" width="11.42578125" style="2"/>
    <col min="1496" max="1496" width="59" style="2" customWidth="1"/>
    <col min="1497" max="1497" width="21" style="2" customWidth="1"/>
    <col min="1498" max="1498" width="19.28515625" style="2" customWidth="1"/>
    <col min="1499" max="1506" width="0" style="2" hidden="1" customWidth="1"/>
    <col min="1507" max="1507" width="13.7109375" style="2" bestFit="1" customWidth="1"/>
    <col min="1508" max="1508" width="14.7109375" style="2" customWidth="1"/>
    <col min="1509" max="1751" width="11.42578125" style="2"/>
    <col min="1752" max="1752" width="59" style="2" customWidth="1"/>
    <col min="1753" max="1753" width="21" style="2" customWidth="1"/>
    <col min="1754" max="1754" width="19.28515625" style="2" customWidth="1"/>
    <col min="1755" max="1762" width="0" style="2" hidden="1" customWidth="1"/>
    <col min="1763" max="1763" width="13.7109375" style="2" bestFit="1" customWidth="1"/>
    <col min="1764" max="1764" width="14.7109375" style="2" customWidth="1"/>
    <col min="1765" max="2007" width="11.42578125" style="2"/>
    <col min="2008" max="2008" width="59" style="2" customWidth="1"/>
    <col min="2009" max="2009" width="21" style="2" customWidth="1"/>
    <col min="2010" max="2010" width="19.28515625" style="2" customWidth="1"/>
    <col min="2011" max="2018" width="0" style="2" hidden="1" customWidth="1"/>
    <col min="2019" max="2019" width="13.7109375" style="2" bestFit="1" customWidth="1"/>
    <col min="2020" max="2020" width="14.7109375" style="2" customWidth="1"/>
    <col min="2021" max="2263" width="11.42578125" style="2"/>
    <col min="2264" max="2264" width="59" style="2" customWidth="1"/>
    <col min="2265" max="2265" width="21" style="2" customWidth="1"/>
    <col min="2266" max="2266" width="19.28515625" style="2" customWidth="1"/>
    <col min="2267" max="2274" width="0" style="2" hidden="1" customWidth="1"/>
    <col min="2275" max="2275" width="13.7109375" style="2" bestFit="1" customWidth="1"/>
    <col min="2276" max="2276" width="14.7109375" style="2" customWidth="1"/>
    <col min="2277" max="2519" width="11.42578125" style="2"/>
    <col min="2520" max="2520" width="59" style="2" customWidth="1"/>
    <col min="2521" max="2521" width="21" style="2" customWidth="1"/>
    <col min="2522" max="2522" width="19.28515625" style="2" customWidth="1"/>
    <col min="2523" max="2530" width="0" style="2" hidden="1" customWidth="1"/>
    <col min="2531" max="2531" width="13.7109375" style="2" bestFit="1" customWidth="1"/>
    <col min="2532" max="2532" width="14.7109375" style="2" customWidth="1"/>
    <col min="2533" max="2775" width="11.42578125" style="2"/>
    <col min="2776" max="2776" width="59" style="2" customWidth="1"/>
    <col min="2777" max="2777" width="21" style="2" customWidth="1"/>
    <col min="2778" max="2778" width="19.28515625" style="2" customWidth="1"/>
    <col min="2779" max="2786" width="0" style="2" hidden="1" customWidth="1"/>
    <col min="2787" max="2787" width="13.7109375" style="2" bestFit="1" customWidth="1"/>
    <col min="2788" max="2788" width="14.7109375" style="2" customWidth="1"/>
    <col min="2789" max="3031" width="11.42578125" style="2"/>
    <col min="3032" max="3032" width="59" style="2" customWidth="1"/>
    <col min="3033" max="3033" width="21" style="2" customWidth="1"/>
    <col min="3034" max="3034" width="19.28515625" style="2" customWidth="1"/>
    <col min="3035" max="3042" width="0" style="2" hidden="1" customWidth="1"/>
    <col min="3043" max="3043" width="13.7109375" style="2" bestFit="1" customWidth="1"/>
    <col min="3044" max="3044" width="14.7109375" style="2" customWidth="1"/>
    <col min="3045" max="3287" width="11.42578125" style="2"/>
    <col min="3288" max="3288" width="59" style="2" customWidth="1"/>
    <col min="3289" max="3289" width="21" style="2" customWidth="1"/>
    <col min="3290" max="3290" width="19.28515625" style="2" customWidth="1"/>
    <col min="3291" max="3298" width="0" style="2" hidden="1" customWidth="1"/>
    <col min="3299" max="3299" width="13.7109375" style="2" bestFit="1" customWidth="1"/>
    <col min="3300" max="3300" width="14.7109375" style="2" customWidth="1"/>
    <col min="3301" max="3543" width="11.42578125" style="2"/>
    <col min="3544" max="3544" width="59" style="2" customWidth="1"/>
    <col min="3545" max="3545" width="21" style="2" customWidth="1"/>
    <col min="3546" max="3546" width="19.28515625" style="2" customWidth="1"/>
    <col min="3547" max="3554" width="0" style="2" hidden="1" customWidth="1"/>
    <col min="3555" max="3555" width="13.7109375" style="2" bestFit="1" customWidth="1"/>
    <col min="3556" max="3556" width="14.7109375" style="2" customWidth="1"/>
    <col min="3557" max="3799" width="11.42578125" style="2"/>
    <col min="3800" max="3800" width="59" style="2" customWidth="1"/>
    <col min="3801" max="3801" width="21" style="2" customWidth="1"/>
    <col min="3802" max="3802" width="19.28515625" style="2" customWidth="1"/>
    <col min="3803" max="3810" width="0" style="2" hidden="1" customWidth="1"/>
    <col min="3811" max="3811" width="13.7109375" style="2" bestFit="1" customWidth="1"/>
    <col min="3812" max="3812" width="14.7109375" style="2" customWidth="1"/>
    <col min="3813" max="4055" width="11.42578125" style="2"/>
    <col min="4056" max="4056" width="59" style="2" customWidth="1"/>
    <col min="4057" max="4057" width="21" style="2" customWidth="1"/>
    <col min="4058" max="4058" width="19.28515625" style="2" customWidth="1"/>
    <col min="4059" max="4066" width="0" style="2" hidden="1" customWidth="1"/>
    <col min="4067" max="4067" width="13.7109375" style="2" bestFit="1" customWidth="1"/>
    <col min="4068" max="4068" width="14.7109375" style="2" customWidth="1"/>
    <col min="4069" max="4311" width="11.42578125" style="2"/>
    <col min="4312" max="4312" width="59" style="2" customWidth="1"/>
    <col min="4313" max="4313" width="21" style="2" customWidth="1"/>
    <col min="4314" max="4314" width="19.28515625" style="2" customWidth="1"/>
    <col min="4315" max="4322" width="0" style="2" hidden="1" customWidth="1"/>
    <col min="4323" max="4323" width="13.7109375" style="2" bestFit="1" customWidth="1"/>
    <col min="4324" max="4324" width="14.7109375" style="2" customWidth="1"/>
    <col min="4325" max="4567" width="11.42578125" style="2"/>
    <col min="4568" max="4568" width="59" style="2" customWidth="1"/>
    <col min="4569" max="4569" width="21" style="2" customWidth="1"/>
    <col min="4570" max="4570" width="19.28515625" style="2" customWidth="1"/>
    <col min="4571" max="4578" width="0" style="2" hidden="1" customWidth="1"/>
    <col min="4579" max="4579" width="13.7109375" style="2" bestFit="1" customWidth="1"/>
    <col min="4580" max="4580" width="14.7109375" style="2" customWidth="1"/>
    <col min="4581" max="4823" width="11.42578125" style="2"/>
    <col min="4824" max="4824" width="59" style="2" customWidth="1"/>
    <col min="4825" max="4825" width="21" style="2" customWidth="1"/>
    <col min="4826" max="4826" width="19.28515625" style="2" customWidth="1"/>
    <col min="4827" max="4834" width="0" style="2" hidden="1" customWidth="1"/>
    <col min="4835" max="4835" width="13.7109375" style="2" bestFit="1" customWidth="1"/>
    <col min="4836" max="4836" width="14.7109375" style="2" customWidth="1"/>
    <col min="4837" max="5079" width="11.42578125" style="2"/>
    <col min="5080" max="5080" width="59" style="2" customWidth="1"/>
    <col min="5081" max="5081" width="21" style="2" customWidth="1"/>
    <col min="5082" max="5082" width="19.28515625" style="2" customWidth="1"/>
    <col min="5083" max="5090" width="0" style="2" hidden="1" customWidth="1"/>
    <col min="5091" max="5091" width="13.7109375" style="2" bestFit="1" customWidth="1"/>
    <col min="5092" max="5092" width="14.7109375" style="2" customWidth="1"/>
    <col min="5093" max="5335" width="11.42578125" style="2"/>
    <col min="5336" max="5336" width="59" style="2" customWidth="1"/>
    <col min="5337" max="5337" width="21" style="2" customWidth="1"/>
    <col min="5338" max="5338" width="19.28515625" style="2" customWidth="1"/>
    <col min="5339" max="5346" width="0" style="2" hidden="1" customWidth="1"/>
    <col min="5347" max="5347" width="13.7109375" style="2" bestFit="1" customWidth="1"/>
    <col min="5348" max="5348" width="14.7109375" style="2" customWidth="1"/>
    <col min="5349" max="5591" width="11.42578125" style="2"/>
    <col min="5592" max="5592" width="59" style="2" customWidth="1"/>
    <col min="5593" max="5593" width="21" style="2" customWidth="1"/>
    <col min="5594" max="5594" width="19.28515625" style="2" customWidth="1"/>
    <col min="5595" max="5602" width="0" style="2" hidden="1" customWidth="1"/>
    <col min="5603" max="5603" width="13.7109375" style="2" bestFit="1" customWidth="1"/>
    <col min="5604" max="5604" width="14.7109375" style="2" customWidth="1"/>
    <col min="5605" max="5847" width="11.42578125" style="2"/>
    <col min="5848" max="5848" width="59" style="2" customWidth="1"/>
    <col min="5849" max="5849" width="21" style="2" customWidth="1"/>
    <col min="5850" max="5850" width="19.28515625" style="2" customWidth="1"/>
    <col min="5851" max="5858" width="0" style="2" hidden="1" customWidth="1"/>
    <col min="5859" max="5859" width="13.7109375" style="2" bestFit="1" customWidth="1"/>
    <col min="5860" max="5860" width="14.7109375" style="2" customWidth="1"/>
    <col min="5861" max="6103" width="11.42578125" style="2"/>
    <col min="6104" max="6104" width="59" style="2" customWidth="1"/>
    <col min="6105" max="6105" width="21" style="2" customWidth="1"/>
    <col min="6106" max="6106" width="19.28515625" style="2" customWidth="1"/>
    <col min="6107" max="6114" width="0" style="2" hidden="1" customWidth="1"/>
    <col min="6115" max="6115" width="13.7109375" style="2" bestFit="1" customWidth="1"/>
    <col min="6116" max="6116" width="14.7109375" style="2" customWidth="1"/>
    <col min="6117" max="6359" width="11.42578125" style="2"/>
    <col min="6360" max="6360" width="59" style="2" customWidth="1"/>
    <col min="6361" max="6361" width="21" style="2" customWidth="1"/>
    <col min="6362" max="6362" width="19.28515625" style="2" customWidth="1"/>
    <col min="6363" max="6370" width="0" style="2" hidden="1" customWidth="1"/>
    <col min="6371" max="6371" width="13.7109375" style="2" bestFit="1" customWidth="1"/>
    <col min="6372" max="6372" width="14.7109375" style="2" customWidth="1"/>
    <col min="6373" max="6615" width="11.42578125" style="2"/>
    <col min="6616" max="6616" width="59" style="2" customWidth="1"/>
    <col min="6617" max="6617" width="21" style="2" customWidth="1"/>
    <col min="6618" max="6618" width="19.28515625" style="2" customWidth="1"/>
    <col min="6619" max="6626" width="0" style="2" hidden="1" customWidth="1"/>
    <col min="6627" max="6627" width="13.7109375" style="2" bestFit="1" customWidth="1"/>
    <col min="6628" max="6628" width="14.7109375" style="2" customWidth="1"/>
    <col min="6629" max="6871" width="11.42578125" style="2"/>
    <col min="6872" max="6872" width="59" style="2" customWidth="1"/>
    <col min="6873" max="6873" width="21" style="2" customWidth="1"/>
    <col min="6874" max="6874" width="19.28515625" style="2" customWidth="1"/>
    <col min="6875" max="6882" width="0" style="2" hidden="1" customWidth="1"/>
    <col min="6883" max="6883" width="13.7109375" style="2" bestFit="1" customWidth="1"/>
    <col min="6884" max="6884" width="14.7109375" style="2" customWidth="1"/>
    <col min="6885" max="7127" width="11.42578125" style="2"/>
    <col min="7128" max="7128" width="59" style="2" customWidth="1"/>
    <col min="7129" max="7129" width="21" style="2" customWidth="1"/>
    <col min="7130" max="7130" width="19.28515625" style="2" customWidth="1"/>
    <col min="7131" max="7138" width="0" style="2" hidden="1" customWidth="1"/>
    <col min="7139" max="7139" width="13.7109375" style="2" bestFit="1" customWidth="1"/>
    <col min="7140" max="7140" width="14.7109375" style="2" customWidth="1"/>
    <col min="7141" max="7383" width="11.42578125" style="2"/>
    <col min="7384" max="7384" width="59" style="2" customWidth="1"/>
    <col min="7385" max="7385" width="21" style="2" customWidth="1"/>
    <col min="7386" max="7386" width="19.28515625" style="2" customWidth="1"/>
    <col min="7387" max="7394" width="0" style="2" hidden="1" customWidth="1"/>
    <col min="7395" max="7395" width="13.7109375" style="2" bestFit="1" customWidth="1"/>
    <col min="7396" max="7396" width="14.7109375" style="2" customWidth="1"/>
    <col min="7397" max="7639" width="11.42578125" style="2"/>
    <col min="7640" max="7640" width="59" style="2" customWidth="1"/>
    <col min="7641" max="7641" width="21" style="2" customWidth="1"/>
    <col min="7642" max="7642" width="19.28515625" style="2" customWidth="1"/>
    <col min="7643" max="7650" width="0" style="2" hidden="1" customWidth="1"/>
    <col min="7651" max="7651" width="13.7109375" style="2" bestFit="1" customWidth="1"/>
    <col min="7652" max="7652" width="14.7109375" style="2" customWidth="1"/>
    <col min="7653" max="7895" width="11.42578125" style="2"/>
    <col min="7896" max="7896" width="59" style="2" customWidth="1"/>
    <col min="7897" max="7897" width="21" style="2" customWidth="1"/>
    <col min="7898" max="7898" width="19.28515625" style="2" customWidth="1"/>
    <col min="7899" max="7906" width="0" style="2" hidden="1" customWidth="1"/>
    <col min="7907" max="7907" width="13.7109375" style="2" bestFit="1" customWidth="1"/>
    <col min="7908" max="7908" width="14.7109375" style="2" customWidth="1"/>
    <col min="7909" max="8151" width="11.42578125" style="2"/>
    <col min="8152" max="8152" width="59" style="2" customWidth="1"/>
    <col min="8153" max="8153" width="21" style="2" customWidth="1"/>
    <col min="8154" max="8154" width="19.28515625" style="2" customWidth="1"/>
    <col min="8155" max="8162" width="0" style="2" hidden="1" customWidth="1"/>
    <col min="8163" max="8163" width="13.7109375" style="2" bestFit="1" customWidth="1"/>
    <col min="8164" max="8164" width="14.7109375" style="2" customWidth="1"/>
    <col min="8165" max="8407" width="11.42578125" style="2"/>
    <col min="8408" max="8408" width="59" style="2" customWidth="1"/>
    <col min="8409" max="8409" width="21" style="2" customWidth="1"/>
    <col min="8410" max="8410" width="19.28515625" style="2" customWidth="1"/>
    <col min="8411" max="8418" width="0" style="2" hidden="1" customWidth="1"/>
    <col min="8419" max="8419" width="13.7109375" style="2" bestFit="1" customWidth="1"/>
    <col min="8420" max="8420" width="14.7109375" style="2" customWidth="1"/>
    <col min="8421" max="8663" width="11.42578125" style="2"/>
    <col min="8664" max="8664" width="59" style="2" customWidth="1"/>
    <col min="8665" max="8665" width="21" style="2" customWidth="1"/>
    <col min="8666" max="8666" width="19.28515625" style="2" customWidth="1"/>
    <col min="8667" max="8674" width="0" style="2" hidden="1" customWidth="1"/>
    <col min="8675" max="8675" width="13.7109375" style="2" bestFit="1" customWidth="1"/>
    <col min="8676" max="8676" width="14.7109375" style="2" customWidth="1"/>
    <col min="8677" max="8919" width="11.42578125" style="2"/>
    <col min="8920" max="8920" width="59" style="2" customWidth="1"/>
    <col min="8921" max="8921" width="21" style="2" customWidth="1"/>
    <col min="8922" max="8922" width="19.28515625" style="2" customWidth="1"/>
    <col min="8923" max="8930" width="0" style="2" hidden="1" customWidth="1"/>
    <col min="8931" max="8931" width="13.7109375" style="2" bestFit="1" customWidth="1"/>
    <col min="8932" max="8932" width="14.7109375" style="2" customWidth="1"/>
    <col min="8933" max="9175" width="11.42578125" style="2"/>
    <col min="9176" max="9176" width="59" style="2" customWidth="1"/>
    <col min="9177" max="9177" width="21" style="2" customWidth="1"/>
    <col min="9178" max="9178" width="19.28515625" style="2" customWidth="1"/>
    <col min="9179" max="9186" width="0" style="2" hidden="1" customWidth="1"/>
    <col min="9187" max="9187" width="13.7109375" style="2" bestFit="1" customWidth="1"/>
    <col min="9188" max="9188" width="14.7109375" style="2" customWidth="1"/>
    <col min="9189" max="9431" width="11.42578125" style="2"/>
    <col min="9432" max="9432" width="59" style="2" customWidth="1"/>
    <col min="9433" max="9433" width="21" style="2" customWidth="1"/>
    <col min="9434" max="9434" width="19.28515625" style="2" customWidth="1"/>
    <col min="9435" max="9442" width="0" style="2" hidden="1" customWidth="1"/>
    <col min="9443" max="9443" width="13.7109375" style="2" bestFit="1" customWidth="1"/>
    <col min="9444" max="9444" width="14.7109375" style="2" customWidth="1"/>
    <col min="9445" max="9687" width="11.42578125" style="2"/>
    <col min="9688" max="9688" width="59" style="2" customWidth="1"/>
    <col min="9689" max="9689" width="21" style="2" customWidth="1"/>
    <col min="9690" max="9690" width="19.28515625" style="2" customWidth="1"/>
    <col min="9691" max="9698" width="0" style="2" hidden="1" customWidth="1"/>
    <col min="9699" max="9699" width="13.7109375" style="2" bestFit="1" customWidth="1"/>
    <col min="9700" max="9700" width="14.7109375" style="2" customWidth="1"/>
    <col min="9701" max="9943" width="11.42578125" style="2"/>
    <col min="9944" max="9944" width="59" style="2" customWidth="1"/>
    <col min="9945" max="9945" width="21" style="2" customWidth="1"/>
    <col min="9946" max="9946" width="19.28515625" style="2" customWidth="1"/>
    <col min="9947" max="9954" width="0" style="2" hidden="1" customWidth="1"/>
    <col min="9955" max="9955" width="13.7109375" style="2" bestFit="1" customWidth="1"/>
    <col min="9956" max="9956" width="14.7109375" style="2" customWidth="1"/>
    <col min="9957" max="10199" width="11.42578125" style="2"/>
    <col min="10200" max="10200" width="59" style="2" customWidth="1"/>
    <col min="10201" max="10201" width="21" style="2" customWidth="1"/>
    <col min="10202" max="10202" width="19.28515625" style="2" customWidth="1"/>
    <col min="10203" max="10210" width="0" style="2" hidden="1" customWidth="1"/>
    <col min="10211" max="10211" width="13.7109375" style="2" bestFit="1" customWidth="1"/>
    <col min="10212" max="10212" width="14.7109375" style="2" customWidth="1"/>
    <col min="10213" max="10455" width="11.42578125" style="2"/>
    <col min="10456" max="10456" width="59" style="2" customWidth="1"/>
    <col min="10457" max="10457" width="21" style="2" customWidth="1"/>
    <col min="10458" max="10458" width="19.28515625" style="2" customWidth="1"/>
    <col min="10459" max="10466" width="0" style="2" hidden="1" customWidth="1"/>
    <col min="10467" max="10467" width="13.7109375" style="2" bestFit="1" customWidth="1"/>
    <col min="10468" max="10468" width="14.7109375" style="2" customWidth="1"/>
    <col min="10469" max="10711" width="11.42578125" style="2"/>
    <col min="10712" max="10712" width="59" style="2" customWidth="1"/>
    <col min="10713" max="10713" width="21" style="2" customWidth="1"/>
    <col min="10714" max="10714" width="19.28515625" style="2" customWidth="1"/>
    <col min="10715" max="10722" width="0" style="2" hidden="1" customWidth="1"/>
    <col min="10723" max="10723" width="13.7109375" style="2" bestFit="1" customWidth="1"/>
    <col min="10724" max="10724" width="14.7109375" style="2" customWidth="1"/>
    <col min="10725" max="10967" width="11.42578125" style="2"/>
    <col min="10968" max="10968" width="59" style="2" customWidth="1"/>
    <col min="10969" max="10969" width="21" style="2" customWidth="1"/>
    <col min="10970" max="10970" width="19.28515625" style="2" customWidth="1"/>
    <col min="10971" max="10978" width="0" style="2" hidden="1" customWidth="1"/>
    <col min="10979" max="10979" width="13.7109375" style="2" bestFit="1" customWidth="1"/>
    <col min="10980" max="10980" width="14.7109375" style="2" customWidth="1"/>
    <col min="10981" max="11223" width="11.42578125" style="2"/>
    <col min="11224" max="11224" width="59" style="2" customWidth="1"/>
    <col min="11225" max="11225" width="21" style="2" customWidth="1"/>
    <col min="11226" max="11226" width="19.28515625" style="2" customWidth="1"/>
    <col min="11227" max="11234" width="0" style="2" hidden="1" customWidth="1"/>
    <col min="11235" max="11235" width="13.7109375" style="2" bestFit="1" customWidth="1"/>
    <col min="11236" max="11236" width="14.7109375" style="2" customWidth="1"/>
    <col min="11237" max="11479" width="11.42578125" style="2"/>
    <col min="11480" max="11480" width="59" style="2" customWidth="1"/>
    <col min="11481" max="11481" width="21" style="2" customWidth="1"/>
    <col min="11482" max="11482" width="19.28515625" style="2" customWidth="1"/>
    <col min="11483" max="11490" width="0" style="2" hidden="1" customWidth="1"/>
    <col min="11491" max="11491" width="13.7109375" style="2" bestFit="1" customWidth="1"/>
    <col min="11492" max="11492" width="14.7109375" style="2" customWidth="1"/>
    <col min="11493" max="11735" width="11.42578125" style="2"/>
    <col min="11736" max="11736" width="59" style="2" customWidth="1"/>
    <col min="11737" max="11737" width="21" style="2" customWidth="1"/>
    <col min="11738" max="11738" width="19.28515625" style="2" customWidth="1"/>
    <col min="11739" max="11746" width="0" style="2" hidden="1" customWidth="1"/>
    <col min="11747" max="11747" width="13.7109375" style="2" bestFit="1" customWidth="1"/>
    <col min="11748" max="11748" width="14.7109375" style="2" customWidth="1"/>
    <col min="11749" max="11991" width="11.42578125" style="2"/>
    <col min="11992" max="11992" width="59" style="2" customWidth="1"/>
    <col min="11993" max="11993" width="21" style="2" customWidth="1"/>
    <col min="11994" max="11994" width="19.28515625" style="2" customWidth="1"/>
    <col min="11995" max="12002" width="0" style="2" hidden="1" customWidth="1"/>
    <col min="12003" max="12003" width="13.7109375" style="2" bestFit="1" customWidth="1"/>
    <col min="12004" max="12004" width="14.7109375" style="2" customWidth="1"/>
    <col min="12005" max="12247" width="11.42578125" style="2"/>
    <col min="12248" max="12248" width="59" style="2" customWidth="1"/>
    <col min="12249" max="12249" width="21" style="2" customWidth="1"/>
    <col min="12250" max="12250" width="19.28515625" style="2" customWidth="1"/>
    <col min="12251" max="12258" width="0" style="2" hidden="1" customWidth="1"/>
    <col min="12259" max="12259" width="13.7109375" style="2" bestFit="1" customWidth="1"/>
    <col min="12260" max="12260" width="14.7109375" style="2" customWidth="1"/>
    <col min="12261" max="12503" width="11.42578125" style="2"/>
    <col min="12504" max="12504" width="59" style="2" customWidth="1"/>
    <col min="12505" max="12505" width="21" style="2" customWidth="1"/>
    <col min="12506" max="12506" width="19.28515625" style="2" customWidth="1"/>
    <col min="12507" max="12514" width="0" style="2" hidden="1" customWidth="1"/>
    <col min="12515" max="12515" width="13.7109375" style="2" bestFit="1" customWidth="1"/>
    <col min="12516" max="12516" width="14.7109375" style="2" customWidth="1"/>
    <col min="12517" max="12759" width="11.42578125" style="2"/>
    <col min="12760" max="12760" width="59" style="2" customWidth="1"/>
    <col min="12761" max="12761" width="21" style="2" customWidth="1"/>
    <col min="12762" max="12762" width="19.28515625" style="2" customWidth="1"/>
    <col min="12763" max="12770" width="0" style="2" hidden="1" customWidth="1"/>
    <col min="12771" max="12771" width="13.7109375" style="2" bestFit="1" customWidth="1"/>
    <col min="12772" max="12772" width="14.7109375" style="2" customWidth="1"/>
    <col min="12773" max="13015" width="11.42578125" style="2"/>
    <col min="13016" max="13016" width="59" style="2" customWidth="1"/>
    <col min="13017" max="13017" width="21" style="2" customWidth="1"/>
    <col min="13018" max="13018" width="19.28515625" style="2" customWidth="1"/>
    <col min="13019" max="13026" width="0" style="2" hidden="1" customWidth="1"/>
    <col min="13027" max="13027" width="13.7109375" style="2" bestFit="1" customWidth="1"/>
    <col min="13028" max="13028" width="14.7109375" style="2" customWidth="1"/>
    <col min="13029" max="13271" width="11.42578125" style="2"/>
    <col min="13272" max="13272" width="59" style="2" customWidth="1"/>
    <col min="13273" max="13273" width="21" style="2" customWidth="1"/>
    <col min="13274" max="13274" width="19.28515625" style="2" customWidth="1"/>
    <col min="13275" max="13282" width="0" style="2" hidden="1" customWidth="1"/>
    <col min="13283" max="13283" width="13.7109375" style="2" bestFit="1" customWidth="1"/>
    <col min="13284" max="13284" width="14.7109375" style="2" customWidth="1"/>
    <col min="13285" max="13527" width="11.42578125" style="2"/>
    <col min="13528" max="13528" width="59" style="2" customWidth="1"/>
    <col min="13529" max="13529" width="21" style="2" customWidth="1"/>
    <col min="13530" max="13530" width="19.28515625" style="2" customWidth="1"/>
    <col min="13531" max="13538" width="0" style="2" hidden="1" customWidth="1"/>
    <col min="13539" max="13539" width="13.7109375" style="2" bestFit="1" customWidth="1"/>
    <col min="13540" max="13540" width="14.7109375" style="2" customWidth="1"/>
    <col min="13541" max="13783" width="11.42578125" style="2"/>
    <col min="13784" max="13784" width="59" style="2" customWidth="1"/>
    <col min="13785" max="13785" width="21" style="2" customWidth="1"/>
    <col min="13786" max="13786" width="19.28515625" style="2" customWidth="1"/>
    <col min="13787" max="13794" width="0" style="2" hidden="1" customWidth="1"/>
    <col min="13795" max="13795" width="13.7109375" style="2" bestFit="1" customWidth="1"/>
    <col min="13796" max="13796" width="14.7109375" style="2" customWidth="1"/>
    <col min="13797" max="14039" width="11.42578125" style="2"/>
    <col min="14040" max="14040" width="59" style="2" customWidth="1"/>
    <col min="14041" max="14041" width="21" style="2" customWidth="1"/>
    <col min="14042" max="14042" width="19.28515625" style="2" customWidth="1"/>
    <col min="14043" max="14050" width="0" style="2" hidden="1" customWidth="1"/>
    <col min="14051" max="14051" width="13.7109375" style="2" bestFit="1" customWidth="1"/>
    <col min="14052" max="14052" width="14.7109375" style="2" customWidth="1"/>
    <col min="14053" max="14295" width="11.42578125" style="2"/>
    <col min="14296" max="14296" width="59" style="2" customWidth="1"/>
    <col min="14297" max="14297" width="21" style="2" customWidth="1"/>
    <col min="14298" max="14298" width="19.28515625" style="2" customWidth="1"/>
    <col min="14299" max="14306" width="0" style="2" hidden="1" customWidth="1"/>
    <col min="14307" max="14307" width="13.7109375" style="2" bestFit="1" customWidth="1"/>
    <col min="14308" max="14308" width="14.7109375" style="2" customWidth="1"/>
    <col min="14309" max="14551" width="11.42578125" style="2"/>
    <col min="14552" max="14552" width="59" style="2" customWidth="1"/>
    <col min="14553" max="14553" width="21" style="2" customWidth="1"/>
    <col min="14554" max="14554" width="19.28515625" style="2" customWidth="1"/>
    <col min="14555" max="14562" width="0" style="2" hidden="1" customWidth="1"/>
    <col min="14563" max="14563" width="13.7109375" style="2" bestFit="1" customWidth="1"/>
    <col min="14564" max="14564" width="14.7109375" style="2" customWidth="1"/>
    <col min="14565" max="14807" width="11.42578125" style="2"/>
    <col min="14808" max="14808" width="59" style="2" customWidth="1"/>
    <col min="14809" max="14809" width="21" style="2" customWidth="1"/>
    <col min="14810" max="14810" width="19.28515625" style="2" customWidth="1"/>
    <col min="14811" max="14818" width="0" style="2" hidden="1" customWidth="1"/>
    <col min="14819" max="14819" width="13.7109375" style="2" bestFit="1" customWidth="1"/>
    <col min="14820" max="14820" width="14.7109375" style="2" customWidth="1"/>
    <col min="14821" max="15063" width="11.42578125" style="2"/>
    <col min="15064" max="15064" width="59" style="2" customWidth="1"/>
    <col min="15065" max="15065" width="21" style="2" customWidth="1"/>
    <col min="15066" max="15066" width="19.28515625" style="2" customWidth="1"/>
    <col min="15067" max="15074" width="0" style="2" hidden="1" customWidth="1"/>
    <col min="15075" max="15075" width="13.7109375" style="2" bestFit="1" customWidth="1"/>
    <col min="15076" max="15076" width="14.7109375" style="2" customWidth="1"/>
    <col min="15077" max="15319" width="11.42578125" style="2"/>
    <col min="15320" max="15320" width="59" style="2" customWidth="1"/>
    <col min="15321" max="15321" width="21" style="2" customWidth="1"/>
    <col min="15322" max="15322" width="19.28515625" style="2" customWidth="1"/>
    <col min="15323" max="15330" width="0" style="2" hidden="1" customWidth="1"/>
    <col min="15331" max="15331" width="13.7109375" style="2" bestFit="1" customWidth="1"/>
    <col min="15332" max="15332" width="14.7109375" style="2" customWidth="1"/>
    <col min="15333" max="15575" width="11.42578125" style="2"/>
    <col min="15576" max="15576" width="59" style="2" customWidth="1"/>
    <col min="15577" max="15577" width="21" style="2" customWidth="1"/>
    <col min="15578" max="15578" width="19.28515625" style="2" customWidth="1"/>
    <col min="15579" max="15586" width="0" style="2" hidden="1" customWidth="1"/>
    <col min="15587" max="15587" width="13.7109375" style="2" bestFit="1" customWidth="1"/>
    <col min="15588" max="15588" width="14.7109375" style="2" customWidth="1"/>
    <col min="15589" max="15831" width="11.42578125" style="2"/>
    <col min="15832" max="15832" width="59" style="2" customWidth="1"/>
    <col min="15833" max="15833" width="21" style="2" customWidth="1"/>
    <col min="15834" max="15834" width="19.28515625" style="2" customWidth="1"/>
    <col min="15835" max="15842" width="0" style="2" hidden="1" customWidth="1"/>
    <col min="15843" max="15843" width="13.7109375" style="2" bestFit="1" customWidth="1"/>
    <col min="15844" max="15844" width="14.7109375" style="2" customWidth="1"/>
    <col min="15845" max="16384" width="11.42578125" style="2"/>
  </cols>
  <sheetData>
    <row r="1" spans="2:5" ht="14.25" x14ac:dyDescent="0.2">
      <c r="C1" s="4"/>
      <c r="D1" s="4"/>
      <c r="E1" s="18"/>
    </row>
    <row r="2" spans="2:5" ht="14.25" x14ac:dyDescent="0.2">
      <c r="C2" s="4"/>
      <c r="D2" s="4"/>
      <c r="E2" s="18"/>
    </row>
    <row r="3" spans="2:5" ht="14.25" x14ac:dyDescent="0.2">
      <c r="C3" s="4"/>
      <c r="D3" s="4"/>
      <c r="E3" s="18"/>
    </row>
    <row r="4" spans="2:5" ht="24" customHeight="1" x14ac:dyDescent="0.2">
      <c r="C4" s="4"/>
      <c r="D4" s="4"/>
      <c r="E4" s="18"/>
    </row>
    <row r="5" spans="2:5" x14ac:dyDescent="0.2">
      <c r="B5" s="6"/>
      <c r="C5" s="77" t="s">
        <v>2</v>
      </c>
      <c r="D5" s="77"/>
      <c r="E5" s="77"/>
    </row>
    <row r="6" spans="2:5" ht="20.25" x14ac:dyDescent="0.3">
      <c r="B6" s="6"/>
      <c r="C6" s="78" t="s">
        <v>3</v>
      </c>
      <c r="D6" s="78"/>
      <c r="E6" s="78"/>
    </row>
    <row r="7" spans="2:5" ht="16.5" x14ac:dyDescent="0.25">
      <c r="B7" s="6"/>
      <c r="C7" s="79" t="s">
        <v>4</v>
      </c>
      <c r="D7" s="79"/>
      <c r="E7" s="79"/>
    </row>
    <row r="8" spans="2:5" ht="16.5" x14ac:dyDescent="0.25">
      <c r="B8" s="6"/>
      <c r="C8" s="80" t="s">
        <v>5</v>
      </c>
      <c r="D8" s="80"/>
      <c r="E8" s="80"/>
    </row>
    <row r="9" spans="2:5" ht="18" x14ac:dyDescent="0.25">
      <c r="B9" s="6"/>
      <c r="C9" s="81" t="s">
        <v>337</v>
      </c>
      <c r="D9" s="81"/>
      <c r="E9" s="81"/>
    </row>
    <row r="10" spans="2:5" ht="14.25" customHeight="1" x14ac:dyDescent="0.2">
      <c r="B10" s="8"/>
      <c r="C10" s="72" t="s">
        <v>355</v>
      </c>
      <c r="D10" s="72"/>
      <c r="E10" s="72"/>
    </row>
    <row r="11" spans="2:5" x14ac:dyDescent="0.2">
      <c r="C11" s="72" t="s">
        <v>29</v>
      </c>
      <c r="D11" s="72"/>
      <c r="E11" s="72"/>
    </row>
    <row r="12" spans="2:5" ht="15.75" customHeight="1" x14ac:dyDescent="0.2">
      <c r="C12" s="8"/>
      <c r="D12" s="8"/>
      <c r="E12" s="19"/>
    </row>
    <row r="13" spans="2:5" ht="17.25" customHeight="1" x14ac:dyDescent="0.2">
      <c r="C13" s="20" t="s">
        <v>22</v>
      </c>
      <c r="D13" s="20"/>
      <c r="E13" s="61"/>
    </row>
    <row r="14" spans="2:5" ht="13.5" customHeight="1" x14ac:dyDescent="0.2">
      <c r="C14" s="4"/>
      <c r="D14" s="4"/>
      <c r="E14" s="21"/>
    </row>
    <row r="15" spans="2:5" ht="16.5" customHeight="1" x14ac:dyDescent="0.2">
      <c r="C15" s="2" t="s">
        <v>23</v>
      </c>
      <c r="E15" s="18">
        <v>89187911.549999997</v>
      </c>
    </row>
    <row r="16" spans="2:5" ht="21" customHeight="1" x14ac:dyDescent="0.2">
      <c r="C16" s="2" t="s">
        <v>24</v>
      </c>
      <c r="E16" s="18">
        <v>35300</v>
      </c>
    </row>
    <row r="17" spans="2:7" ht="21" customHeight="1" thickBot="1" x14ac:dyDescent="0.25">
      <c r="C17" s="2" t="s">
        <v>25</v>
      </c>
      <c r="E17" s="18">
        <v>2064499</v>
      </c>
    </row>
    <row r="18" spans="2:7" ht="19.5" customHeight="1" thickBot="1" x14ac:dyDescent="0.25">
      <c r="C18" s="14" t="s">
        <v>26</v>
      </c>
      <c r="D18" s="14"/>
      <c r="E18" s="71">
        <f>SUM(E15:E17)</f>
        <v>91287710.549999997</v>
      </c>
      <c r="F18" s="5"/>
    </row>
    <row r="19" spans="2:7" ht="18" customHeight="1" thickTop="1" x14ac:dyDescent="0.2">
      <c r="C19" s="10"/>
      <c r="D19" s="10"/>
      <c r="E19" s="21"/>
    </row>
    <row r="20" spans="2:7" ht="18" customHeight="1" x14ac:dyDescent="0.2">
      <c r="C20" s="10"/>
      <c r="D20" s="10"/>
      <c r="E20" s="21"/>
      <c r="F20" s="5"/>
    </row>
    <row r="21" spans="2:7" ht="16.5" customHeight="1" x14ac:dyDescent="0.25">
      <c r="B21" s="23" t="s">
        <v>111</v>
      </c>
      <c r="C21" s="24" t="s">
        <v>112</v>
      </c>
      <c r="D21" s="24"/>
      <c r="E21" s="25">
        <f>E22+E41+E84+E125+E136+E152+E177</f>
        <v>91087772.480000004</v>
      </c>
      <c r="F21" s="70"/>
      <c r="G21" s="5"/>
    </row>
    <row r="22" spans="2:7" ht="19.5" customHeight="1" thickBot="1" x14ac:dyDescent="0.25">
      <c r="B22" s="58" t="s">
        <v>113</v>
      </c>
      <c r="C22" s="59" t="s">
        <v>114</v>
      </c>
      <c r="D22" s="59"/>
      <c r="E22" s="60">
        <f>E23+E30+E37+E32</f>
        <v>75210078.210000008</v>
      </c>
    </row>
    <row r="23" spans="2:7" ht="19.5" customHeight="1" x14ac:dyDescent="0.2">
      <c r="B23" s="24" t="s">
        <v>203</v>
      </c>
      <c r="C23" s="50" t="s">
        <v>204</v>
      </c>
      <c r="D23" s="50"/>
      <c r="E23" s="27">
        <f>E24+E25+E26+E27+E28+E29</f>
        <v>42213715.100000001</v>
      </c>
      <c r="F23" s="5"/>
    </row>
    <row r="24" spans="2:7" ht="17.25" customHeight="1" x14ac:dyDescent="0.2">
      <c r="B24" s="12" t="s">
        <v>20</v>
      </c>
      <c r="C24" s="12" t="s">
        <v>21</v>
      </c>
      <c r="D24" s="12"/>
      <c r="E24" s="28">
        <v>27437708.34</v>
      </c>
    </row>
    <row r="25" spans="2:7" ht="17.25" customHeight="1" x14ac:dyDescent="0.2">
      <c r="B25" s="12" t="s">
        <v>9</v>
      </c>
      <c r="C25" s="12" t="s">
        <v>10</v>
      </c>
      <c r="D25" s="12"/>
      <c r="E25" s="28">
        <v>11274650</v>
      </c>
    </row>
    <row r="26" spans="2:7" ht="17.25" customHeight="1" x14ac:dyDescent="0.2">
      <c r="B26" s="12" t="s">
        <v>14</v>
      </c>
      <c r="C26" s="12" t="s">
        <v>15</v>
      </c>
      <c r="D26" s="12"/>
      <c r="E26" s="28">
        <v>355300</v>
      </c>
    </row>
    <row r="27" spans="2:7" ht="17.25" customHeight="1" x14ac:dyDescent="0.2">
      <c r="B27" s="12" t="s">
        <v>301</v>
      </c>
      <c r="C27" s="12" t="s">
        <v>303</v>
      </c>
      <c r="D27" s="12"/>
      <c r="E27" s="28">
        <v>0</v>
      </c>
    </row>
    <row r="28" spans="2:7" ht="17.25" customHeight="1" x14ac:dyDescent="0.2">
      <c r="B28" s="29" t="s">
        <v>228</v>
      </c>
      <c r="C28" s="12" t="s">
        <v>229</v>
      </c>
      <c r="D28" s="12"/>
      <c r="E28" s="28">
        <v>3146056.76</v>
      </c>
    </row>
    <row r="29" spans="2:7" s="3" customFormat="1" ht="17.25" customHeight="1" x14ac:dyDescent="0.2">
      <c r="B29" s="12" t="s">
        <v>230</v>
      </c>
      <c r="C29" s="12" t="s">
        <v>231</v>
      </c>
      <c r="D29" s="12"/>
      <c r="E29" s="28">
        <v>0</v>
      </c>
      <c r="F29" s="2"/>
    </row>
    <row r="30" spans="2:7" ht="17.25" customHeight="1" thickBot="1" x14ac:dyDescent="0.25">
      <c r="B30" s="30" t="s">
        <v>271</v>
      </c>
      <c r="C30" s="12" t="s">
        <v>282</v>
      </c>
      <c r="D30" s="12"/>
      <c r="E30" s="26">
        <f>SUM(E31)</f>
        <v>26994516.079999998</v>
      </c>
    </row>
    <row r="31" spans="2:7" ht="17.25" customHeight="1" x14ac:dyDescent="0.2">
      <c r="B31" s="12" t="s">
        <v>46</v>
      </c>
      <c r="C31" s="12" t="s">
        <v>47</v>
      </c>
      <c r="D31" s="12"/>
      <c r="E31" s="28">
        <v>26994516.079999998</v>
      </c>
    </row>
    <row r="32" spans="2:7" ht="21" customHeight="1" thickBot="1" x14ac:dyDescent="0.25">
      <c r="B32" s="23" t="s">
        <v>289</v>
      </c>
      <c r="C32" s="30" t="s">
        <v>348</v>
      </c>
      <c r="D32" s="12"/>
      <c r="E32" s="62">
        <f>E33+E34</f>
        <v>0</v>
      </c>
    </row>
    <row r="33" spans="2:7" ht="17.25" customHeight="1" x14ac:dyDescent="0.2">
      <c r="B33" s="31" t="s">
        <v>314</v>
      </c>
      <c r="C33" s="12" t="s">
        <v>297</v>
      </c>
      <c r="D33" s="12"/>
      <c r="E33" s="28">
        <v>0</v>
      </c>
    </row>
    <row r="34" spans="2:7" ht="17.25" customHeight="1" x14ac:dyDescent="0.2">
      <c r="B34" s="31" t="s">
        <v>266</v>
      </c>
      <c r="C34" s="12" t="s">
        <v>315</v>
      </c>
      <c r="D34" s="12"/>
      <c r="E34" s="28">
        <v>0</v>
      </c>
    </row>
    <row r="35" spans="2:7" ht="17.25" customHeight="1" x14ac:dyDescent="0.2">
      <c r="B35" s="33" t="s">
        <v>116</v>
      </c>
      <c r="C35" s="12" t="s">
        <v>115</v>
      </c>
      <c r="D35" s="12"/>
      <c r="E35" s="32" t="s">
        <v>322</v>
      </c>
    </row>
    <row r="36" spans="2:7" ht="17.25" customHeight="1" x14ac:dyDescent="0.2">
      <c r="B36" s="34" t="s">
        <v>224</v>
      </c>
      <c r="C36" s="12" t="s">
        <v>225</v>
      </c>
      <c r="D36" s="12"/>
      <c r="E36" s="28" t="s">
        <v>322</v>
      </c>
    </row>
    <row r="37" spans="2:7" ht="17.25" customHeight="1" thickBot="1" x14ac:dyDescent="0.25">
      <c r="B37" s="24" t="s">
        <v>117</v>
      </c>
      <c r="C37" s="12" t="s">
        <v>118</v>
      </c>
      <c r="D37" s="12"/>
      <c r="E37" s="26">
        <f>SUM(E38:E40)</f>
        <v>6001847.0300000003</v>
      </c>
    </row>
    <row r="38" spans="2:7" ht="17.25" customHeight="1" x14ac:dyDescent="0.2">
      <c r="B38" s="12" t="s">
        <v>16</v>
      </c>
      <c r="C38" s="12" t="s">
        <v>17</v>
      </c>
      <c r="D38" s="12"/>
      <c r="E38" s="28">
        <v>2768913.06</v>
      </c>
    </row>
    <row r="39" spans="2:7" ht="17.25" customHeight="1" x14ac:dyDescent="0.2">
      <c r="B39" s="12" t="s">
        <v>18</v>
      </c>
      <c r="C39" s="12" t="s">
        <v>19</v>
      </c>
      <c r="D39" s="12"/>
      <c r="E39" s="28">
        <v>2779345.1300000004</v>
      </c>
    </row>
    <row r="40" spans="2:7" ht="17.25" customHeight="1" x14ac:dyDescent="0.2">
      <c r="B40" s="12" t="s">
        <v>12</v>
      </c>
      <c r="C40" s="12" t="s">
        <v>13</v>
      </c>
      <c r="D40" s="12"/>
      <c r="E40" s="28">
        <v>453588.83999999997</v>
      </c>
    </row>
    <row r="41" spans="2:7" ht="17.25" customHeight="1" thickBot="1" x14ac:dyDescent="0.3">
      <c r="B41" s="58">
        <v>2.2000000000000002</v>
      </c>
      <c r="C41" s="59" t="s">
        <v>78</v>
      </c>
      <c r="D41" s="59"/>
      <c r="E41" s="60">
        <f>E42+E50+E53+E56+E60+FE7765+E69+E72+E81+E64</f>
        <v>10646762.209999999</v>
      </c>
      <c r="F41" s="57"/>
      <c r="G41" s="5"/>
    </row>
    <row r="42" spans="2:7" ht="17.25" customHeight="1" x14ac:dyDescent="0.2">
      <c r="B42" s="24" t="s">
        <v>119</v>
      </c>
      <c r="C42" s="24" t="s">
        <v>120</v>
      </c>
      <c r="D42" s="24"/>
      <c r="E42" s="27">
        <f>E43+E44+E45+E46+E47+E48+E49</f>
        <v>1510428.07</v>
      </c>
    </row>
    <row r="43" spans="2:7" ht="17.25" customHeight="1" x14ac:dyDescent="0.2">
      <c r="B43" s="12" t="s">
        <v>302</v>
      </c>
      <c r="C43" s="12" t="s">
        <v>340</v>
      </c>
      <c r="D43" s="24"/>
      <c r="E43" s="37">
        <v>0</v>
      </c>
    </row>
    <row r="44" spans="2:7" ht="17.25" customHeight="1" x14ac:dyDescent="0.2">
      <c r="B44" s="12" t="s">
        <v>11</v>
      </c>
      <c r="C44" s="12" t="s">
        <v>6</v>
      </c>
      <c r="D44" s="12"/>
      <c r="E44" s="37">
        <v>407194.39</v>
      </c>
    </row>
    <row r="45" spans="2:7" ht="17.25" customHeight="1" x14ac:dyDescent="0.2">
      <c r="B45" s="12" t="s">
        <v>291</v>
      </c>
      <c r="C45" s="12" t="s">
        <v>293</v>
      </c>
      <c r="D45" s="12"/>
      <c r="E45" s="37">
        <v>0</v>
      </c>
    </row>
    <row r="46" spans="2:7" ht="17.25" customHeight="1" x14ac:dyDescent="0.2">
      <c r="B46" s="12" t="s">
        <v>31</v>
      </c>
      <c r="C46" s="12" t="s">
        <v>32</v>
      </c>
      <c r="D46" s="12"/>
      <c r="E46" s="37">
        <v>811329.5</v>
      </c>
    </row>
    <row r="47" spans="2:7" ht="17.25" customHeight="1" x14ac:dyDescent="0.2">
      <c r="B47" s="12" t="s">
        <v>52</v>
      </c>
      <c r="C47" s="12" t="s">
        <v>51</v>
      </c>
      <c r="D47" s="12"/>
      <c r="E47" s="37">
        <v>291904.18</v>
      </c>
    </row>
    <row r="48" spans="2:7" ht="17.25" customHeight="1" x14ac:dyDescent="0.2">
      <c r="B48" s="12" t="s">
        <v>260</v>
      </c>
      <c r="C48" s="12" t="s">
        <v>261</v>
      </c>
      <c r="D48" s="12"/>
      <c r="E48" s="37">
        <v>0</v>
      </c>
    </row>
    <row r="49" spans="2:5" ht="17.25" customHeight="1" x14ac:dyDescent="0.2">
      <c r="B49" s="12" t="s">
        <v>81</v>
      </c>
      <c r="C49" s="12" t="s">
        <v>109</v>
      </c>
      <c r="D49" s="12"/>
      <c r="E49" s="37">
        <v>0</v>
      </c>
    </row>
    <row r="50" spans="2:5" ht="17.25" customHeight="1" thickBot="1" x14ac:dyDescent="0.25">
      <c r="B50" s="36" t="s">
        <v>121</v>
      </c>
      <c r="C50" s="30" t="s">
        <v>122</v>
      </c>
      <c r="D50" s="12"/>
      <c r="E50" s="22">
        <f>SUM(E51:E52)</f>
        <v>100391.19</v>
      </c>
    </row>
    <row r="51" spans="2:5" ht="17.25" customHeight="1" x14ac:dyDescent="0.2">
      <c r="B51" s="29" t="s">
        <v>62</v>
      </c>
      <c r="C51" s="12" t="s">
        <v>79</v>
      </c>
      <c r="D51" s="12"/>
      <c r="E51" s="37">
        <v>96792.19</v>
      </c>
    </row>
    <row r="52" spans="2:5" ht="17.25" customHeight="1" x14ac:dyDescent="0.2">
      <c r="B52" s="31" t="s">
        <v>85</v>
      </c>
      <c r="C52" s="12" t="s">
        <v>108</v>
      </c>
      <c r="D52" s="12"/>
      <c r="E52" s="37">
        <v>3599</v>
      </c>
    </row>
    <row r="53" spans="2:5" ht="17.25" customHeight="1" thickBot="1" x14ac:dyDescent="0.25">
      <c r="B53" s="36" t="s">
        <v>124</v>
      </c>
      <c r="C53" s="63" t="s">
        <v>123</v>
      </c>
      <c r="D53" s="12"/>
      <c r="E53" s="22">
        <f>SUM(E54:E55)</f>
        <v>195345</v>
      </c>
    </row>
    <row r="54" spans="2:5" ht="19.5" customHeight="1" x14ac:dyDescent="0.2">
      <c r="B54" s="12" t="s">
        <v>69</v>
      </c>
      <c r="C54" s="12" t="s">
        <v>220</v>
      </c>
      <c r="D54" s="12"/>
      <c r="E54" s="28">
        <v>195345</v>
      </c>
    </row>
    <row r="55" spans="2:5" ht="19.5" customHeight="1" x14ac:dyDescent="0.2">
      <c r="B55" s="12" t="s">
        <v>349</v>
      </c>
      <c r="C55" s="12" t="s">
        <v>350</v>
      </c>
      <c r="D55" s="12"/>
      <c r="E55" s="28">
        <v>0</v>
      </c>
    </row>
    <row r="56" spans="2:5" ht="19.5" customHeight="1" thickBot="1" x14ac:dyDescent="0.25">
      <c r="B56" s="24" t="s">
        <v>125</v>
      </c>
      <c r="C56" s="30" t="s">
        <v>126</v>
      </c>
      <c r="D56" s="12"/>
      <c r="E56" s="26">
        <f>E57+E58+E59</f>
        <v>45100</v>
      </c>
    </row>
    <row r="57" spans="2:5" ht="17.25" customHeight="1" x14ac:dyDescent="0.2">
      <c r="B57" s="13" t="s">
        <v>63</v>
      </c>
      <c r="C57" s="12" t="s">
        <v>77</v>
      </c>
      <c r="D57" s="12"/>
      <c r="E57" s="37">
        <v>600</v>
      </c>
    </row>
    <row r="58" spans="2:5" ht="17.25" customHeight="1" x14ac:dyDescent="0.2">
      <c r="B58" s="12" t="s">
        <v>263</v>
      </c>
      <c r="C58" s="12" t="s">
        <v>264</v>
      </c>
      <c r="D58" s="12"/>
      <c r="E58" s="37">
        <v>0</v>
      </c>
    </row>
    <row r="59" spans="2:5" ht="17.25" customHeight="1" x14ac:dyDescent="0.2">
      <c r="B59" s="12" t="s">
        <v>59</v>
      </c>
      <c r="C59" s="12" t="s">
        <v>61</v>
      </c>
      <c r="D59" s="12"/>
      <c r="E59" s="28">
        <v>44500</v>
      </c>
    </row>
    <row r="60" spans="2:5" ht="17.25" customHeight="1" thickBot="1" x14ac:dyDescent="0.25">
      <c r="B60" s="36" t="s">
        <v>128</v>
      </c>
      <c r="C60" s="30" t="s">
        <v>127</v>
      </c>
      <c r="D60" s="12"/>
      <c r="E60" s="22">
        <f>SUM(E61:E63)</f>
        <v>804623.04</v>
      </c>
    </row>
    <row r="61" spans="2:5" ht="17.25" customHeight="1" x14ac:dyDescent="0.2">
      <c r="B61" s="31" t="s">
        <v>284</v>
      </c>
      <c r="C61" s="12" t="s">
        <v>334</v>
      </c>
      <c r="D61" s="12"/>
      <c r="E61" s="37">
        <v>0</v>
      </c>
    </row>
    <row r="62" spans="2:5" ht="17.25" customHeight="1" x14ac:dyDescent="0.2">
      <c r="B62" s="31" t="s">
        <v>211</v>
      </c>
      <c r="C62" s="12" t="s">
        <v>267</v>
      </c>
      <c r="D62" s="12"/>
      <c r="E62" s="37">
        <v>0</v>
      </c>
    </row>
    <row r="63" spans="2:5" ht="17.25" customHeight="1" x14ac:dyDescent="0.2">
      <c r="B63" s="31" t="s">
        <v>299</v>
      </c>
      <c r="C63" s="12" t="s">
        <v>300</v>
      </c>
      <c r="D63" s="12"/>
      <c r="E63" s="37">
        <v>804623.04</v>
      </c>
    </row>
    <row r="64" spans="2:5" ht="17.25" customHeight="1" x14ac:dyDescent="0.2">
      <c r="B64" s="36" t="s">
        <v>129</v>
      </c>
      <c r="C64" s="30" t="s">
        <v>130</v>
      </c>
      <c r="D64" s="12"/>
      <c r="E64" s="27">
        <f>E65+E66+E67+E68</f>
        <v>6670574.6299999999</v>
      </c>
    </row>
    <row r="65" spans="2:5" ht="17.25" customHeight="1" x14ac:dyDescent="0.2">
      <c r="B65" s="38" t="s">
        <v>89</v>
      </c>
      <c r="C65" s="12" t="s">
        <v>90</v>
      </c>
      <c r="D65" s="12"/>
      <c r="E65" s="37">
        <v>818848.91</v>
      </c>
    </row>
    <row r="66" spans="2:5" ht="18" customHeight="1" x14ac:dyDescent="0.2">
      <c r="B66" s="31" t="s">
        <v>91</v>
      </c>
      <c r="C66" s="12" t="s">
        <v>92</v>
      </c>
      <c r="D66" s="12"/>
      <c r="E66" s="37">
        <v>5798945.7199999997</v>
      </c>
    </row>
    <row r="67" spans="2:5" ht="18" customHeight="1" x14ac:dyDescent="0.2">
      <c r="B67" s="31" t="s">
        <v>316</v>
      </c>
      <c r="C67" s="12" t="s">
        <v>341</v>
      </c>
      <c r="D67" s="12"/>
      <c r="E67" s="37">
        <v>23780</v>
      </c>
    </row>
    <row r="68" spans="2:5" ht="18" customHeight="1" x14ac:dyDescent="0.2">
      <c r="B68" s="31" t="s">
        <v>317</v>
      </c>
      <c r="C68" s="12" t="s">
        <v>338</v>
      </c>
      <c r="D68" s="12"/>
      <c r="E68" s="37">
        <v>29000</v>
      </c>
    </row>
    <row r="69" spans="2:5" ht="24.75" customHeight="1" thickBot="1" x14ac:dyDescent="0.25">
      <c r="B69" s="36" t="s">
        <v>131</v>
      </c>
      <c r="C69" s="39" t="s">
        <v>132</v>
      </c>
      <c r="D69" s="12"/>
      <c r="E69" s="26">
        <f>E70+E71</f>
        <v>458016.17</v>
      </c>
    </row>
    <row r="70" spans="2:5" ht="27" customHeight="1" x14ac:dyDescent="0.2">
      <c r="B70" s="29" t="s">
        <v>93</v>
      </c>
      <c r="C70" s="40" t="s">
        <v>259</v>
      </c>
      <c r="D70" s="12"/>
      <c r="E70" s="37">
        <v>0</v>
      </c>
    </row>
    <row r="71" spans="2:5" ht="23.25" customHeight="1" x14ac:dyDescent="0.2">
      <c r="B71" s="12" t="s">
        <v>38</v>
      </c>
      <c r="C71" s="12" t="s">
        <v>30</v>
      </c>
      <c r="D71" s="12"/>
      <c r="E71" s="37">
        <v>458016.17</v>
      </c>
    </row>
    <row r="72" spans="2:5" ht="28.5" customHeight="1" thickBot="1" x14ac:dyDescent="0.25">
      <c r="B72" s="24" t="s">
        <v>134</v>
      </c>
      <c r="C72" s="39" t="s">
        <v>133</v>
      </c>
      <c r="D72" s="12"/>
      <c r="E72" s="26">
        <f>SUM(E73:E79)</f>
        <v>748862.51</v>
      </c>
    </row>
    <row r="73" spans="2:5" ht="17.25" customHeight="1" x14ac:dyDescent="0.2">
      <c r="B73" s="54" t="s">
        <v>288</v>
      </c>
      <c r="C73" s="54" t="s">
        <v>290</v>
      </c>
      <c r="D73" s="12"/>
      <c r="E73" s="28">
        <v>0</v>
      </c>
    </row>
    <row r="74" spans="2:5" ht="17.25" customHeight="1" x14ac:dyDescent="0.2">
      <c r="B74" s="12" t="s">
        <v>48</v>
      </c>
      <c r="C74" s="12" t="s">
        <v>7</v>
      </c>
      <c r="D74" s="12"/>
      <c r="E74" s="28">
        <v>4414</v>
      </c>
    </row>
    <row r="75" spans="2:5" ht="17.25" customHeight="1" x14ac:dyDescent="0.2">
      <c r="B75" s="12" t="s">
        <v>212</v>
      </c>
      <c r="C75" s="12" t="s">
        <v>232</v>
      </c>
      <c r="D75" s="12"/>
      <c r="E75" s="28">
        <v>0</v>
      </c>
    </row>
    <row r="76" spans="2:5" ht="17.25" customHeight="1" x14ac:dyDescent="0.2">
      <c r="B76" s="12" t="s">
        <v>298</v>
      </c>
      <c r="C76" s="12" t="s">
        <v>335</v>
      </c>
      <c r="D76" s="12"/>
      <c r="E76" s="28">
        <v>6200</v>
      </c>
    </row>
    <row r="77" spans="2:5" ht="17.25" customHeight="1" x14ac:dyDescent="0.2">
      <c r="B77" s="12" t="s">
        <v>283</v>
      </c>
      <c r="C77" s="12" t="s">
        <v>323</v>
      </c>
      <c r="D77" s="12"/>
      <c r="E77" s="28">
        <v>0</v>
      </c>
    </row>
    <row r="78" spans="2:5" ht="17.25" customHeight="1" x14ac:dyDescent="0.2">
      <c r="B78" s="29" t="s">
        <v>56</v>
      </c>
      <c r="C78" s="12" t="s">
        <v>57</v>
      </c>
      <c r="D78" s="12"/>
      <c r="E78" s="28">
        <v>122100</v>
      </c>
    </row>
    <row r="79" spans="2:5" ht="17.25" customHeight="1" x14ac:dyDescent="0.2">
      <c r="B79" s="12" t="s">
        <v>49</v>
      </c>
      <c r="C79" s="12" t="s">
        <v>50</v>
      </c>
      <c r="D79" s="12"/>
      <c r="E79" s="28">
        <v>616148.51</v>
      </c>
    </row>
    <row r="80" spans="2:5" ht="17.25" customHeight="1" x14ac:dyDescent="0.2">
      <c r="B80" s="12" t="s">
        <v>304</v>
      </c>
      <c r="C80" s="12" t="s">
        <v>305</v>
      </c>
      <c r="D80" s="12"/>
      <c r="E80" s="32">
        <v>0</v>
      </c>
    </row>
    <row r="81" spans="2:6" ht="17.25" customHeight="1" thickBot="1" x14ac:dyDescent="0.25">
      <c r="B81" s="24" t="s">
        <v>135</v>
      </c>
      <c r="C81" s="24" t="s">
        <v>136</v>
      </c>
      <c r="D81" s="12"/>
      <c r="E81" s="26">
        <f>E82+E83</f>
        <v>113421.6</v>
      </c>
    </row>
    <row r="82" spans="2:6" ht="17.25" customHeight="1" x14ac:dyDescent="0.2">
      <c r="B82" s="12" t="s">
        <v>292</v>
      </c>
      <c r="C82" s="38" t="s">
        <v>294</v>
      </c>
      <c r="D82" s="12"/>
      <c r="E82" s="37">
        <v>0</v>
      </c>
    </row>
    <row r="83" spans="2:6" ht="17.25" customHeight="1" x14ac:dyDescent="0.2">
      <c r="B83" s="12" t="s">
        <v>83</v>
      </c>
      <c r="C83" s="12" t="s">
        <v>221</v>
      </c>
      <c r="D83" s="12"/>
      <c r="E83" s="37">
        <v>113421.6</v>
      </c>
    </row>
    <row r="84" spans="2:6" ht="17.25" customHeight="1" thickBot="1" x14ac:dyDescent="0.3">
      <c r="B84" s="58">
        <v>2.2999999999999998</v>
      </c>
      <c r="C84" s="59" t="s">
        <v>137</v>
      </c>
      <c r="D84" s="59"/>
      <c r="E84" s="60">
        <f>E85+E90+E94+E100+E103+E107+E111+E115</f>
        <v>1188351.2600000002</v>
      </c>
      <c r="F84" s="70"/>
    </row>
    <row r="85" spans="2:6" ht="22.5" customHeight="1" x14ac:dyDescent="0.25">
      <c r="B85" s="36" t="s">
        <v>138</v>
      </c>
      <c r="C85" s="24" t="s">
        <v>139</v>
      </c>
      <c r="D85" s="12"/>
      <c r="E85" s="32">
        <f>SUM(E86:E89)</f>
        <v>118241.45</v>
      </c>
      <c r="F85" s="70"/>
    </row>
    <row r="86" spans="2:6" ht="17.25" customHeight="1" x14ac:dyDescent="0.2">
      <c r="B86" s="12" t="s">
        <v>33</v>
      </c>
      <c r="C86" s="12" t="s">
        <v>34</v>
      </c>
      <c r="D86" s="12"/>
      <c r="E86" s="28">
        <v>118241.45</v>
      </c>
    </row>
    <row r="87" spans="2:6" ht="17.25" customHeight="1" x14ac:dyDescent="0.2">
      <c r="B87" s="12" t="s">
        <v>55</v>
      </c>
      <c r="C87" s="12" t="s">
        <v>233</v>
      </c>
      <c r="D87" s="12"/>
      <c r="E87" s="28">
        <v>0</v>
      </c>
    </row>
    <row r="88" spans="2:6" ht="17.25" customHeight="1" x14ac:dyDescent="0.2">
      <c r="B88" s="13" t="s">
        <v>64</v>
      </c>
      <c r="C88" s="12" t="s">
        <v>223</v>
      </c>
      <c r="D88" s="12"/>
      <c r="E88" s="28">
        <v>0</v>
      </c>
    </row>
    <row r="89" spans="2:6" ht="17.25" customHeight="1" x14ac:dyDescent="0.2">
      <c r="B89" s="12" t="s">
        <v>87</v>
      </c>
      <c r="C89" s="12" t="s">
        <v>262</v>
      </c>
      <c r="D89" s="12"/>
      <c r="E89" s="28">
        <v>0</v>
      </c>
    </row>
    <row r="90" spans="2:6" ht="17.25" customHeight="1" thickBot="1" x14ac:dyDescent="0.25">
      <c r="B90" s="24" t="s">
        <v>140</v>
      </c>
      <c r="C90" s="24" t="s">
        <v>141</v>
      </c>
      <c r="D90" s="12"/>
      <c r="E90" s="26">
        <f>SUM(E91:E93)</f>
        <v>760</v>
      </c>
    </row>
    <row r="91" spans="2:6" ht="17.25" customHeight="1" x14ac:dyDescent="0.2">
      <c r="B91" s="29" t="s">
        <v>65</v>
      </c>
      <c r="C91" s="12" t="s">
        <v>243</v>
      </c>
      <c r="D91" s="12"/>
      <c r="E91" s="37">
        <v>760</v>
      </c>
    </row>
    <row r="92" spans="2:6" ht="17.25" customHeight="1" x14ac:dyDescent="0.2">
      <c r="B92" s="33" t="s">
        <v>68</v>
      </c>
      <c r="C92" s="38" t="s">
        <v>75</v>
      </c>
      <c r="D92" s="12"/>
      <c r="E92" s="37">
        <v>0</v>
      </c>
    </row>
    <row r="93" spans="2:6" ht="17.25" customHeight="1" x14ac:dyDescent="0.2">
      <c r="B93" s="12" t="s">
        <v>27</v>
      </c>
      <c r="C93" s="12" t="s">
        <v>28</v>
      </c>
      <c r="D93" s="12"/>
      <c r="E93" s="37">
        <v>0</v>
      </c>
    </row>
    <row r="94" spans="2:6" ht="18.75" customHeight="1" thickBot="1" x14ac:dyDescent="0.25">
      <c r="B94" s="24" t="s">
        <v>142</v>
      </c>
      <c r="C94" s="24" t="s">
        <v>143</v>
      </c>
      <c r="D94" s="12"/>
      <c r="E94" s="26">
        <f>SUM(E95:E97)</f>
        <v>239437.40000000002</v>
      </c>
    </row>
    <row r="95" spans="2:6" ht="17.25" customHeight="1" x14ac:dyDescent="0.2">
      <c r="B95" s="31" t="s">
        <v>234</v>
      </c>
      <c r="C95" s="33" t="s">
        <v>258</v>
      </c>
      <c r="D95" s="12"/>
      <c r="E95" s="37">
        <v>5834.2</v>
      </c>
    </row>
    <row r="96" spans="2:6" ht="17.25" customHeight="1" x14ac:dyDescent="0.2">
      <c r="B96" s="12" t="s">
        <v>39</v>
      </c>
      <c r="C96" s="12" t="s">
        <v>40</v>
      </c>
      <c r="D96" s="12"/>
      <c r="E96" s="37">
        <v>3456</v>
      </c>
    </row>
    <row r="97" spans="2:5" ht="17.25" customHeight="1" x14ac:dyDescent="0.2">
      <c r="B97" s="12" t="s">
        <v>82</v>
      </c>
      <c r="C97" s="12" t="s">
        <v>94</v>
      </c>
      <c r="D97" s="12"/>
      <c r="E97" s="37">
        <v>230147.20000000001</v>
      </c>
    </row>
    <row r="98" spans="2:5" ht="17.25" customHeight="1" x14ac:dyDescent="0.2">
      <c r="B98" s="13" t="s">
        <v>256</v>
      </c>
      <c r="C98" s="12" t="s">
        <v>257</v>
      </c>
      <c r="D98" s="12"/>
      <c r="E98" s="37">
        <v>0</v>
      </c>
    </row>
    <row r="99" spans="2:5" ht="17.25" customHeight="1" x14ac:dyDescent="0.2">
      <c r="B99" s="12" t="s">
        <v>205</v>
      </c>
      <c r="C99" s="12" t="s">
        <v>206</v>
      </c>
      <c r="D99" s="12"/>
      <c r="E99" s="37">
        <v>0</v>
      </c>
    </row>
    <row r="100" spans="2:5" ht="17.25" customHeight="1" thickBot="1" x14ac:dyDescent="0.25">
      <c r="B100" s="24" t="s">
        <v>144</v>
      </c>
      <c r="C100" s="24" t="s">
        <v>145</v>
      </c>
      <c r="D100" s="12"/>
      <c r="E100" s="26">
        <f>E101+E102</f>
        <v>258354.25</v>
      </c>
    </row>
    <row r="101" spans="2:5" ht="17.25" customHeight="1" x14ac:dyDescent="0.2">
      <c r="B101" s="12" t="s">
        <v>70</v>
      </c>
      <c r="C101" s="33" t="s">
        <v>265</v>
      </c>
      <c r="D101" s="12"/>
      <c r="E101" s="37">
        <v>258354.25</v>
      </c>
    </row>
    <row r="102" spans="2:5" ht="17.25" customHeight="1" x14ac:dyDescent="0.2">
      <c r="B102" s="12" t="s">
        <v>58</v>
      </c>
      <c r="C102" s="12" t="s">
        <v>226</v>
      </c>
      <c r="D102" s="12"/>
      <c r="E102" s="37">
        <v>0</v>
      </c>
    </row>
    <row r="103" spans="2:5" ht="17.25" customHeight="1" thickBot="1" x14ac:dyDescent="0.25">
      <c r="B103" s="24" t="s">
        <v>146</v>
      </c>
      <c r="C103" s="24" t="s">
        <v>147</v>
      </c>
      <c r="D103" s="12"/>
      <c r="E103" s="22">
        <f>SUM(E104:E106)</f>
        <v>10300</v>
      </c>
    </row>
    <row r="104" spans="2:5" ht="17.25" customHeight="1" x14ac:dyDescent="0.2">
      <c r="B104" s="12" t="s">
        <v>86</v>
      </c>
      <c r="C104" s="12" t="s">
        <v>217</v>
      </c>
      <c r="D104" s="12"/>
      <c r="E104" s="37">
        <v>7528.4</v>
      </c>
    </row>
    <row r="105" spans="2:5" ht="17.25" customHeight="1" x14ac:dyDescent="0.2">
      <c r="B105" s="12" t="s">
        <v>66</v>
      </c>
      <c r="C105" s="12" t="s">
        <v>76</v>
      </c>
      <c r="D105" s="12"/>
      <c r="E105" s="37">
        <v>0</v>
      </c>
    </row>
    <row r="106" spans="2:5" ht="17.25" customHeight="1" thickBot="1" x14ac:dyDescent="0.25">
      <c r="B106" s="12" t="s">
        <v>41</v>
      </c>
      <c r="C106" s="12" t="s">
        <v>42</v>
      </c>
      <c r="D106" s="12"/>
      <c r="E106" s="69">
        <v>2771.6</v>
      </c>
    </row>
    <row r="107" spans="2:5" ht="26.25" customHeight="1" x14ac:dyDescent="0.2">
      <c r="B107" s="24" t="s">
        <v>149</v>
      </c>
      <c r="C107" s="39" t="s">
        <v>148</v>
      </c>
      <c r="D107" s="12"/>
      <c r="E107" s="27">
        <f>E108+E109+E110</f>
        <v>1585.92</v>
      </c>
    </row>
    <row r="108" spans="2:5" ht="17.25" customHeight="1" x14ac:dyDescent="0.2">
      <c r="B108" s="31" t="s">
        <v>84</v>
      </c>
      <c r="C108" s="33" t="s">
        <v>110</v>
      </c>
      <c r="D108" s="12"/>
      <c r="E108" s="37">
        <v>0</v>
      </c>
    </row>
    <row r="109" spans="2:5" ht="17.25" customHeight="1" x14ac:dyDescent="0.2">
      <c r="B109" s="29" t="s">
        <v>213</v>
      </c>
      <c r="C109" s="12" t="s">
        <v>227</v>
      </c>
      <c r="D109" s="12"/>
      <c r="E109" s="37">
        <v>0</v>
      </c>
    </row>
    <row r="110" spans="2:5" ht="17.25" customHeight="1" x14ac:dyDescent="0.2">
      <c r="B110" s="12" t="s">
        <v>53</v>
      </c>
      <c r="C110" s="12" t="s">
        <v>71</v>
      </c>
      <c r="D110" s="12"/>
      <c r="E110" s="37">
        <v>1585.92</v>
      </c>
    </row>
    <row r="111" spans="2:5" ht="27" customHeight="1" thickBot="1" x14ac:dyDescent="0.25">
      <c r="B111" s="24" t="s">
        <v>150</v>
      </c>
      <c r="C111" s="39" t="s">
        <v>151</v>
      </c>
      <c r="D111" s="12"/>
      <c r="E111" s="22">
        <f>E112+E113</f>
        <v>38384.28</v>
      </c>
    </row>
    <row r="112" spans="2:5" ht="17.25" customHeight="1" x14ac:dyDescent="0.2">
      <c r="B112" s="12" t="s">
        <v>37</v>
      </c>
      <c r="C112" s="12" t="s">
        <v>8</v>
      </c>
      <c r="D112" s="12"/>
      <c r="E112" s="37">
        <v>4406</v>
      </c>
    </row>
    <row r="113" spans="2:6" ht="17.25" customHeight="1" x14ac:dyDescent="0.2">
      <c r="B113" s="12" t="s">
        <v>60</v>
      </c>
      <c r="C113" s="12" t="s">
        <v>95</v>
      </c>
      <c r="D113" s="12"/>
      <c r="E113" s="37">
        <v>33978.28</v>
      </c>
    </row>
    <row r="114" spans="2:6" ht="24" customHeight="1" x14ac:dyDescent="0.2">
      <c r="B114" s="24" t="s">
        <v>152</v>
      </c>
      <c r="C114" s="39" t="s">
        <v>153</v>
      </c>
      <c r="D114" s="12"/>
    </row>
    <row r="115" spans="2:6" ht="17.25" customHeight="1" thickBot="1" x14ac:dyDescent="0.25">
      <c r="B115" s="24" t="s">
        <v>154</v>
      </c>
      <c r="C115" s="24" t="s">
        <v>155</v>
      </c>
      <c r="D115" s="12"/>
      <c r="E115" s="22">
        <f>SUM(E116:E123)</f>
        <v>521287.95999999996</v>
      </c>
    </row>
    <row r="116" spans="2:6" ht="17.25" customHeight="1" x14ac:dyDescent="0.2">
      <c r="B116" s="12" t="s">
        <v>43</v>
      </c>
      <c r="C116" s="12" t="s">
        <v>306</v>
      </c>
      <c r="D116" s="12"/>
      <c r="E116" s="37">
        <v>7914.99</v>
      </c>
    </row>
    <row r="117" spans="2:6" ht="24.75" customHeight="1" x14ac:dyDescent="0.2">
      <c r="B117" s="12" t="s">
        <v>67</v>
      </c>
      <c r="C117" s="40" t="s">
        <v>307</v>
      </c>
      <c r="D117" s="12"/>
      <c r="E117" s="37">
        <v>415036.22</v>
      </c>
    </row>
    <row r="118" spans="2:6" ht="17.25" customHeight="1" x14ac:dyDescent="0.2">
      <c r="B118" s="12" t="s">
        <v>214</v>
      </c>
      <c r="C118" s="12" t="s">
        <v>222</v>
      </c>
      <c r="D118" s="12"/>
      <c r="E118" s="37">
        <v>43660</v>
      </c>
    </row>
    <row r="119" spans="2:6" ht="17.25" customHeight="1" x14ac:dyDescent="0.2">
      <c r="B119" s="29" t="s">
        <v>215</v>
      </c>
      <c r="C119" s="12" t="s">
        <v>218</v>
      </c>
      <c r="D119" s="12"/>
      <c r="E119" s="37">
        <v>17403.88</v>
      </c>
    </row>
    <row r="120" spans="2:6" ht="17.25" customHeight="1" x14ac:dyDescent="0.2">
      <c r="B120" s="12" t="s">
        <v>54</v>
      </c>
      <c r="C120" s="12" t="s">
        <v>72</v>
      </c>
      <c r="D120" s="12"/>
      <c r="E120" s="37">
        <v>4287.87</v>
      </c>
    </row>
    <row r="121" spans="2:6" ht="17.25" customHeight="1" x14ac:dyDescent="0.2">
      <c r="B121" s="29" t="s">
        <v>272</v>
      </c>
      <c r="C121" s="12" t="s">
        <v>273</v>
      </c>
      <c r="D121" s="12"/>
      <c r="E121" s="37">
        <v>0</v>
      </c>
    </row>
    <row r="122" spans="2:6" ht="17.25" customHeight="1" x14ac:dyDescent="0.2">
      <c r="B122" s="12" t="s">
        <v>35</v>
      </c>
      <c r="C122" s="12" t="s">
        <v>36</v>
      </c>
      <c r="D122" s="12"/>
      <c r="E122" s="37">
        <v>29889</v>
      </c>
    </row>
    <row r="123" spans="2:6" ht="27" customHeight="1" x14ac:dyDescent="0.2">
      <c r="B123" s="12" t="s">
        <v>44</v>
      </c>
      <c r="C123" s="40" t="s">
        <v>45</v>
      </c>
      <c r="D123" s="40"/>
      <c r="E123" s="37">
        <v>3096</v>
      </c>
    </row>
    <row r="124" spans="2:6" ht="17.25" customHeight="1" x14ac:dyDescent="0.2">
      <c r="B124" s="12"/>
      <c r="C124" s="12"/>
      <c r="D124" s="12"/>
      <c r="E124" s="46"/>
    </row>
    <row r="125" spans="2:6" ht="22.5" customHeight="1" thickBot="1" x14ac:dyDescent="0.25">
      <c r="B125" s="58">
        <v>2.4</v>
      </c>
      <c r="C125" s="59" t="s">
        <v>156</v>
      </c>
      <c r="D125" s="59"/>
      <c r="E125" s="60">
        <f>E126+E128+E130+E131+E132+E133+E134</f>
        <v>30000</v>
      </c>
    </row>
    <row r="126" spans="2:6" ht="26.25" customHeight="1" x14ac:dyDescent="0.2">
      <c r="B126" s="38" t="s">
        <v>157</v>
      </c>
      <c r="C126" s="67" t="s">
        <v>352</v>
      </c>
      <c r="D126" s="12"/>
      <c r="E126" s="27">
        <f>E127</f>
        <v>30000</v>
      </c>
    </row>
    <row r="127" spans="2:6" ht="30.75" customHeight="1" x14ac:dyDescent="0.2">
      <c r="B127" s="13" t="s">
        <v>247</v>
      </c>
      <c r="C127" s="40" t="s">
        <v>255</v>
      </c>
      <c r="D127" s="12"/>
      <c r="E127" s="37">
        <v>30000</v>
      </c>
    </row>
    <row r="128" spans="2:6" ht="32.25" customHeight="1" x14ac:dyDescent="0.2">
      <c r="B128" s="38" t="s">
        <v>158</v>
      </c>
      <c r="C128" s="41" t="s">
        <v>250</v>
      </c>
      <c r="D128" s="12"/>
      <c r="E128" s="32">
        <f>E129</f>
        <v>0</v>
      </c>
      <c r="F128" s="5"/>
    </row>
    <row r="129" spans="2:7" ht="31.5" customHeight="1" x14ac:dyDescent="0.2">
      <c r="B129" s="38" t="s">
        <v>345</v>
      </c>
      <c r="C129" s="41" t="s">
        <v>250</v>
      </c>
      <c r="D129" s="12"/>
      <c r="E129" s="28">
        <v>0</v>
      </c>
      <c r="F129" s="1"/>
      <c r="G129" s="5"/>
    </row>
    <row r="130" spans="2:7" ht="26.25" customHeight="1" x14ac:dyDescent="0.2">
      <c r="B130" s="38" t="s">
        <v>159</v>
      </c>
      <c r="C130" s="41" t="s">
        <v>251</v>
      </c>
      <c r="D130" s="12"/>
      <c r="E130" s="32">
        <f>SUM(E133)</f>
        <v>0</v>
      </c>
    </row>
    <row r="131" spans="2:7" ht="24" customHeight="1" x14ac:dyDescent="0.2">
      <c r="B131" s="38" t="s">
        <v>160</v>
      </c>
      <c r="C131" s="41" t="s">
        <v>252</v>
      </c>
      <c r="D131" s="12"/>
      <c r="E131" s="49">
        <v>0</v>
      </c>
    </row>
    <row r="132" spans="2:7" ht="26.25" customHeight="1" x14ac:dyDescent="0.2">
      <c r="B132" s="38" t="s">
        <v>161</v>
      </c>
      <c r="C132" s="41" t="s">
        <v>253</v>
      </c>
      <c r="D132" s="12"/>
      <c r="E132" s="49">
        <v>0</v>
      </c>
    </row>
    <row r="133" spans="2:7" ht="28.5" customHeight="1" x14ac:dyDescent="0.2">
      <c r="B133" s="38" t="s">
        <v>162</v>
      </c>
      <c r="C133" s="41" t="s">
        <v>254</v>
      </c>
      <c r="D133" s="12"/>
      <c r="E133" s="28">
        <v>0</v>
      </c>
    </row>
    <row r="134" spans="2:7" ht="27.75" customHeight="1" x14ac:dyDescent="0.2">
      <c r="B134" s="24" t="s">
        <v>209</v>
      </c>
      <c r="C134" s="65" t="s">
        <v>351</v>
      </c>
      <c r="D134" s="12"/>
      <c r="E134" s="66">
        <f>E135</f>
        <v>0</v>
      </c>
    </row>
    <row r="135" spans="2:7" ht="24" customHeight="1" x14ac:dyDescent="0.2">
      <c r="B135" s="12" t="s">
        <v>207</v>
      </c>
      <c r="C135" s="12" t="s">
        <v>208</v>
      </c>
      <c r="D135" s="12"/>
      <c r="E135" s="28">
        <v>0</v>
      </c>
    </row>
    <row r="136" spans="2:7" ht="17.25" customHeight="1" thickBot="1" x14ac:dyDescent="0.25">
      <c r="B136" s="58">
        <v>2.5</v>
      </c>
      <c r="C136" s="59" t="s">
        <v>170</v>
      </c>
      <c r="D136" s="59"/>
      <c r="E136" s="60">
        <f>SUM(E137:E139)</f>
        <v>0</v>
      </c>
    </row>
    <row r="137" spans="2:7" ht="17.25" customHeight="1" x14ac:dyDescent="0.2">
      <c r="B137" s="74" t="s">
        <v>163</v>
      </c>
      <c r="C137" s="33" t="s">
        <v>325</v>
      </c>
      <c r="D137" s="12"/>
      <c r="E137" s="37">
        <v>0</v>
      </c>
    </row>
    <row r="138" spans="2:7" ht="17.25" customHeight="1" x14ac:dyDescent="0.2">
      <c r="B138" s="74"/>
      <c r="C138" s="33" t="s">
        <v>324</v>
      </c>
      <c r="D138" s="12"/>
      <c r="E138" s="37">
        <v>0</v>
      </c>
    </row>
    <row r="139" spans="2:7" ht="27.75" customHeight="1" x14ac:dyDescent="0.2">
      <c r="B139" s="29" t="s">
        <v>241</v>
      </c>
      <c r="C139" s="41" t="s">
        <v>242</v>
      </c>
      <c r="D139" s="12"/>
      <c r="E139" s="37">
        <v>0</v>
      </c>
    </row>
    <row r="140" spans="2:7" ht="17.25" customHeight="1" x14ac:dyDescent="0.2">
      <c r="B140" s="74" t="s">
        <v>164</v>
      </c>
      <c r="C140" s="33" t="s">
        <v>325</v>
      </c>
      <c r="D140" s="12"/>
      <c r="E140" s="32">
        <v>0</v>
      </c>
    </row>
    <row r="141" spans="2:7" ht="17.25" customHeight="1" x14ac:dyDescent="0.2">
      <c r="B141" s="74"/>
      <c r="C141" s="33" t="s">
        <v>326</v>
      </c>
      <c r="D141" s="12"/>
      <c r="E141" s="32">
        <v>0</v>
      </c>
    </row>
    <row r="142" spans="2:7" ht="17.25" customHeight="1" x14ac:dyDescent="0.2">
      <c r="B142" s="74" t="s">
        <v>165</v>
      </c>
      <c r="C142" s="33" t="s">
        <v>327</v>
      </c>
      <c r="D142" s="12"/>
      <c r="E142" s="28">
        <v>0</v>
      </c>
    </row>
    <row r="143" spans="2:7" ht="17.25" customHeight="1" thickBot="1" x14ac:dyDescent="0.25">
      <c r="B143" s="74"/>
      <c r="C143" s="33" t="s">
        <v>328</v>
      </c>
      <c r="D143" s="12"/>
      <c r="E143" s="26">
        <v>0</v>
      </c>
    </row>
    <row r="144" spans="2:7" ht="17.25" customHeight="1" x14ac:dyDescent="0.2">
      <c r="B144" s="74" t="s">
        <v>166</v>
      </c>
      <c r="C144" s="33" t="s">
        <v>329</v>
      </c>
      <c r="D144" s="12"/>
      <c r="E144" s="28">
        <v>0</v>
      </c>
    </row>
    <row r="145" spans="2:5" ht="17.25" customHeight="1" x14ac:dyDescent="0.2">
      <c r="B145" s="74"/>
      <c r="C145" s="33" t="s">
        <v>330</v>
      </c>
      <c r="D145" s="12"/>
      <c r="E145" s="28">
        <v>0</v>
      </c>
    </row>
    <row r="146" spans="2:5" ht="17.25" customHeight="1" x14ac:dyDescent="0.2">
      <c r="B146" s="74" t="s">
        <v>167</v>
      </c>
      <c r="C146" s="33" t="s">
        <v>327</v>
      </c>
      <c r="D146" s="12"/>
      <c r="E146" s="28" t="s">
        <v>322</v>
      </c>
    </row>
    <row r="147" spans="2:5" ht="17.25" customHeight="1" x14ac:dyDescent="0.2">
      <c r="B147" s="74"/>
      <c r="C147" s="33" t="s">
        <v>331</v>
      </c>
      <c r="D147" s="12"/>
      <c r="E147" s="28" t="s">
        <v>322</v>
      </c>
    </row>
    <row r="148" spans="2:5" ht="17.25" customHeight="1" x14ac:dyDescent="0.2">
      <c r="B148" s="74" t="s">
        <v>168</v>
      </c>
      <c r="C148" s="33" t="s">
        <v>325</v>
      </c>
      <c r="D148" s="12"/>
      <c r="E148" s="28" t="s">
        <v>322</v>
      </c>
    </row>
    <row r="149" spans="2:5" ht="17.25" customHeight="1" x14ac:dyDescent="0.2">
      <c r="B149" s="74"/>
      <c r="C149" s="33" t="s">
        <v>332</v>
      </c>
      <c r="D149" s="12"/>
      <c r="E149" s="28" t="s">
        <v>322</v>
      </c>
    </row>
    <row r="150" spans="2:5" ht="17.25" customHeight="1" x14ac:dyDescent="0.2">
      <c r="B150" s="74" t="s">
        <v>169</v>
      </c>
      <c r="C150" s="33" t="s">
        <v>327</v>
      </c>
      <c r="D150" s="12"/>
      <c r="E150" s="28" t="s">
        <v>322</v>
      </c>
    </row>
    <row r="151" spans="2:5" ht="17.25" customHeight="1" x14ac:dyDescent="0.2">
      <c r="B151" s="74"/>
      <c r="C151" s="33" t="s">
        <v>210</v>
      </c>
      <c r="D151" s="12"/>
      <c r="E151" s="28" t="s">
        <v>322</v>
      </c>
    </row>
    <row r="152" spans="2:5" ht="17.25" customHeight="1" thickBot="1" x14ac:dyDescent="0.25">
      <c r="B152" s="58">
        <v>2.6</v>
      </c>
      <c r="C152" s="59" t="s">
        <v>80</v>
      </c>
      <c r="D152" s="59"/>
      <c r="E152" s="60">
        <f>E153+E159+E162+E166+E169+E179</f>
        <v>4012580.8</v>
      </c>
    </row>
    <row r="153" spans="2:5" ht="25.5" customHeight="1" x14ac:dyDescent="0.2">
      <c r="B153" s="24" t="s">
        <v>172</v>
      </c>
      <c r="C153" s="24" t="s">
        <v>171</v>
      </c>
      <c r="D153" s="24"/>
      <c r="E153" s="27">
        <f>E154+E155+E156+E157+E158</f>
        <v>52462.8</v>
      </c>
    </row>
    <row r="154" spans="2:5" ht="21.75" customHeight="1" x14ac:dyDescent="0.2">
      <c r="B154" s="12" t="s">
        <v>88</v>
      </c>
      <c r="C154" s="12" t="s">
        <v>96</v>
      </c>
      <c r="D154" s="12"/>
      <c r="E154" s="37">
        <v>0</v>
      </c>
    </row>
    <row r="155" spans="2:5" ht="17.25" customHeight="1" x14ac:dyDescent="0.2">
      <c r="B155" s="12" t="s">
        <v>248</v>
      </c>
      <c r="C155" s="12" t="s">
        <v>249</v>
      </c>
      <c r="D155" s="12"/>
      <c r="E155" s="37">
        <v>0</v>
      </c>
    </row>
    <row r="156" spans="2:5" ht="17.25" customHeight="1" x14ac:dyDescent="0.2">
      <c r="B156" s="29" t="s">
        <v>97</v>
      </c>
      <c r="C156" s="33" t="s">
        <v>268</v>
      </c>
      <c r="D156" s="33"/>
      <c r="E156" s="37">
        <v>0</v>
      </c>
    </row>
    <row r="157" spans="2:5" ht="17.25" customHeight="1" x14ac:dyDescent="0.2">
      <c r="B157" s="29" t="s">
        <v>216</v>
      </c>
      <c r="C157" s="12" t="s">
        <v>219</v>
      </c>
      <c r="D157" s="12"/>
      <c r="E157" s="37">
        <v>52462.8</v>
      </c>
    </row>
    <row r="158" spans="2:5" ht="31.5" customHeight="1" x14ac:dyDescent="0.2">
      <c r="B158" s="29" t="s">
        <v>308</v>
      </c>
      <c r="C158" s="40" t="s">
        <v>309</v>
      </c>
      <c r="D158" s="12"/>
      <c r="E158" s="37">
        <v>0</v>
      </c>
    </row>
    <row r="159" spans="2:5" ht="27.75" customHeight="1" x14ac:dyDescent="0.2">
      <c r="B159" s="52" t="s">
        <v>173</v>
      </c>
      <c r="C159" s="53" t="s">
        <v>174</v>
      </c>
      <c r="D159" s="54"/>
      <c r="E159" s="27">
        <f>E160+E161</f>
        <v>0</v>
      </c>
    </row>
    <row r="160" spans="2:5" ht="21.75" customHeight="1" x14ac:dyDescent="0.2">
      <c r="B160" s="55" t="s">
        <v>310</v>
      </c>
      <c r="C160" s="55" t="s">
        <v>311</v>
      </c>
      <c r="D160" s="54"/>
      <c r="E160" s="37">
        <v>0</v>
      </c>
    </row>
    <row r="161" spans="2:5" ht="21.75" customHeight="1" x14ac:dyDescent="0.2">
      <c r="B161" s="55" t="s">
        <v>353</v>
      </c>
      <c r="C161" s="55" t="s">
        <v>354</v>
      </c>
      <c r="D161" s="54"/>
      <c r="E161" s="37">
        <v>0</v>
      </c>
    </row>
    <row r="162" spans="2:5" ht="30" customHeight="1" thickBot="1" x14ac:dyDescent="0.25">
      <c r="B162" s="52" t="s">
        <v>175</v>
      </c>
      <c r="C162" s="53" t="s">
        <v>176</v>
      </c>
      <c r="D162" s="54"/>
      <c r="E162" s="22">
        <f>E163+E164+E165</f>
        <v>1164118</v>
      </c>
    </row>
    <row r="163" spans="2:5" ht="25.5" customHeight="1" x14ac:dyDescent="0.2">
      <c r="B163" s="38" t="s">
        <v>98</v>
      </c>
      <c r="C163" s="38" t="s">
        <v>99</v>
      </c>
      <c r="D163" s="12"/>
      <c r="E163" s="37">
        <v>1121778</v>
      </c>
    </row>
    <row r="164" spans="2:5" ht="25.5" customHeight="1" x14ac:dyDescent="0.2">
      <c r="B164" s="38" t="s">
        <v>285</v>
      </c>
      <c r="C164" s="38" t="s">
        <v>286</v>
      </c>
      <c r="D164" s="12"/>
      <c r="E164" s="37">
        <v>0</v>
      </c>
    </row>
    <row r="165" spans="2:5" ht="25.5" customHeight="1" x14ac:dyDescent="0.2">
      <c r="B165" s="38" t="s">
        <v>295</v>
      </c>
      <c r="C165" s="38" t="s">
        <v>296</v>
      </c>
      <c r="D165" s="12"/>
      <c r="E165" s="37">
        <v>42340</v>
      </c>
    </row>
    <row r="166" spans="2:5" ht="26.25" customHeight="1" thickBot="1" x14ac:dyDescent="0.25">
      <c r="B166" s="24" t="s">
        <v>177</v>
      </c>
      <c r="C166" s="39" t="s">
        <v>178</v>
      </c>
      <c r="D166" s="12"/>
      <c r="E166" s="22">
        <f>SUM(E167:E168)</f>
        <v>2796000</v>
      </c>
    </row>
    <row r="167" spans="2:5" ht="17.25" customHeight="1" x14ac:dyDescent="0.2">
      <c r="B167" s="12" t="s">
        <v>235</v>
      </c>
      <c r="C167" s="12" t="s">
        <v>236</v>
      </c>
      <c r="D167" s="12"/>
      <c r="E167" s="28">
        <v>2796000</v>
      </c>
    </row>
    <row r="168" spans="2:5" ht="17.25" customHeight="1" x14ac:dyDescent="0.2">
      <c r="B168" s="12" t="s">
        <v>100</v>
      </c>
      <c r="C168" s="29" t="s">
        <v>101</v>
      </c>
      <c r="D168" s="12"/>
      <c r="E168" s="28">
        <v>0</v>
      </c>
    </row>
    <row r="169" spans="2:5" ht="17.25" customHeight="1" thickBot="1" x14ac:dyDescent="0.25">
      <c r="B169" s="24" t="s">
        <v>179</v>
      </c>
      <c r="C169" s="24" t="s">
        <v>180</v>
      </c>
      <c r="D169" s="12"/>
      <c r="E169" s="26">
        <f>SUM(E170:E176)</f>
        <v>0</v>
      </c>
    </row>
    <row r="170" spans="2:5" ht="17.25" customHeight="1" x14ac:dyDescent="0.2">
      <c r="B170" s="38" t="s">
        <v>102</v>
      </c>
      <c r="C170" s="38" t="s">
        <v>103</v>
      </c>
      <c r="D170" s="12"/>
      <c r="E170" s="37">
        <v>0</v>
      </c>
    </row>
    <row r="171" spans="2:5" ht="17.25" customHeight="1" x14ac:dyDescent="0.2">
      <c r="B171" s="38" t="s">
        <v>73</v>
      </c>
      <c r="C171" s="38" t="s">
        <v>74</v>
      </c>
      <c r="D171" s="12"/>
      <c r="E171" s="37">
        <v>0</v>
      </c>
    </row>
    <row r="172" spans="2:5" ht="17.25" customHeight="1" x14ac:dyDescent="0.2">
      <c r="B172" s="31" t="s">
        <v>269</v>
      </c>
      <c r="C172" s="33" t="s">
        <v>270</v>
      </c>
      <c r="D172" s="12"/>
      <c r="E172" s="32">
        <v>0</v>
      </c>
    </row>
    <row r="173" spans="2:5" ht="26.25" customHeight="1" x14ac:dyDescent="0.2">
      <c r="B173" s="31" t="s">
        <v>318</v>
      </c>
      <c r="C173" s="41" t="s">
        <v>319</v>
      </c>
      <c r="D173" s="12"/>
      <c r="E173" s="32">
        <v>0</v>
      </c>
    </row>
    <row r="174" spans="2:5" ht="17.25" customHeight="1" x14ac:dyDescent="0.2">
      <c r="B174" s="13" t="s">
        <v>104</v>
      </c>
      <c r="C174" s="29" t="s">
        <v>105</v>
      </c>
      <c r="D174" s="12"/>
      <c r="E174" s="32">
        <v>0</v>
      </c>
    </row>
    <row r="175" spans="2:5" ht="17.25" customHeight="1" x14ac:dyDescent="0.2">
      <c r="B175" s="13" t="s">
        <v>287</v>
      </c>
      <c r="C175" s="29" t="s">
        <v>336</v>
      </c>
      <c r="D175" s="12"/>
      <c r="E175" s="32">
        <v>0</v>
      </c>
    </row>
    <row r="176" spans="2:5" ht="17.25" customHeight="1" x14ac:dyDescent="0.2">
      <c r="B176" s="38" t="s">
        <v>106</v>
      </c>
      <c r="C176" s="38" t="s">
        <v>107</v>
      </c>
      <c r="D176" s="38"/>
      <c r="E176" s="28">
        <v>0</v>
      </c>
    </row>
    <row r="177" spans="2:5" ht="17.25" customHeight="1" x14ac:dyDescent="0.2">
      <c r="B177" s="24" t="s">
        <v>181</v>
      </c>
      <c r="C177" s="24" t="s">
        <v>182</v>
      </c>
      <c r="D177" s="12"/>
      <c r="E177" s="32">
        <f>E178</f>
        <v>0</v>
      </c>
    </row>
    <row r="178" spans="2:5" ht="17.25" customHeight="1" x14ac:dyDescent="0.2">
      <c r="B178" s="38" t="s">
        <v>347</v>
      </c>
      <c r="C178" s="38" t="s">
        <v>346</v>
      </c>
      <c r="D178" s="12"/>
      <c r="E178" s="28">
        <v>0</v>
      </c>
    </row>
    <row r="179" spans="2:5" ht="17.25" customHeight="1" thickBot="1" x14ac:dyDescent="0.25">
      <c r="B179" s="38" t="s">
        <v>183</v>
      </c>
      <c r="C179" s="24" t="s">
        <v>187</v>
      </c>
      <c r="D179" s="12"/>
      <c r="E179" s="26">
        <f>SUM(E180:E181)</f>
        <v>0</v>
      </c>
    </row>
    <row r="180" spans="2:5" ht="27" customHeight="1" x14ac:dyDescent="0.2">
      <c r="B180" s="13" t="s">
        <v>237</v>
      </c>
      <c r="C180" s="29" t="s">
        <v>238</v>
      </c>
      <c r="D180" s="12"/>
      <c r="E180" s="28">
        <v>0</v>
      </c>
    </row>
    <row r="181" spans="2:5" ht="27" customHeight="1" x14ac:dyDescent="0.2">
      <c r="B181" s="13" t="s">
        <v>320</v>
      </c>
      <c r="C181" s="29" t="s">
        <v>321</v>
      </c>
      <c r="D181" s="12"/>
      <c r="E181" s="28">
        <v>0</v>
      </c>
    </row>
    <row r="182" spans="2:5" ht="17.25" customHeight="1" thickBot="1" x14ac:dyDescent="0.25">
      <c r="B182" s="38" t="s">
        <v>184</v>
      </c>
      <c r="C182" s="24" t="s">
        <v>186</v>
      </c>
      <c r="D182" s="12"/>
      <c r="E182" s="42">
        <v>0</v>
      </c>
    </row>
    <row r="183" spans="2:5" ht="24.75" customHeight="1" x14ac:dyDescent="0.2">
      <c r="B183" s="13" t="s">
        <v>239</v>
      </c>
      <c r="C183" s="29" t="s">
        <v>240</v>
      </c>
      <c r="D183" s="12"/>
      <c r="E183" s="32">
        <f>E184</f>
        <v>0</v>
      </c>
    </row>
    <row r="184" spans="2:5" ht="27" customHeight="1" x14ac:dyDescent="0.2">
      <c r="B184" s="38" t="s">
        <v>185</v>
      </c>
      <c r="C184" s="43" t="s">
        <v>188</v>
      </c>
      <c r="D184" s="12"/>
      <c r="E184" s="28">
        <v>0</v>
      </c>
    </row>
    <row r="185" spans="2:5" ht="17.25" customHeight="1" thickBot="1" x14ac:dyDescent="0.25">
      <c r="B185" s="58">
        <v>2.7</v>
      </c>
      <c r="C185" s="59" t="s">
        <v>194</v>
      </c>
      <c r="D185" s="59"/>
      <c r="E185" s="60" t="s">
        <v>322</v>
      </c>
    </row>
    <row r="186" spans="2:5" ht="17.25" customHeight="1" x14ac:dyDescent="0.2">
      <c r="B186" s="38" t="s">
        <v>189</v>
      </c>
      <c r="C186" s="38" t="s">
        <v>195</v>
      </c>
      <c r="D186" s="12"/>
      <c r="E186" s="28" t="s">
        <v>322</v>
      </c>
    </row>
    <row r="187" spans="2:5" ht="17.25" customHeight="1" x14ac:dyDescent="0.2">
      <c r="B187" s="38" t="s">
        <v>190</v>
      </c>
      <c r="C187" s="38" t="s">
        <v>196</v>
      </c>
      <c r="D187" s="12"/>
      <c r="E187" s="28" t="s">
        <v>322</v>
      </c>
    </row>
    <row r="188" spans="2:5" ht="17.25" customHeight="1" x14ac:dyDescent="0.2">
      <c r="B188" s="74" t="s">
        <v>191</v>
      </c>
      <c r="C188" s="38" t="s">
        <v>274</v>
      </c>
      <c r="D188" s="12"/>
      <c r="E188" s="32">
        <v>0</v>
      </c>
    </row>
    <row r="189" spans="2:5" ht="17.25" customHeight="1" x14ac:dyDescent="0.2">
      <c r="B189" s="74"/>
      <c r="C189" s="38" t="s">
        <v>275</v>
      </c>
      <c r="D189" s="12"/>
      <c r="E189" s="28" t="s">
        <v>322</v>
      </c>
    </row>
    <row r="190" spans="2:5" ht="40.5" customHeight="1" x14ac:dyDescent="0.2">
      <c r="B190" s="38" t="s">
        <v>192</v>
      </c>
      <c r="C190" s="40" t="s">
        <v>313</v>
      </c>
      <c r="D190" s="12"/>
      <c r="E190" s="28" t="s">
        <v>322</v>
      </c>
    </row>
    <row r="191" spans="2:5" ht="20.25" customHeight="1" thickBot="1" x14ac:dyDescent="0.25">
      <c r="B191" s="58">
        <v>2.8</v>
      </c>
      <c r="C191" s="59" t="s">
        <v>312</v>
      </c>
      <c r="D191" s="59"/>
      <c r="E191" s="60">
        <v>0</v>
      </c>
    </row>
    <row r="192" spans="2:5" ht="17.25" customHeight="1" x14ac:dyDescent="0.2">
      <c r="B192" s="38" t="s">
        <v>193</v>
      </c>
      <c r="C192" s="33" t="s">
        <v>201</v>
      </c>
      <c r="D192" s="12"/>
      <c r="E192" s="47">
        <v>0</v>
      </c>
    </row>
    <row r="193" spans="2:7" ht="17.25" customHeight="1" x14ac:dyDescent="0.2">
      <c r="B193" s="74" t="s">
        <v>197</v>
      </c>
      <c r="C193" s="33" t="s">
        <v>244</v>
      </c>
      <c r="D193" s="12"/>
      <c r="E193" s="76">
        <v>0</v>
      </c>
    </row>
    <row r="194" spans="2:7" ht="17.25" customHeight="1" x14ac:dyDescent="0.2">
      <c r="B194" s="74"/>
      <c r="C194" s="33" t="s">
        <v>245</v>
      </c>
      <c r="D194" s="12"/>
      <c r="E194" s="76"/>
    </row>
    <row r="195" spans="2:7" ht="17.25" customHeight="1" x14ac:dyDescent="0.2">
      <c r="B195" s="38"/>
      <c r="C195" s="33"/>
      <c r="D195" s="12"/>
      <c r="E195" s="28" t="s">
        <v>322</v>
      </c>
    </row>
    <row r="196" spans="2:7" ht="24" customHeight="1" thickBot="1" x14ac:dyDescent="0.25">
      <c r="B196" s="58">
        <v>2.9</v>
      </c>
      <c r="C196" s="59" t="s">
        <v>202</v>
      </c>
      <c r="D196" s="59"/>
      <c r="E196" s="60">
        <v>0</v>
      </c>
    </row>
    <row r="197" spans="2:7" ht="17.25" customHeight="1" x14ac:dyDescent="0.2">
      <c r="B197" s="73" t="s">
        <v>198</v>
      </c>
      <c r="C197" s="33" t="s">
        <v>276</v>
      </c>
      <c r="D197" s="33"/>
      <c r="E197" s="47">
        <v>0</v>
      </c>
    </row>
    <row r="198" spans="2:7" ht="24" customHeight="1" x14ac:dyDescent="0.2">
      <c r="B198" s="73"/>
      <c r="C198" s="33" t="s">
        <v>277</v>
      </c>
      <c r="D198" s="33"/>
      <c r="E198" s="28"/>
    </row>
    <row r="199" spans="2:7" ht="24" customHeight="1" x14ac:dyDescent="0.2">
      <c r="B199" s="74" t="s">
        <v>199</v>
      </c>
      <c r="C199" s="33" t="s">
        <v>278</v>
      </c>
      <c r="D199" s="33"/>
      <c r="E199" s="28" t="s">
        <v>322</v>
      </c>
    </row>
    <row r="200" spans="2:7" ht="24" customHeight="1" x14ac:dyDescent="0.2">
      <c r="B200" s="74"/>
      <c r="C200" s="33" t="s">
        <v>279</v>
      </c>
      <c r="D200" s="33"/>
      <c r="E200" s="75" t="s">
        <v>322</v>
      </c>
    </row>
    <row r="201" spans="2:7" ht="24" customHeight="1" x14ac:dyDescent="0.2">
      <c r="B201" s="74" t="s">
        <v>200</v>
      </c>
      <c r="C201" s="33" t="s">
        <v>280</v>
      </c>
      <c r="D201" s="33"/>
      <c r="E201" s="75"/>
    </row>
    <row r="202" spans="2:7" ht="24" customHeight="1" x14ac:dyDescent="0.2">
      <c r="B202" s="74"/>
      <c r="C202" s="33" t="s">
        <v>281</v>
      </c>
      <c r="D202" s="33"/>
      <c r="E202" s="28" t="s">
        <v>322</v>
      </c>
      <c r="F202" s="1"/>
    </row>
    <row r="203" spans="2:7" ht="25.5" customHeight="1" x14ac:dyDescent="0.25">
      <c r="B203" s="36" t="s">
        <v>246</v>
      </c>
      <c r="C203" s="36"/>
      <c r="D203" s="36"/>
      <c r="E203" s="56">
        <f>E84+E41+E22+E136+E125+E152+E177</f>
        <v>91087772.480000004</v>
      </c>
      <c r="F203" s="51"/>
      <c r="G203" s="5"/>
    </row>
    <row r="204" spans="2:7" ht="21.75" customHeight="1" thickBot="1" x14ac:dyDescent="0.3">
      <c r="B204" s="68" t="s">
        <v>333</v>
      </c>
      <c r="C204" s="68"/>
      <c r="D204" s="68"/>
      <c r="E204" s="64">
        <f>E18-E203</f>
        <v>199938.06999999285</v>
      </c>
      <c r="F204" s="51"/>
      <c r="G204" s="5"/>
    </row>
    <row r="205" spans="2:7" ht="15.75" customHeight="1" thickTop="1" x14ac:dyDescent="0.2">
      <c r="B205" s="11"/>
      <c r="C205" s="44"/>
      <c r="D205" s="44"/>
    </row>
    <row r="206" spans="2:7" ht="15.75" customHeight="1" x14ac:dyDescent="0.2">
      <c r="B206" s="11"/>
      <c r="C206" s="35"/>
      <c r="D206" s="35"/>
    </row>
    <row r="207" spans="2:7" ht="15.75" customHeight="1" x14ac:dyDescent="0.2">
      <c r="B207" s="48"/>
      <c r="C207" s="48"/>
      <c r="D207" s="48"/>
      <c r="E207" s="48"/>
    </row>
    <row r="208" spans="2:7" ht="15.75" customHeight="1" x14ac:dyDescent="0.2">
      <c r="B208" s="15"/>
      <c r="C208" s="9" t="s">
        <v>0</v>
      </c>
      <c r="D208" s="72" t="s">
        <v>1</v>
      </c>
      <c r="E208" s="72"/>
    </row>
    <row r="209" spans="2:5" ht="15.75" customHeight="1" x14ac:dyDescent="0.2">
      <c r="B209" s="15"/>
      <c r="C209" s="15"/>
      <c r="D209" s="15"/>
      <c r="E209" s="16"/>
    </row>
    <row r="210" spans="2:5" ht="15.75" customHeight="1" x14ac:dyDescent="0.2">
      <c r="B210" s="11"/>
      <c r="C210" s="15"/>
      <c r="D210" s="15"/>
      <c r="E210" s="16"/>
    </row>
    <row r="211" spans="2:5" ht="15.75" customHeight="1" x14ac:dyDescent="0.2">
      <c r="B211" s="11"/>
      <c r="C211" s="9"/>
      <c r="D211" s="7"/>
      <c r="E211" s="16"/>
    </row>
    <row r="212" spans="2:5" ht="15.75" customHeight="1" x14ac:dyDescent="0.2">
      <c r="C212" s="8" t="s">
        <v>342</v>
      </c>
      <c r="D212" s="72" t="s">
        <v>344</v>
      </c>
      <c r="E212" s="72"/>
    </row>
    <row r="213" spans="2:5" ht="15.75" customHeight="1" x14ac:dyDescent="0.2">
      <c r="C213" s="8" t="s">
        <v>343</v>
      </c>
      <c r="D213" s="72" t="s">
        <v>339</v>
      </c>
      <c r="E213" s="72"/>
    </row>
    <row r="214" spans="2:5" ht="15.75" customHeight="1" x14ac:dyDescent="0.2"/>
    <row r="215" spans="2:5" ht="15.75" customHeight="1" x14ac:dyDescent="0.2">
      <c r="B215" s="45"/>
    </row>
    <row r="216" spans="2:5" ht="15.75" customHeight="1" x14ac:dyDescent="0.2"/>
  </sheetData>
  <mergeCells count="24">
    <mergeCell ref="C5:E5"/>
    <mergeCell ref="C6:E6"/>
    <mergeCell ref="C7:E7"/>
    <mergeCell ref="C8:E8"/>
    <mergeCell ref="C9:E9"/>
    <mergeCell ref="B137:B138"/>
    <mergeCell ref="B140:B141"/>
    <mergeCell ref="B142:B143"/>
    <mergeCell ref="C11:E11"/>
    <mergeCell ref="C10:E10"/>
    <mergeCell ref="B150:B151"/>
    <mergeCell ref="B188:B189"/>
    <mergeCell ref="B193:B194"/>
    <mergeCell ref="E193:E194"/>
    <mergeCell ref="B144:B145"/>
    <mergeCell ref="B146:B147"/>
    <mergeCell ref="B148:B149"/>
    <mergeCell ref="D208:E208"/>
    <mergeCell ref="D212:E212"/>
    <mergeCell ref="D213:E213"/>
    <mergeCell ref="B197:B198"/>
    <mergeCell ref="B199:B200"/>
    <mergeCell ref="E200:E201"/>
    <mergeCell ref="B201:B202"/>
  </mergeCells>
  <phoneticPr fontId="49" type="noConversion"/>
  <pageMargins left="0.7" right="0.7" top="0.75" bottom="0.75" header="0.3" footer="0.3"/>
  <pageSetup scale="90" fitToHeight="0" orientation="portrait" r:id="rId1"/>
  <ignoredErrors>
    <ignoredError sqref="E166 E94 E136 E72 E17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 Y P SEPT.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Marcos Cabral</cp:lastModifiedBy>
  <cp:revision/>
  <cp:lastPrinted>2024-10-11T17:03:57Z</cp:lastPrinted>
  <dcterms:created xsi:type="dcterms:W3CDTF">2007-03-20T14:00:55Z</dcterms:created>
  <dcterms:modified xsi:type="dcterms:W3CDTF">2024-10-21T19:54:19Z</dcterms:modified>
</cp:coreProperties>
</file>