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9 Septiembre\Finanzas\"/>
    </mc:Choice>
  </mc:AlternateContent>
  <xr:revisionPtr revIDLastSave="0" documentId="8_{C0A50642-6B2A-4D83-AB1E-A0F650BEE167}" xr6:coauthVersionLast="47" xr6:coauthVersionMax="47" xr10:uidLastSave="{00000000-0000-0000-0000-000000000000}"/>
  <bookViews>
    <workbookView xWindow="-120" yWindow="-120" windowWidth="38640" windowHeight="21240" xr2:uid="{37559EEF-C381-4659-9188-C3FF7ADC2D96}"/>
  </bookViews>
  <sheets>
    <sheet name="ESTADO G Y P 07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1" i="1"/>
  <c r="C37" i="1"/>
  <c r="C42" i="1"/>
  <c r="C41" i="1" s="1"/>
  <c r="C49" i="1"/>
  <c r="C52" i="1"/>
  <c r="C54" i="1"/>
  <c r="C58" i="1"/>
  <c r="C61" i="1"/>
  <c r="C64" i="1"/>
  <c r="C67" i="1"/>
  <c r="C74" i="1"/>
  <c r="C78" i="1"/>
  <c r="D78" i="1" s="1"/>
  <c r="C83" i="1"/>
  <c r="C87" i="1"/>
  <c r="C93" i="1"/>
  <c r="C101" i="1"/>
  <c r="C105" i="1"/>
  <c r="C109" i="1"/>
  <c r="C126" i="1"/>
  <c r="C119" i="1" s="1"/>
  <c r="C129" i="1"/>
  <c r="C130" i="1"/>
  <c r="C149" i="1"/>
  <c r="C148" i="1" s="1"/>
  <c r="C163" i="1"/>
  <c r="C171" i="1"/>
  <c r="C175" i="1"/>
  <c r="C177" i="1"/>
  <c r="C96" i="1" l="1"/>
  <c r="C77" i="1"/>
  <c r="C198" i="1"/>
  <c r="C199" i="1"/>
</calcChain>
</file>

<file path=xl/sharedStrings.xml><?xml version="1.0" encoding="utf-8"?>
<sst xmlns="http://schemas.openxmlformats.org/spreadsheetml/2006/main" count="379" uniqueCount="331">
  <si>
    <t xml:space="preserve"> </t>
  </si>
  <si>
    <t xml:space="preserve">                                   Enc. Division. De Contabilidad                                                                               Encargada del Depto. Financiero</t>
  </si>
  <si>
    <t xml:space="preserve">                                                   LICDA. KELVIA REYES                                                                                        LICDA.  YANINA RODRIGUEZ</t>
  </si>
  <si>
    <t xml:space="preserve">                                                                                                 REVISADO POR:</t>
  </si>
  <si>
    <t xml:space="preserve">                            PREPARADO POR:      </t>
  </si>
  <si>
    <t>RESULTADO NETO DEL EJERCICIO DEL 1RO AL 30 SETP.2022</t>
  </si>
  <si>
    <t>TOTAL EGRESOS CONSOLIDADOS</t>
  </si>
  <si>
    <t xml:space="preserve">                            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</si>
  <si>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</si>
  <si>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</si>
  <si>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</si>
  <si>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</si>
  <si>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</si>
  <si>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</si>
  <si>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</si>
  <si>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</si>
  <si>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</si>
  <si>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</si>
  <si>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</si>
  <si>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</si>
  <si>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</si>
  <si>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</si>
  <si>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</si>
  <si>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</si>
  <si>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</si>
  <si>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</si>
  <si>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</si>
  <si>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</si>
  <si>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</si>
  <si>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</si>
  <si>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</si>
  <si>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</si>
  <si>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</si>
  <si>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</si>
  <si>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</si>
  <si>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</si>
  <si>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</si>
  <si>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 xml:space="preserve">Otras estructuras y objetos de valor </t>
  </si>
  <si>
    <t>2.6.9.9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</si>
  <si>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</si>
  <si>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</si>
  <si>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</si>
  <si>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</si>
  <si>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</si>
  <si>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</si>
  <si>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</si>
  <si>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</si>
  <si>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</si>
  <si>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</si>
  <si>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</si>
  <si>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</si>
  <si>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</si>
  <si>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</si>
  <si>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 xml:space="preserve"> Herramientas y máquinas-herramientas  </t>
  </si>
  <si>
    <t>2.6.5.7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</si>
  <si>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</si>
  <si>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</si>
  <si>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</si>
  <si>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</si>
  <si>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</si>
  <si>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</si>
  <si>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</si>
  <si>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</si>
  <si>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</si>
  <si>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</si>
  <si>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</si>
  <si>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</si>
  <si>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</si>
  <si>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</si>
  <si>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</si>
  <si>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</si>
  <si>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 xml:space="preserve"> Instrumental médico y de laboratorio  </t>
  </si>
  <si>
    <t>2.6.3.2</t>
  </si>
  <si>
    <t>Equipo médico y de laboratorio</t>
  </si>
  <si>
    <t>2.6.3.1</t>
  </si>
  <si>
    <t xml:space="preserve">EQUIPO E INSTRUMENTAL CIENTIFICO  Y LABORATORIO </t>
  </si>
  <si>
    <t>2.6.3</t>
  </si>
  <si>
    <t>Instrumental  médico y de laboratorio</t>
  </si>
  <si>
    <t>2.6.2.2</t>
  </si>
  <si>
    <t>2.6.2.1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</si>
  <si>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</si>
  <si>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</si>
  <si>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</si>
  <si>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</si>
  <si>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</si>
  <si>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</si>
  <si>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</si>
  <si>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</si>
  <si>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</si>
  <si>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</si>
  <si>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</si>
  <si>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</si>
  <si>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</si>
  <si>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</si>
  <si>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</si>
  <si>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</si>
  <si>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</si>
  <si>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</si>
  <si>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</si>
  <si>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</si>
  <si>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</si>
  <si>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</si>
  <si>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</si>
  <si>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</si>
  <si>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</si>
  <si>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</si>
  <si>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</si>
  <si>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</si>
  <si>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</si>
  <si>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</si>
  <si>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</si>
  <si>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</si>
  <si>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</si>
  <si>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</si>
  <si>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</si>
  <si>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</si>
  <si>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</si>
  <si>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</si>
  <si>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</si>
  <si>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 xml:space="preserve"> Subvenciones a empresas del Sector Privado  </t>
  </si>
  <si>
    <t>2.4.6.1</t>
  </si>
  <si>
    <t xml:space="preserve"> SUBVENCIONES  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</si>
  <si>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</si>
  <si>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</si>
  <si>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</si>
  <si>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</si>
  <si>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</si>
  <si>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</si>
  <si>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</si>
  <si>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</si>
  <si>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</si>
  <si>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</si>
  <si>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</si>
  <si>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</si>
  <si>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</si>
  <si>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</si>
  <si>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</si>
  <si>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</si>
  <si>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</si>
  <si>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</si>
  <si>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</si>
  <si>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</si>
  <si>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</si>
  <si>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</si>
  <si>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</si>
  <si>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</si>
  <si>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</si>
  <si>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</si>
  <si>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 xml:space="preserve">Utiles de escritorio, oficina, informatica y de enseñanza </t>
  </si>
  <si>
    <t>2.3.9.2</t>
  </si>
  <si>
    <t xml:space="preserve">Material para limpieza 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</si>
  <si>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</si>
  <si>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</si>
  <si>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</si>
  <si>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</si>
  <si>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</si>
  <si>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</si>
  <si>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</si>
  <si>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</si>
  <si>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</si>
  <si>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</si>
  <si>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</si>
  <si>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</si>
  <si>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</si>
  <si>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</si>
  <si>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</si>
  <si>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</si>
  <si>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</si>
  <si>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</si>
  <si>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</si>
  <si>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</si>
  <si>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</si>
  <si>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</si>
  <si>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</si>
  <si>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</si>
  <si>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</si>
  <si>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 Artículos de cuero </t>
  </si>
  <si>
    <t>2.3.5.2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</si>
  <si>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</si>
  <si>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</si>
  <si>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</si>
  <si>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</si>
  <si>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</si>
  <si>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</si>
  <si>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</si>
  <si>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</si>
  <si>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</si>
  <si>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</si>
  <si>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</si>
  <si>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</si>
  <si>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</si>
  <si>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</si>
  <si>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</si>
  <si>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</si>
  <si>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</si>
  <si>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</si>
  <si>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</si>
  <si>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</si>
  <si>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</si>
  <si>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</si>
  <si>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</si>
  <si>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</si>
  <si>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</si>
  <si>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</si>
  <si>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</si>
  <si>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</si>
  <si>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</si>
  <si>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</si>
  <si>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</si>
  <si>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</si>
  <si>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</si>
  <si>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</si>
  <si>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</si>
  <si>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</si>
  <si>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</si>
  <si>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</si>
  <si>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</si>
  <si>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</si>
  <si>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</si>
  <si>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</si>
  <si>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</si>
  <si>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</si>
  <si>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</si>
  <si>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</si>
  <si>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</si>
  <si>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Organizacion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</si>
  <si>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</si>
  <si>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</si>
  <si>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</si>
  <si>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</si>
  <si>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</si>
  <si>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 xml:space="preserve">Gastos Judiciales 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</si>
  <si>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</si>
  <si>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</si>
  <si>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</si>
  <si>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</si>
  <si>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</si>
  <si>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</si>
  <si>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</si>
  <si>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</si>
  <si>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</si>
  <si>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</si>
  <si>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</si>
  <si>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</si>
  <si>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</si>
  <si>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</si>
  <si>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</si>
  <si>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</si>
  <si>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</si>
  <si>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de edificios y locales 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</si>
  <si>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</si>
  <si>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</si>
  <si>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</si>
  <si>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</si>
  <si>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</si>
  <si>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</si>
  <si>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</si>
  <si>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</si>
  <si>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</si>
  <si>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</si>
  <si>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</si>
  <si>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</si>
  <si>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</si>
  <si>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</si>
  <si>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</si>
  <si>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</si>
  <si>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</si>
  <si>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</si>
  <si>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</si>
  <si>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</si>
  <si>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</si>
  <si>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</si>
  <si>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</si>
  <si>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</si>
  <si>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</si>
  <si>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</si>
  <si>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</si>
  <si>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</si>
  <si>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</si>
  <si>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</si>
  <si>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</si>
  <si>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</si>
  <si>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</si>
  <si>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</si>
  <si>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</si>
  <si>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</si>
  <si>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</si>
  <si>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</si>
  <si>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</si>
  <si>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</si>
  <si>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</si>
  <si>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</si>
  <si>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</si>
  <si>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</si>
  <si>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</si>
  <si>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</si>
  <si>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</si>
  <si>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</si>
  <si>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</si>
  <si>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</si>
  <si>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</si>
  <si>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</si>
  <si>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</si>
  <si>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</si>
  <si>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</si>
  <si>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</si>
  <si>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</si>
  <si>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</si>
  <si>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</si>
  <si>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</si>
  <si>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</si>
  <si>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</si>
  <si>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</si>
  <si>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</si>
  <si>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</si>
  <si>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</si>
  <si>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</si>
  <si>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</si>
  <si>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</si>
  <si>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</si>
  <si>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</si>
  <si>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</si>
  <si>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</si>
  <si>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</si>
  <si>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</si>
  <si>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SEPTIEMBRE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</si>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</sst>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sz val="11"/>
      <color rgb="FF00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1"/>
      <color rgb="FF000000"/>
      <name val="Cambria"/>
      <family val="1"/>
    </font>
    <font>
      <sz val="11"/>
      <name val="Arial"/>
      <family val="2"/>
    </font>
    <font>
      <sz val="11"/>
      <color rgb="FF0033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Calibri Light"/>
      <family val="1"/>
      <scheme val="major"/>
    </font>
    <font>
      <sz val="11"/>
      <color theme="1"/>
      <name val="Times New Roman"/>
      <family val="1"/>
    </font>
    <font>
      <b/>
      <sz val="11"/>
      <color indexed="8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2" applyFont="1"/>
    <xf numFmtId="43" fontId="2" fillId="0" borderId="0" xfId="1" applyFont="1" applyFill="1"/>
    <xf numFmtId="43" fontId="2" fillId="0" borderId="0" xfId="1" applyFont="1" applyFill="1" applyAlignment="1">
      <alignment horizontal="right"/>
    </xf>
    <xf numFmtId="0" fontId="2" fillId="0" borderId="0" xfId="2" applyFont="1" applyAlignment="1">
      <alignment horizontal="left"/>
    </xf>
    <xf numFmtId="43" fontId="2" fillId="0" borderId="0" xfId="1" applyFont="1" applyFill="1" applyAlignment="1">
      <alignment horizontal="left"/>
    </xf>
    <xf numFmtId="0" fontId="3" fillId="0" borderId="0" xfId="2" applyFont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0" fontId="3" fillId="0" borderId="0" xfId="2" applyFont="1" applyAlignment="1">
      <alignment horizontal="left"/>
    </xf>
    <xf numFmtId="0" fontId="4" fillId="0" borderId="0" xfId="2" applyFont="1"/>
    <xf numFmtId="43" fontId="4" fillId="0" borderId="0" xfId="1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43" fontId="4" fillId="0" borderId="0" xfId="1" applyFont="1" applyFill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/>
    </xf>
    <xf numFmtId="43" fontId="4" fillId="0" borderId="1" xfId="1" applyFont="1" applyFill="1" applyBorder="1" applyAlignment="1">
      <alignment horizontal="right"/>
    </xf>
    <xf numFmtId="43" fontId="5" fillId="0" borderId="0" xfId="1" applyFont="1" applyFill="1"/>
    <xf numFmtId="43" fontId="4" fillId="0" borderId="2" xfId="1" applyFont="1" applyFill="1" applyBorder="1" applyAlignment="1">
      <alignment horizontal="right"/>
    </xf>
    <xf numFmtId="49" fontId="4" fillId="0" borderId="0" xfId="2" applyNumberFormat="1" applyFont="1"/>
    <xf numFmtId="0" fontId="6" fillId="0" borderId="0" xfId="2" applyFont="1" applyAlignment="1">
      <alignment horizontal="left" vertical="center"/>
    </xf>
    <xf numFmtId="43" fontId="6" fillId="0" borderId="0" xfId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43" fontId="7" fillId="0" borderId="0" xfId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43" fontId="7" fillId="0" borderId="0" xfId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43" fontId="8" fillId="0" borderId="0" xfId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43" fontId="10" fillId="0" borderId="0" xfId="1" applyFont="1" applyFill="1" applyBorder="1" applyAlignment="1">
      <alignment horizontal="right" vertical="center"/>
    </xf>
    <xf numFmtId="0" fontId="11" fillId="0" borderId="0" xfId="2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3" fontId="12" fillId="0" borderId="0" xfId="1" applyFont="1" applyFill="1" applyBorder="1" applyAlignment="1">
      <alignment horizontal="right" vertical="center"/>
    </xf>
    <xf numFmtId="0" fontId="13" fillId="0" borderId="0" xfId="2" applyFont="1" applyAlignment="1">
      <alignment vertical="center"/>
    </xf>
    <xf numFmtId="43" fontId="8" fillId="0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5" fillId="0" borderId="0" xfId="0" applyFont="1" applyAlignment="1">
      <alignment horizontal="left" wrapText="1"/>
    </xf>
    <xf numFmtId="49" fontId="16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43" fontId="3" fillId="0" borderId="0" xfId="2" applyNumberFormat="1" applyFont="1"/>
    <xf numFmtId="0" fontId="8" fillId="0" borderId="0" xfId="2" applyFont="1" applyAlignment="1">
      <alignment horizontal="left" vertical="center"/>
    </xf>
    <xf numFmtId="43" fontId="3" fillId="0" borderId="0" xfId="1" applyFont="1"/>
    <xf numFmtId="0" fontId="3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10" fillId="0" borderId="0" xfId="2" applyFont="1"/>
    <xf numFmtId="0" fontId="18" fillId="0" borderId="0" xfId="2" applyFont="1" applyAlignment="1">
      <alignment vertical="center"/>
    </xf>
    <xf numFmtId="0" fontId="1" fillId="0" borderId="0" xfId="2"/>
    <xf numFmtId="0" fontId="19" fillId="0" borderId="0" xfId="2" applyFont="1" applyAlignment="1">
      <alignment vertical="center"/>
    </xf>
    <xf numFmtId="43" fontId="8" fillId="0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horizontal="right"/>
    </xf>
    <xf numFmtId="0" fontId="20" fillId="0" borderId="0" xfId="2" applyFont="1"/>
    <xf numFmtId="43" fontId="4" fillId="0" borderId="0" xfId="1" applyFont="1" applyFill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87E34396-AF00-4D81-8CBB-5BF1CA8190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485776</xdr:colOff>
      <xdr:row>2</xdr:row>
      <xdr:rowOff>104775</xdr:rowOff>
    </xdr:from>
    <xdr:ext cx="1028699" cy="695325"/>
    <xdr:pic>
      <xdr:nvPicPr>
        <xdr:cNvPr id="2" name="2 Imagen">
          <a:extLst>
            <a:ext uri="{FF2B5EF4-FFF2-40B4-BE49-F238E27FC236}">
              <a16:creationId xmlns:a16="http://schemas.microsoft.com/office/drawing/2014/main" id="{142AEC6A-E50F-4E33-BCEF-98EEE86D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6" y="428625"/>
          <a:ext cx="10286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ADB0D185-1D89-4ED4-9361-3D2D7A9E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524000" y="390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2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13B1E431-4886-4ADD-B828-A6DCCB96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2385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8853B7CF-9B25-45C1-A4E6-23AEA44D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90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2762249</xdr:colOff>
      <xdr:row>3</xdr:row>
      <xdr:rowOff>66675</xdr:rowOff>
    </xdr:from>
    <xdr:ext cx="1200151" cy="733424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09536417-9B50-4748-816B-A9FB9D50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3999" y="552450"/>
          <a:ext cx="1200151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2</xdr:row>
      <xdr:rowOff>76200</xdr:rowOff>
    </xdr:from>
    <xdr:ext cx="1514475" cy="1047750"/>
    <xdr:pic>
      <xdr:nvPicPr>
        <xdr:cNvPr id="7" name="Imagen 6">
          <a:extLst>
            <a:ext uri="{FF2B5EF4-FFF2-40B4-BE49-F238E27FC236}">
              <a16:creationId xmlns:a16="http://schemas.microsoft.com/office/drawing/2014/main" id="{8E542E4B-A5BC-4E13-B95F-21F839451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400050"/>
          <a:ext cx="1514475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CFF5-557B-46CE-AC5B-17EC79AA74CD}">
  <sheetPr>
    <tabColor rgb="FFB6CEEC"/>
  </sheetPr>
  <dimension ref="A2:E213"/>
  <sheetViews>
    <sheetView tabSelected="1" topLeftCell="A177" zoomScaleNormal="100" workbookViewId="0">
      <selection activeCell="B23" sqref="B23"/>
    </sheetView>
  </sheetViews>
  <sheetFormatPr baseColWidth="10" defaultColWidth="11.42578125" defaultRowHeight="12.75" x14ac:dyDescent="0.2"/>
  <cols>
    <col min="1" max="1" width="11" style="4" customWidth="1"/>
    <col min="2" max="2" width="71.85546875" style="1" customWidth="1"/>
    <col min="3" max="3" width="21.140625" style="3" customWidth="1"/>
    <col min="4" max="4" width="17.5703125" style="2" customWidth="1"/>
    <col min="5" max="5" width="15.85546875" style="1" customWidth="1"/>
    <col min="6" max="213" width="11.42578125" style="1"/>
    <col min="214" max="214" width="59" style="1" customWidth="1"/>
    <col min="215" max="215" width="21" style="1" customWidth="1"/>
    <col min="216" max="216" width="19.28515625" style="1" customWidth="1"/>
    <col min="217" max="224" width="0" style="1" hidden="1" customWidth="1"/>
    <col min="225" max="225" width="13.7109375" style="1" bestFit="1" customWidth="1"/>
    <col min="226" max="226" width="14.7109375" style="1" customWidth="1"/>
    <col min="227" max="469" width="11.42578125" style="1"/>
    <col min="470" max="470" width="59" style="1" customWidth="1"/>
    <col min="471" max="471" width="21" style="1" customWidth="1"/>
    <col min="472" max="472" width="19.28515625" style="1" customWidth="1"/>
    <col min="473" max="480" width="0" style="1" hidden="1" customWidth="1"/>
    <col min="481" max="481" width="13.7109375" style="1" bestFit="1" customWidth="1"/>
    <col min="482" max="482" width="14.7109375" style="1" customWidth="1"/>
    <col min="483" max="725" width="11.42578125" style="1"/>
    <col min="726" max="726" width="59" style="1" customWidth="1"/>
    <col min="727" max="727" width="21" style="1" customWidth="1"/>
    <col min="728" max="728" width="19.28515625" style="1" customWidth="1"/>
    <col min="729" max="736" width="0" style="1" hidden="1" customWidth="1"/>
    <col min="737" max="737" width="13.7109375" style="1" bestFit="1" customWidth="1"/>
    <col min="738" max="738" width="14.7109375" style="1" customWidth="1"/>
    <col min="739" max="981" width="11.42578125" style="1"/>
    <col min="982" max="982" width="59" style="1" customWidth="1"/>
    <col min="983" max="983" width="21" style="1" customWidth="1"/>
    <col min="984" max="984" width="19.28515625" style="1" customWidth="1"/>
    <col min="985" max="992" width="0" style="1" hidden="1" customWidth="1"/>
    <col min="993" max="993" width="13.7109375" style="1" bestFit="1" customWidth="1"/>
    <col min="994" max="994" width="14.7109375" style="1" customWidth="1"/>
    <col min="995" max="1237" width="11.42578125" style="1"/>
    <col min="1238" max="1238" width="59" style="1" customWidth="1"/>
    <col min="1239" max="1239" width="21" style="1" customWidth="1"/>
    <col min="1240" max="1240" width="19.28515625" style="1" customWidth="1"/>
    <col min="1241" max="1248" width="0" style="1" hidden="1" customWidth="1"/>
    <col min="1249" max="1249" width="13.7109375" style="1" bestFit="1" customWidth="1"/>
    <col min="1250" max="1250" width="14.7109375" style="1" customWidth="1"/>
    <col min="1251" max="1493" width="11.42578125" style="1"/>
    <col min="1494" max="1494" width="59" style="1" customWidth="1"/>
    <col min="1495" max="1495" width="21" style="1" customWidth="1"/>
    <col min="1496" max="1496" width="19.28515625" style="1" customWidth="1"/>
    <col min="1497" max="1504" width="0" style="1" hidden="1" customWidth="1"/>
    <col min="1505" max="1505" width="13.7109375" style="1" bestFit="1" customWidth="1"/>
    <col min="1506" max="1506" width="14.7109375" style="1" customWidth="1"/>
    <col min="1507" max="1749" width="11.42578125" style="1"/>
    <col min="1750" max="1750" width="59" style="1" customWidth="1"/>
    <col min="1751" max="1751" width="21" style="1" customWidth="1"/>
    <col min="1752" max="1752" width="19.28515625" style="1" customWidth="1"/>
    <col min="1753" max="1760" width="0" style="1" hidden="1" customWidth="1"/>
    <col min="1761" max="1761" width="13.7109375" style="1" bestFit="1" customWidth="1"/>
    <col min="1762" max="1762" width="14.7109375" style="1" customWidth="1"/>
    <col min="1763" max="2005" width="11.42578125" style="1"/>
    <col min="2006" max="2006" width="59" style="1" customWidth="1"/>
    <col min="2007" max="2007" width="21" style="1" customWidth="1"/>
    <col min="2008" max="2008" width="19.28515625" style="1" customWidth="1"/>
    <col min="2009" max="2016" width="0" style="1" hidden="1" customWidth="1"/>
    <col min="2017" max="2017" width="13.7109375" style="1" bestFit="1" customWidth="1"/>
    <col min="2018" max="2018" width="14.7109375" style="1" customWidth="1"/>
    <col min="2019" max="2261" width="11.42578125" style="1"/>
    <col min="2262" max="2262" width="59" style="1" customWidth="1"/>
    <col min="2263" max="2263" width="21" style="1" customWidth="1"/>
    <col min="2264" max="2264" width="19.28515625" style="1" customWidth="1"/>
    <col min="2265" max="2272" width="0" style="1" hidden="1" customWidth="1"/>
    <col min="2273" max="2273" width="13.7109375" style="1" bestFit="1" customWidth="1"/>
    <col min="2274" max="2274" width="14.7109375" style="1" customWidth="1"/>
    <col min="2275" max="2517" width="11.42578125" style="1"/>
    <col min="2518" max="2518" width="59" style="1" customWidth="1"/>
    <col min="2519" max="2519" width="21" style="1" customWidth="1"/>
    <col min="2520" max="2520" width="19.28515625" style="1" customWidth="1"/>
    <col min="2521" max="2528" width="0" style="1" hidden="1" customWidth="1"/>
    <col min="2529" max="2529" width="13.7109375" style="1" bestFit="1" customWidth="1"/>
    <col min="2530" max="2530" width="14.7109375" style="1" customWidth="1"/>
    <col min="2531" max="2773" width="11.42578125" style="1"/>
    <col min="2774" max="2774" width="59" style="1" customWidth="1"/>
    <col min="2775" max="2775" width="21" style="1" customWidth="1"/>
    <col min="2776" max="2776" width="19.28515625" style="1" customWidth="1"/>
    <col min="2777" max="2784" width="0" style="1" hidden="1" customWidth="1"/>
    <col min="2785" max="2785" width="13.7109375" style="1" bestFit="1" customWidth="1"/>
    <col min="2786" max="2786" width="14.7109375" style="1" customWidth="1"/>
    <col min="2787" max="3029" width="11.42578125" style="1"/>
    <col min="3030" max="3030" width="59" style="1" customWidth="1"/>
    <col min="3031" max="3031" width="21" style="1" customWidth="1"/>
    <col min="3032" max="3032" width="19.28515625" style="1" customWidth="1"/>
    <col min="3033" max="3040" width="0" style="1" hidden="1" customWidth="1"/>
    <col min="3041" max="3041" width="13.7109375" style="1" bestFit="1" customWidth="1"/>
    <col min="3042" max="3042" width="14.7109375" style="1" customWidth="1"/>
    <col min="3043" max="3285" width="11.42578125" style="1"/>
    <col min="3286" max="3286" width="59" style="1" customWidth="1"/>
    <col min="3287" max="3287" width="21" style="1" customWidth="1"/>
    <col min="3288" max="3288" width="19.28515625" style="1" customWidth="1"/>
    <col min="3289" max="3296" width="0" style="1" hidden="1" customWidth="1"/>
    <col min="3297" max="3297" width="13.7109375" style="1" bestFit="1" customWidth="1"/>
    <col min="3298" max="3298" width="14.7109375" style="1" customWidth="1"/>
    <col min="3299" max="3541" width="11.42578125" style="1"/>
    <col min="3542" max="3542" width="59" style="1" customWidth="1"/>
    <col min="3543" max="3543" width="21" style="1" customWidth="1"/>
    <col min="3544" max="3544" width="19.28515625" style="1" customWidth="1"/>
    <col min="3545" max="3552" width="0" style="1" hidden="1" customWidth="1"/>
    <col min="3553" max="3553" width="13.7109375" style="1" bestFit="1" customWidth="1"/>
    <col min="3554" max="3554" width="14.7109375" style="1" customWidth="1"/>
    <col min="3555" max="3797" width="11.42578125" style="1"/>
    <col min="3798" max="3798" width="59" style="1" customWidth="1"/>
    <col min="3799" max="3799" width="21" style="1" customWidth="1"/>
    <col min="3800" max="3800" width="19.28515625" style="1" customWidth="1"/>
    <col min="3801" max="3808" width="0" style="1" hidden="1" customWidth="1"/>
    <col min="3809" max="3809" width="13.7109375" style="1" bestFit="1" customWidth="1"/>
    <col min="3810" max="3810" width="14.7109375" style="1" customWidth="1"/>
    <col min="3811" max="4053" width="11.42578125" style="1"/>
    <col min="4054" max="4054" width="59" style="1" customWidth="1"/>
    <col min="4055" max="4055" width="21" style="1" customWidth="1"/>
    <col min="4056" max="4056" width="19.28515625" style="1" customWidth="1"/>
    <col min="4057" max="4064" width="0" style="1" hidden="1" customWidth="1"/>
    <col min="4065" max="4065" width="13.7109375" style="1" bestFit="1" customWidth="1"/>
    <col min="4066" max="4066" width="14.7109375" style="1" customWidth="1"/>
    <col min="4067" max="4309" width="11.42578125" style="1"/>
    <col min="4310" max="4310" width="59" style="1" customWidth="1"/>
    <col min="4311" max="4311" width="21" style="1" customWidth="1"/>
    <col min="4312" max="4312" width="19.28515625" style="1" customWidth="1"/>
    <col min="4313" max="4320" width="0" style="1" hidden="1" customWidth="1"/>
    <col min="4321" max="4321" width="13.7109375" style="1" bestFit="1" customWidth="1"/>
    <col min="4322" max="4322" width="14.7109375" style="1" customWidth="1"/>
    <col min="4323" max="4565" width="11.42578125" style="1"/>
    <col min="4566" max="4566" width="59" style="1" customWidth="1"/>
    <col min="4567" max="4567" width="21" style="1" customWidth="1"/>
    <col min="4568" max="4568" width="19.28515625" style="1" customWidth="1"/>
    <col min="4569" max="4576" width="0" style="1" hidden="1" customWidth="1"/>
    <col min="4577" max="4577" width="13.7109375" style="1" bestFit="1" customWidth="1"/>
    <col min="4578" max="4578" width="14.7109375" style="1" customWidth="1"/>
    <col min="4579" max="4821" width="11.42578125" style="1"/>
    <col min="4822" max="4822" width="59" style="1" customWidth="1"/>
    <col min="4823" max="4823" width="21" style="1" customWidth="1"/>
    <col min="4824" max="4824" width="19.28515625" style="1" customWidth="1"/>
    <col min="4825" max="4832" width="0" style="1" hidden="1" customWidth="1"/>
    <col min="4833" max="4833" width="13.7109375" style="1" bestFit="1" customWidth="1"/>
    <col min="4834" max="4834" width="14.7109375" style="1" customWidth="1"/>
    <col min="4835" max="5077" width="11.42578125" style="1"/>
    <col min="5078" max="5078" width="59" style="1" customWidth="1"/>
    <col min="5079" max="5079" width="21" style="1" customWidth="1"/>
    <col min="5080" max="5080" width="19.28515625" style="1" customWidth="1"/>
    <col min="5081" max="5088" width="0" style="1" hidden="1" customWidth="1"/>
    <col min="5089" max="5089" width="13.7109375" style="1" bestFit="1" customWidth="1"/>
    <col min="5090" max="5090" width="14.7109375" style="1" customWidth="1"/>
    <col min="5091" max="5333" width="11.42578125" style="1"/>
    <col min="5334" max="5334" width="59" style="1" customWidth="1"/>
    <col min="5335" max="5335" width="21" style="1" customWidth="1"/>
    <col min="5336" max="5336" width="19.28515625" style="1" customWidth="1"/>
    <col min="5337" max="5344" width="0" style="1" hidden="1" customWidth="1"/>
    <col min="5345" max="5345" width="13.7109375" style="1" bestFit="1" customWidth="1"/>
    <col min="5346" max="5346" width="14.7109375" style="1" customWidth="1"/>
    <col min="5347" max="5589" width="11.42578125" style="1"/>
    <col min="5590" max="5590" width="59" style="1" customWidth="1"/>
    <col min="5591" max="5591" width="21" style="1" customWidth="1"/>
    <col min="5592" max="5592" width="19.28515625" style="1" customWidth="1"/>
    <col min="5593" max="5600" width="0" style="1" hidden="1" customWidth="1"/>
    <col min="5601" max="5601" width="13.7109375" style="1" bestFit="1" customWidth="1"/>
    <col min="5602" max="5602" width="14.7109375" style="1" customWidth="1"/>
    <col min="5603" max="5845" width="11.42578125" style="1"/>
    <col min="5846" max="5846" width="59" style="1" customWidth="1"/>
    <col min="5847" max="5847" width="21" style="1" customWidth="1"/>
    <col min="5848" max="5848" width="19.28515625" style="1" customWidth="1"/>
    <col min="5849" max="5856" width="0" style="1" hidden="1" customWidth="1"/>
    <col min="5857" max="5857" width="13.7109375" style="1" bestFit="1" customWidth="1"/>
    <col min="5858" max="5858" width="14.7109375" style="1" customWidth="1"/>
    <col min="5859" max="6101" width="11.42578125" style="1"/>
    <col min="6102" max="6102" width="59" style="1" customWidth="1"/>
    <col min="6103" max="6103" width="21" style="1" customWidth="1"/>
    <col min="6104" max="6104" width="19.28515625" style="1" customWidth="1"/>
    <col min="6105" max="6112" width="0" style="1" hidden="1" customWidth="1"/>
    <col min="6113" max="6113" width="13.7109375" style="1" bestFit="1" customWidth="1"/>
    <col min="6114" max="6114" width="14.7109375" style="1" customWidth="1"/>
    <col min="6115" max="6357" width="11.42578125" style="1"/>
    <col min="6358" max="6358" width="59" style="1" customWidth="1"/>
    <col min="6359" max="6359" width="21" style="1" customWidth="1"/>
    <col min="6360" max="6360" width="19.28515625" style="1" customWidth="1"/>
    <col min="6361" max="6368" width="0" style="1" hidden="1" customWidth="1"/>
    <col min="6369" max="6369" width="13.7109375" style="1" bestFit="1" customWidth="1"/>
    <col min="6370" max="6370" width="14.7109375" style="1" customWidth="1"/>
    <col min="6371" max="6613" width="11.42578125" style="1"/>
    <col min="6614" max="6614" width="59" style="1" customWidth="1"/>
    <col min="6615" max="6615" width="21" style="1" customWidth="1"/>
    <col min="6616" max="6616" width="19.28515625" style="1" customWidth="1"/>
    <col min="6617" max="6624" width="0" style="1" hidden="1" customWidth="1"/>
    <col min="6625" max="6625" width="13.7109375" style="1" bestFit="1" customWidth="1"/>
    <col min="6626" max="6626" width="14.7109375" style="1" customWidth="1"/>
    <col min="6627" max="6869" width="11.42578125" style="1"/>
    <col min="6870" max="6870" width="59" style="1" customWidth="1"/>
    <col min="6871" max="6871" width="21" style="1" customWidth="1"/>
    <col min="6872" max="6872" width="19.28515625" style="1" customWidth="1"/>
    <col min="6873" max="6880" width="0" style="1" hidden="1" customWidth="1"/>
    <col min="6881" max="6881" width="13.7109375" style="1" bestFit="1" customWidth="1"/>
    <col min="6882" max="6882" width="14.7109375" style="1" customWidth="1"/>
    <col min="6883" max="7125" width="11.42578125" style="1"/>
    <col min="7126" max="7126" width="59" style="1" customWidth="1"/>
    <col min="7127" max="7127" width="21" style="1" customWidth="1"/>
    <col min="7128" max="7128" width="19.28515625" style="1" customWidth="1"/>
    <col min="7129" max="7136" width="0" style="1" hidden="1" customWidth="1"/>
    <col min="7137" max="7137" width="13.7109375" style="1" bestFit="1" customWidth="1"/>
    <col min="7138" max="7138" width="14.7109375" style="1" customWidth="1"/>
    <col min="7139" max="7381" width="11.42578125" style="1"/>
    <col min="7382" max="7382" width="59" style="1" customWidth="1"/>
    <col min="7383" max="7383" width="21" style="1" customWidth="1"/>
    <col min="7384" max="7384" width="19.28515625" style="1" customWidth="1"/>
    <col min="7385" max="7392" width="0" style="1" hidden="1" customWidth="1"/>
    <col min="7393" max="7393" width="13.7109375" style="1" bestFit="1" customWidth="1"/>
    <col min="7394" max="7394" width="14.7109375" style="1" customWidth="1"/>
    <col min="7395" max="7637" width="11.42578125" style="1"/>
    <col min="7638" max="7638" width="59" style="1" customWidth="1"/>
    <col min="7639" max="7639" width="21" style="1" customWidth="1"/>
    <col min="7640" max="7640" width="19.28515625" style="1" customWidth="1"/>
    <col min="7641" max="7648" width="0" style="1" hidden="1" customWidth="1"/>
    <col min="7649" max="7649" width="13.7109375" style="1" bestFit="1" customWidth="1"/>
    <col min="7650" max="7650" width="14.7109375" style="1" customWidth="1"/>
    <col min="7651" max="7893" width="11.42578125" style="1"/>
    <col min="7894" max="7894" width="59" style="1" customWidth="1"/>
    <col min="7895" max="7895" width="21" style="1" customWidth="1"/>
    <col min="7896" max="7896" width="19.28515625" style="1" customWidth="1"/>
    <col min="7897" max="7904" width="0" style="1" hidden="1" customWidth="1"/>
    <col min="7905" max="7905" width="13.7109375" style="1" bestFit="1" customWidth="1"/>
    <col min="7906" max="7906" width="14.7109375" style="1" customWidth="1"/>
    <col min="7907" max="8149" width="11.42578125" style="1"/>
    <col min="8150" max="8150" width="59" style="1" customWidth="1"/>
    <col min="8151" max="8151" width="21" style="1" customWidth="1"/>
    <col min="8152" max="8152" width="19.28515625" style="1" customWidth="1"/>
    <col min="8153" max="8160" width="0" style="1" hidden="1" customWidth="1"/>
    <col min="8161" max="8161" width="13.7109375" style="1" bestFit="1" customWidth="1"/>
    <col min="8162" max="8162" width="14.7109375" style="1" customWidth="1"/>
    <col min="8163" max="8405" width="11.42578125" style="1"/>
    <col min="8406" max="8406" width="59" style="1" customWidth="1"/>
    <col min="8407" max="8407" width="21" style="1" customWidth="1"/>
    <col min="8408" max="8408" width="19.28515625" style="1" customWidth="1"/>
    <col min="8409" max="8416" width="0" style="1" hidden="1" customWidth="1"/>
    <col min="8417" max="8417" width="13.7109375" style="1" bestFit="1" customWidth="1"/>
    <col min="8418" max="8418" width="14.7109375" style="1" customWidth="1"/>
    <col min="8419" max="8661" width="11.42578125" style="1"/>
    <col min="8662" max="8662" width="59" style="1" customWidth="1"/>
    <col min="8663" max="8663" width="21" style="1" customWidth="1"/>
    <col min="8664" max="8664" width="19.28515625" style="1" customWidth="1"/>
    <col min="8665" max="8672" width="0" style="1" hidden="1" customWidth="1"/>
    <col min="8673" max="8673" width="13.7109375" style="1" bestFit="1" customWidth="1"/>
    <col min="8674" max="8674" width="14.7109375" style="1" customWidth="1"/>
    <col min="8675" max="8917" width="11.42578125" style="1"/>
    <col min="8918" max="8918" width="59" style="1" customWidth="1"/>
    <col min="8919" max="8919" width="21" style="1" customWidth="1"/>
    <col min="8920" max="8920" width="19.28515625" style="1" customWidth="1"/>
    <col min="8921" max="8928" width="0" style="1" hidden="1" customWidth="1"/>
    <col min="8929" max="8929" width="13.7109375" style="1" bestFit="1" customWidth="1"/>
    <col min="8930" max="8930" width="14.7109375" style="1" customWidth="1"/>
    <col min="8931" max="9173" width="11.42578125" style="1"/>
    <col min="9174" max="9174" width="59" style="1" customWidth="1"/>
    <col min="9175" max="9175" width="21" style="1" customWidth="1"/>
    <col min="9176" max="9176" width="19.28515625" style="1" customWidth="1"/>
    <col min="9177" max="9184" width="0" style="1" hidden="1" customWidth="1"/>
    <col min="9185" max="9185" width="13.7109375" style="1" bestFit="1" customWidth="1"/>
    <col min="9186" max="9186" width="14.7109375" style="1" customWidth="1"/>
    <col min="9187" max="9429" width="11.42578125" style="1"/>
    <col min="9430" max="9430" width="59" style="1" customWidth="1"/>
    <col min="9431" max="9431" width="21" style="1" customWidth="1"/>
    <col min="9432" max="9432" width="19.28515625" style="1" customWidth="1"/>
    <col min="9433" max="9440" width="0" style="1" hidden="1" customWidth="1"/>
    <col min="9441" max="9441" width="13.7109375" style="1" bestFit="1" customWidth="1"/>
    <col min="9442" max="9442" width="14.7109375" style="1" customWidth="1"/>
    <col min="9443" max="9685" width="11.42578125" style="1"/>
    <col min="9686" max="9686" width="59" style="1" customWidth="1"/>
    <col min="9687" max="9687" width="21" style="1" customWidth="1"/>
    <col min="9688" max="9688" width="19.28515625" style="1" customWidth="1"/>
    <col min="9689" max="9696" width="0" style="1" hidden="1" customWidth="1"/>
    <col min="9697" max="9697" width="13.7109375" style="1" bestFit="1" customWidth="1"/>
    <col min="9698" max="9698" width="14.7109375" style="1" customWidth="1"/>
    <col min="9699" max="9941" width="11.42578125" style="1"/>
    <col min="9942" max="9942" width="59" style="1" customWidth="1"/>
    <col min="9943" max="9943" width="21" style="1" customWidth="1"/>
    <col min="9944" max="9944" width="19.28515625" style="1" customWidth="1"/>
    <col min="9945" max="9952" width="0" style="1" hidden="1" customWidth="1"/>
    <col min="9953" max="9953" width="13.7109375" style="1" bestFit="1" customWidth="1"/>
    <col min="9954" max="9954" width="14.7109375" style="1" customWidth="1"/>
    <col min="9955" max="10197" width="11.42578125" style="1"/>
    <col min="10198" max="10198" width="59" style="1" customWidth="1"/>
    <col min="10199" max="10199" width="21" style="1" customWidth="1"/>
    <col min="10200" max="10200" width="19.28515625" style="1" customWidth="1"/>
    <col min="10201" max="10208" width="0" style="1" hidden="1" customWidth="1"/>
    <col min="10209" max="10209" width="13.7109375" style="1" bestFit="1" customWidth="1"/>
    <col min="10210" max="10210" width="14.7109375" style="1" customWidth="1"/>
    <col min="10211" max="10453" width="11.42578125" style="1"/>
    <col min="10454" max="10454" width="59" style="1" customWidth="1"/>
    <col min="10455" max="10455" width="21" style="1" customWidth="1"/>
    <col min="10456" max="10456" width="19.28515625" style="1" customWidth="1"/>
    <col min="10457" max="10464" width="0" style="1" hidden="1" customWidth="1"/>
    <col min="10465" max="10465" width="13.7109375" style="1" bestFit="1" customWidth="1"/>
    <col min="10466" max="10466" width="14.7109375" style="1" customWidth="1"/>
    <col min="10467" max="10709" width="11.42578125" style="1"/>
    <col min="10710" max="10710" width="59" style="1" customWidth="1"/>
    <col min="10711" max="10711" width="21" style="1" customWidth="1"/>
    <col min="10712" max="10712" width="19.28515625" style="1" customWidth="1"/>
    <col min="10713" max="10720" width="0" style="1" hidden="1" customWidth="1"/>
    <col min="10721" max="10721" width="13.7109375" style="1" bestFit="1" customWidth="1"/>
    <col min="10722" max="10722" width="14.7109375" style="1" customWidth="1"/>
    <col min="10723" max="10965" width="11.42578125" style="1"/>
    <col min="10966" max="10966" width="59" style="1" customWidth="1"/>
    <col min="10967" max="10967" width="21" style="1" customWidth="1"/>
    <col min="10968" max="10968" width="19.28515625" style="1" customWidth="1"/>
    <col min="10969" max="10976" width="0" style="1" hidden="1" customWidth="1"/>
    <col min="10977" max="10977" width="13.7109375" style="1" bestFit="1" customWidth="1"/>
    <col min="10978" max="10978" width="14.7109375" style="1" customWidth="1"/>
    <col min="10979" max="11221" width="11.42578125" style="1"/>
    <col min="11222" max="11222" width="59" style="1" customWidth="1"/>
    <col min="11223" max="11223" width="21" style="1" customWidth="1"/>
    <col min="11224" max="11224" width="19.28515625" style="1" customWidth="1"/>
    <col min="11225" max="11232" width="0" style="1" hidden="1" customWidth="1"/>
    <col min="11233" max="11233" width="13.7109375" style="1" bestFit="1" customWidth="1"/>
    <col min="11234" max="11234" width="14.7109375" style="1" customWidth="1"/>
    <col min="11235" max="11477" width="11.42578125" style="1"/>
    <col min="11478" max="11478" width="59" style="1" customWidth="1"/>
    <col min="11479" max="11479" width="21" style="1" customWidth="1"/>
    <col min="11480" max="11480" width="19.28515625" style="1" customWidth="1"/>
    <col min="11481" max="11488" width="0" style="1" hidden="1" customWidth="1"/>
    <col min="11489" max="11489" width="13.7109375" style="1" bestFit="1" customWidth="1"/>
    <col min="11490" max="11490" width="14.7109375" style="1" customWidth="1"/>
    <col min="11491" max="11733" width="11.42578125" style="1"/>
    <col min="11734" max="11734" width="59" style="1" customWidth="1"/>
    <col min="11735" max="11735" width="21" style="1" customWidth="1"/>
    <col min="11736" max="11736" width="19.28515625" style="1" customWidth="1"/>
    <col min="11737" max="11744" width="0" style="1" hidden="1" customWidth="1"/>
    <col min="11745" max="11745" width="13.7109375" style="1" bestFit="1" customWidth="1"/>
    <col min="11746" max="11746" width="14.7109375" style="1" customWidth="1"/>
    <col min="11747" max="11989" width="11.42578125" style="1"/>
    <col min="11990" max="11990" width="59" style="1" customWidth="1"/>
    <col min="11991" max="11991" width="21" style="1" customWidth="1"/>
    <col min="11992" max="11992" width="19.28515625" style="1" customWidth="1"/>
    <col min="11993" max="12000" width="0" style="1" hidden="1" customWidth="1"/>
    <col min="12001" max="12001" width="13.7109375" style="1" bestFit="1" customWidth="1"/>
    <col min="12002" max="12002" width="14.7109375" style="1" customWidth="1"/>
    <col min="12003" max="12245" width="11.42578125" style="1"/>
    <col min="12246" max="12246" width="59" style="1" customWidth="1"/>
    <col min="12247" max="12247" width="21" style="1" customWidth="1"/>
    <col min="12248" max="12248" width="19.28515625" style="1" customWidth="1"/>
    <col min="12249" max="12256" width="0" style="1" hidden="1" customWidth="1"/>
    <col min="12257" max="12257" width="13.7109375" style="1" bestFit="1" customWidth="1"/>
    <col min="12258" max="12258" width="14.7109375" style="1" customWidth="1"/>
    <col min="12259" max="12501" width="11.42578125" style="1"/>
    <col min="12502" max="12502" width="59" style="1" customWidth="1"/>
    <col min="12503" max="12503" width="21" style="1" customWidth="1"/>
    <col min="12504" max="12504" width="19.28515625" style="1" customWidth="1"/>
    <col min="12505" max="12512" width="0" style="1" hidden="1" customWidth="1"/>
    <col min="12513" max="12513" width="13.7109375" style="1" bestFit="1" customWidth="1"/>
    <col min="12514" max="12514" width="14.7109375" style="1" customWidth="1"/>
    <col min="12515" max="12757" width="11.42578125" style="1"/>
    <col min="12758" max="12758" width="59" style="1" customWidth="1"/>
    <col min="12759" max="12759" width="21" style="1" customWidth="1"/>
    <col min="12760" max="12760" width="19.28515625" style="1" customWidth="1"/>
    <col min="12761" max="12768" width="0" style="1" hidden="1" customWidth="1"/>
    <col min="12769" max="12769" width="13.7109375" style="1" bestFit="1" customWidth="1"/>
    <col min="12770" max="12770" width="14.7109375" style="1" customWidth="1"/>
    <col min="12771" max="13013" width="11.42578125" style="1"/>
    <col min="13014" max="13014" width="59" style="1" customWidth="1"/>
    <col min="13015" max="13015" width="21" style="1" customWidth="1"/>
    <col min="13016" max="13016" width="19.28515625" style="1" customWidth="1"/>
    <col min="13017" max="13024" width="0" style="1" hidden="1" customWidth="1"/>
    <col min="13025" max="13025" width="13.7109375" style="1" bestFit="1" customWidth="1"/>
    <col min="13026" max="13026" width="14.7109375" style="1" customWidth="1"/>
    <col min="13027" max="13269" width="11.42578125" style="1"/>
    <col min="13270" max="13270" width="59" style="1" customWidth="1"/>
    <col min="13271" max="13271" width="21" style="1" customWidth="1"/>
    <col min="13272" max="13272" width="19.28515625" style="1" customWidth="1"/>
    <col min="13273" max="13280" width="0" style="1" hidden="1" customWidth="1"/>
    <col min="13281" max="13281" width="13.7109375" style="1" bestFit="1" customWidth="1"/>
    <col min="13282" max="13282" width="14.7109375" style="1" customWidth="1"/>
    <col min="13283" max="13525" width="11.42578125" style="1"/>
    <col min="13526" max="13526" width="59" style="1" customWidth="1"/>
    <col min="13527" max="13527" width="21" style="1" customWidth="1"/>
    <col min="13528" max="13528" width="19.28515625" style="1" customWidth="1"/>
    <col min="13529" max="13536" width="0" style="1" hidden="1" customWidth="1"/>
    <col min="13537" max="13537" width="13.7109375" style="1" bestFit="1" customWidth="1"/>
    <col min="13538" max="13538" width="14.7109375" style="1" customWidth="1"/>
    <col min="13539" max="13781" width="11.42578125" style="1"/>
    <col min="13782" max="13782" width="59" style="1" customWidth="1"/>
    <col min="13783" max="13783" width="21" style="1" customWidth="1"/>
    <col min="13784" max="13784" width="19.28515625" style="1" customWidth="1"/>
    <col min="13785" max="13792" width="0" style="1" hidden="1" customWidth="1"/>
    <col min="13793" max="13793" width="13.7109375" style="1" bestFit="1" customWidth="1"/>
    <col min="13794" max="13794" width="14.7109375" style="1" customWidth="1"/>
    <col min="13795" max="14037" width="11.42578125" style="1"/>
    <col min="14038" max="14038" width="59" style="1" customWidth="1"/>
    <col min="14039" max="14039" width="21" style="1" customWidth="1"/>
    <col min="14040" max="14040" width="19.28515625" style="1" customWidth="1"/>
    <col min="14041" max="14048" width="0" style="1" hidden="1" customWidth="1"/>
    <col min="14049" max="14049" width="13.7109375" style="1" bestFit="1" customWidth="1"/>
    <col min="14050" max="14050" width="14.7109375" style="1" customWidth="1"/>
    <col min="14051" max="14293" width="11.42578125" style="1"/>
    <col min="14294" max="14294" width="59" style="1" customWidth="1"/>
    <col min="14295" max="14295" width="21" style="1" customWidth="1"/>
    <col min="14296" max="14296" width="19.28515625" style="1" customWidth="1"/>
    <col min="14297" max="14304" width="0" style="1" hidden="1" customWidth="1"/>
    <col min="14305" max="14305" width="13.7109375" style="1" bestFit="1" customWidth="1"/>
    <col min="14306" max="14306" width="14.7109375" style="1" customWidth="1"/>
    <col min="14307" max="14549" width="11.42578125" style="1"/>
    <col min="14550" max="14550" width="59" style="1" customWidth="1"/>
    <col min="14551" max="14551" width="21" style="1" customWidth="1"/>
    <col min="14552" max="14552" width="19.28515625" style="1" customWidth="1"/>
    <col min="14553" max="14560" width="0" style="1" hidden="1" customWidth="1"/>
    <col min="14561" max="14561" width="13.7109375" style="1" bestFit="1" customWidth="1"/>
    <col min="14562" max="14562" width="14.7109375" style="1" customWidth="1"/>
    <col min="14563" max="14805" width="11.42578125" style="1"/>
    <col min="14806" max="14806" width="59" style="1" customWidth="1"/>
    <col min="14807" max="14807" width="21" style="1" customWidth="1"/>
    <col min="14808" max="14808" width="19.28515625" style="1" customWidth="1"/>
    <col min="14809" max="14816" width="0" style="1" hidden="1" customWidth="1"/>
    <col min="14817" max="14817" width="13.7109375" style="1" bestFit="1" customWidth="1"/>
    <col min="14818" max="14818" width="14.7109375" style="1" customWidth="1"/>
    <col min="14819" max="15061" width="11.42578125" style="1"/>
    <col min="15062" max="15062" width="59" style="1" customWidth="1"/>
    <col min="15063" max="15063" width="21" style="1" customWidth="1"/>
    <col min="15064" max="15064" width="19.28515625" style="1" customWidth="1"/>
    <col min="15065" max="15072" width="0" style="1" hidden="1" customWidth="1"/>
    <col min="15073" max="15073" width="13.7109375" style="1" bestFit="1" customWidth="1"/>
    <col min="15074" max="15074" width="14.7109375" style="1" customWidth="1"/>
    <col min="15075" max="15317" width="11.42578125" style="1"/>
    <col min="15318" max="15318" width="59" style="1" customWidth="1"/>
    <col min="15319" max="15319" width="21" style="1" customWidth="1"/>
    <col min="15320" max="15320" width="19.28515625" style="1" customWidth="1"/>
    <col min="15321" max="15328" width="0" style="1" hidden="1" customWidth="1"/>
    <col min="15329" max="15329" width="13.7109375" style="1" bestFit="1" customWidth="1"/>
    <col min="15330" max="15330" width="14.7109375" style="1" customWidth="1"/>
    <col min="15331" max="15573" width="11.42578125" style="1"/>
    <col min="15574" max="15574" width="59" style="1" customWidth="1"/>
    <col min="15575" max="15575" width="21" style="1" customWidth="1"/>
    <col min="15576" max="15576" width="19.28515625" style="1" customWidth="1"/>
    <col min="15577" max="15584" width="0" style="1" hidden="1" customWidth="1"/>
    <col min="15585" max="15585" width="13.7109375" style="1" bestFit="1" customWidth="1"/>
    <col min="15586" max="15586" width="14.7109375" style="1" customWidth="1"/>
    <col min="15587" max="15829" width="11.42578125" style="1"/>
    <col min="15830" max="15830" width="59" style="1" customWidth="1"/>
    <col min="15831" max="15831" width="21" style="1" customWidth="1"/>
    <col min="15832" max="15832" width="19.28515625" style="1" customWidth="1"/>
    <col min="15833" max="15840" width="0" style="1" hidden="1" customWidth="1"/>
    <col min="15841" max="15841" width="13.7109375" style="1" bestFit="1" customWidth="1"/>
    <col min="15842" max="15842" width="14.7109375" style="1" customWidth="1"/>
    <col min="15843" max="16384" width="11.42578125" style="1"/>
  </cols>
  <sheetData>
    <row r="2" spans="1:5" s="1" customFormat="1" ht="15" x14ac:dyDescent="0.25">
      <c r="A2" s="9"/>
      <c r="B2" s="6"/>
      <c r="C2" s="8"/>
      <c r="D2" s="7"/>
      <c r="E2" s="6"/>
    </row>
    <row r="3" spans="1:5" s="1" customFormat="1" ht="16.5" customHeight="1" x14ac:dyDescent="0.25">
      <c r="A3" s="9"/>
      <c r="B3" s="6"/>
      <c r="C3" s="8"/>
      <c r="D3" s="7"/>
      <c r="E3" s="6"/>
    </row>
    <row r="4" spans="1:5" s="1" customFormat="1" ht="16.5" customHeight="1" x14ac:dyDescent="0.25">
      <c r="A4" s="9"/>
      <c r="B4" s="6"/>
      <c r="C4" s="8"/>
      <c r="D4" s="7"/>
      <c r="E4" s="6"/>
    </row>
    <row r="5" spans="1:5" s="1" customFormat="1" ht="16.5" customHeight="1" x14ac:dyDescent="0.25">
      <c r="A5" s="9"/>
      <c r="B5" s="6"/>
      <c r="C5" s="8"/>
      <c r="D5" s="7"/>
      <c r="E5" s="6"/>
    </row>
    <row r="6" spans="1:5" s="1" customFormat="1" ht="16.5" customHeight="1" x14ac:dyDescent="0.25">
      <c r="A6" s="9"/>
      <c r="B6" s="6"/>
      <c r="C6" s="8"/>
      <c r="D6" s="7"/>
      <c r="E6" s="6"/>
    </row>
    <row r="7" spans="1:5" s="1" customFormat="1" ht="16.5" customHeight="1" x14ac:dyDescent="0.25">
      <c r="A7" s="9"/>
      <c r="B7" s="6"/>
      <c r="C7" s="8"/>
      <c r="D7" s="7"/>
      <c r="E7" s="6"/>
    </row>
    <row r="8" spans="1:5" s="1" customFormat="1" ht="16.5" customHeight="1" x14ac:dyDescent="0.25">
      <c r="A8" s="67" t="s">
        <v>330</v>
      </c>
      <c r="B8" s="67"/>
      <c r="C8" s="67"/>
      <c r="D8" s="67"/>
      <c r="E8" s="6"/>
    </row>
    <row r="9" spans="1:5" s="1" customFormat="1" ht="15" x14ac:dyDescent="0.25">
      <c r="A9" s="67" t="s">
        <v>329</v>
      </c>
      <c r="B9" s="67"/>
      <c r="C9" s="67"/>
      <c r="D9" s="67"/>
      <c r="E9" s="6"/>
    </row>
    <row r="10" spans="1:5" s="1" customFormat="1" ht="15" x14ac:dyDescent="0.25">
      <c r="A10" s="66" t="s">
        <v>328</v>
      </c>
      <c r="B10" s="66"/>
      <c r="C10" s="66"/>
      <c r="D10" s="66"/>
      <c r="E10" s="6"/>
    </row>
    <row r="11" spans="1:5" s="1" customFormat="1" ht="15" x14ac:dyDescent="0.25">
      <c r="A11" s="67" t="s">
        <v>327</v>
      </c>
      <c r="B11" s="67"/>
      <c r="C11" s="67"/>
      <c r="D11" s="67"/>
      <c r="E11" s="6"/>
    </row>
    <row r="12" spans="1:5" s="1" customFormat="1" ht="15" x14ac:dyDescent="0.25">
      <c r="A12" s="67" t="s">
        <v>326</v>
      </c>
      <c r="B12" s="67"/>
      <c r="C12" s="67"/>
      <c r="D12" s="67"/>
      <c r="E12" s="6"/>
    </row>
    <row r="13" spans="1:5" s="1" customFormat="1" ht="16.5" customHeight="1" x14ac:dyDescent="0.25">
      <c r="A13" s="66" t="s">
        <v>325</v>
      </c>
      <c r="B13" s="66"/>
      <c r="C13" s="66"/>
      <c r="D13" s="66"/>
      <c r="E13" s="6"/>
    </row>
    <row r="14" spans="1:5" s="1" customFormat="1" ht="15.75" customHeight="1" x14ac:dyDescent="0.25">
      <c r="A14" s="9"/>
      <c r="B14" s="12"/>
      <c r="C14" s="11"/>
      <c r="D14" s="65"/>
      <c r="E14" s="6"/>
    </row>
    <row r="15" spans="1:5" s="1" customFormat="1" ht="18" customHeight="1" x14ac:dyDescent="0.25">
      <c r="A15" s="9"/>
      <c r="B15" s="64" t="s">
        <v>324</v>
      </c>
      <c r="C15" s="63"/>
      <c r="D15" s="7"/>
      <c r="E15" s="6"/>
    </row>
    <row r="16" spans="1:5" s="1" customFormat="1" ht="16.5" customHeight="1" x14ac:dyDescent="0.25">
      <c r="A16" s="9"/>
      <c r="B16" s="6"/>
      <c r="C16" s="63"/>
      <c r="D16" s="6"/>
      <c r="E16" s="6"/>
    </row>
    <row r="17" spans="1:5" s="1" customFormat="1" ht="18.75" customHeight="1" x14ac:dyDescent="0.25">
      <c r="A17" s="9"/>
      <c r="B17" s="6" t="s">
        <v>323</v>
      </c>
      <c r="C17" s="63"/>
      <c r="D17" s="39">
        <v>38790866.32</v>
      </c>
      <c r="E17" s="6"/>
    </row>
    <row r="18" spans="1:5" s="1" customFormat="1" ht="18.75" customHeight="1" x14ac:dyDescent="0.25">
      <c r="A18" s="9"/>
      <c r="B18" s="6" t="s">
        <v>322</v>
      </c>
      <c r="C18" s="63"/>
      <c r="D18" s="39">
        <v>44375</v>
      </c>
      <c r="E18" s="6"/>
    </row>
    <row r="19" spans="1:5" s="1" customFormat="1" ht="18.75" customHeight="1" x14ac:dyDescent="0.25">
      <c r="A19" s="9"/>
      <c r="B19" s="6" t="s">
        <v>321</v>
      </c>
      <c r="C19" s="63"/>
      <c r="D19" s="39">
        <v>8144770</v>
      </c>
      <c r="E19" s="6"/>
    </row>
    <row r="20" spans="1:5" s="1" customFormat="1" ht="19.5" customHeight="1" x14ac:dyDescent="0.25">
      <c r="A20" s="9"/>
      <c r="B20" s="6" t="s">
        <v>320</v>
      </c>
      <c r="C20" s="63">
        <v>0</v>
      </c>
      <c r="D20" s="39">
        <v>0</v>
      </c>
      <c r="E20" s="6"/>
    </row>
    <row r="21" spans="1:5" s="1" customFormat="1" ht="21.75" customHeight="1" thickBot="1" x14ac:dyDescent="0.3">
      <c r="A21" s="9"/>
      <c r="B21" s="10" t="s">
        <v>319</v>
      </c>
      <c r="C21" s="63"/>
      <c r="D21" s="20">
        <f>SUM(D17:D20)</f>
        <v>46980011.32</v>
      </c>
      <c r="E21" s="6"/>
    </row>
    <row r="22" spans="1:5" s="1" customFormat="1" ht="15" x14ac:dyDescent="0.25">
      <c r="A22" s="9"/>
      <c r="B22" s="10"/>
      <c r="C22" s="63"/>
      <c r="D22" s="11"/>
      <c r="E22" s="6"/>
    </row>
    <row r="23" spans="1:5" s="1" customFormat="1" ht="14.25" customHeight="1" x14ac:dyDescent="0.25">
      <c r="A23" s="34" t="s">
        <v>318</v>
      </c>
      <c r="B23" s="33" t="s">
        <v>317</v>
      </c>
      <c r="C23" s="62"/>
      <c r="D23" s="7"/>
      <c r="E23" s="6"/>
    </row>
    <row r="24" spans="1:5" s="1" customFormat="1" ht="19.5" customHeight="1" x14ac:dyDescent="0.25">
      <c r="A24" s="33" t="s">
        <v>316</v>
      </c>
      <c r="B24" s="33" t="s">
        <v>315</v>
      </c>
      <c r="C24" s="32">
        <f>C25+C31+C37</f>
        <v>42264660.609999999</v>
      </c>
      <c r="D24" s="6"/>
      <c r="E24" s="6"/>
    </row>
    <row r="25" spans="1:5" s="1" customFormat="1" ht="19.5" customHeight="1" x14ac:dyDescent="0.25">
      <c r="A25" s="33" t="s">
        <v>314</v>
      </c>
      <c r="B25" s="61" t="s">
        <v>313</v>
      </c>
      <c r="C25" s="32">
        <f>SUM(C26:C30)</f>
        <v>35473163.969999999</v>
      </c>
      <c r="D25" s="6"/>
      <c r="E25" s="6"/>
    </row>
    <row r="26" spans="1:5" s="1" customFormat="1" ht="17.25" customHeight="1" x14ac:dyDescent="0.25">
      <c r="A26" s="43" t="s">
        <v>312</v>
      </c>
      <c r="B26" s="43" t="s">
        <v>311</v>
      </c>
      <c r="C26" s="39">
        <v>24756907.710000001</v>
      </c>
      <c r="D26" s="6"/>
      <c r="E26" s="6"/>
    </row>
    <row r="27" spans="1:5" s="1" customFormat="1" ht="17.25" customHeight="1" x14ac:dyDescent="0.25">
      <c r="A27" s="43" t="s">
        <v>310</v>
      </c>
      <c r="B27" s="43" t="s">
        <v>309</v>
      </c>
      <c r="C27" s="39">
        <v>8785833.3300000001</v>
      </c>
      <c r="D27" s="6"/>
      <c r="E27" s="6"/>
    </row>
    <row r="28" spans="1:5" s="1" customFormat="1" ht="17.25" customHeight="1" x14ac:dyDescent="0.25">
      <c r="A28" s="43" t="s">
        <v>308</v>
      </c>
      <c r="B28" s="43" t="s">
        <v>307</v>
      </c>
      <c r="C28" s="39">
        <v>316300</v>
      </c>
      <c r="D28" s="6"/>
      <c r="E28" s="6"/>
    </row>
    <row r="29" spans="1:5" s="1" customFormat="1" ht="17.25" customHeight="1" x14ac:dyDescent="0.25">
      <c r="A29" s="37" t="s">
        <v>306</v>
      </c>
      <c r="B29" s="43" t="s">
        <v>305</v>
      </c>
      <c r="C29" s="39">
        <v>1614122.93</v>
      </c>
      <c r="D29" s="6"/>
      <c r="E29" s="6"/>
    </row>
    <row r="30" spans="1:5" s="60" customFormat="1" ht="17.25" customHeight="1" x14ac:dyDescent="0.25">
      <c r="A30" s="43" t="s">
        <v>304</v>
      </c>
      <c r="B30" s="43" t="s">
        <v>303</v>
      </c>
      <c r="C30" s="39" t="s">
        <v>9</v>
      </c>
      <c r="D30" s="6"/>
      <c r="E30" s="58"/>
    </row>
    <row r="31" spans="1:5" s="1" customFormat="1" ht="17.25" customHeight="1" x14ac:dyDescent="0.25">
      <c r="A31" s="59" t="s">
        <v>302</v>
      </c>
      <c r="B31" s="59" t="s">
        <v>301</v>
      </c>
      <c r="C31" s="32">
        <f>SUM(C32)</f>
        <v>2499550</v>
      </c>
      <c r="D31" s="58"/>
      <c r="E31" s="6"/>
    </row>
    <row r="32" spans="1:5" s="1" customFormat="1" ht="17.25" customHeight="1" x14ac:dyDescent="0.25">
      <c r="A32" s="43" t="s">
        <v>300</v>
      </c>
      <c r="B32" s="43" t="s">
        <v>299</v>
      </c>
      <c r="C32" s="39">
        <v>2499550</v>
      </c>
      <c r="D32" s="6"/>
      <c r="E32" s="6"/>
    </row>
    <row r="33" spans="1:5" s="1" customFormat="1" ht="17.25" customHeight="1" x14ac:dyDescent="0.25">
      <c r="A33" s="33">
        <v>213</v>
      </c>
      <c r="B33" s="33" t="s">
        <v>298</v>
      </c>
      <c r="C33" s="32" t="s">
        <v>9</v>
      </c>
      <c r="D33" s="6"/>
      <c r="E33" s="6"/>
    </row>
    <row r="34" spans="1:5" s="1" customFormat="1" ht="17.25" customHeight="1" x14ac:dyDescent="0.25">
      <c r="A34" s="40" t="s">
        <v>297</v>
      </c>
      <c r="B34" s="24" t="s">
        <v>296</v>
      </c>
      <c r="C34" s="42">
        <v>0</v>
      </c>
      <c r="D34" s="6"/>
      <c r="E34" s="6"/>
    </row>
    <row r="35" spans="1:5" s="1" customFormat="1" ht="17.25" customHeight="1" x14ac:dyDescent="0.25">
      <c r="A35" s="24" t="s">
        <v>295</v>
      </c>
      <c r="B35" s="33" t="s">
        <v>294</v>
      </c>
      <c r="C35" s="32" t="s">
        <v>9</v>
      </c>
      <c r="D35" s="6"/>
      <c r="E35" s="6"/>
    </row>
    <row r="36" spans="1:5" s="1" customFormat="1" ht="17.25" customHeight="1" x14ac:dyDescent="0.25">
      <c r="A36" s="38" t="s">
        <v>293</v>
      </c>
      <c r="B36" s="37" t="s">
        <v>292</v>
      </c>
      <c r="C36" s="39" t="s">
        <v>9</v>
      </c>
      <c r="D36" s="6"/>
      <c r="E36" s="6"/>
    </row>
    <row r="37" spans="1:5" s="1" customFormat="1" ht="17.25" customHeight="1" x14ac:dyDescent="0.25">
      <c r="A37" s="33" t="s">
        <v>291</v>
      </c>
      <c r="B37" s="33" t="s">
        <v>290</v>
      </c>
      <c r="C37" s="32">
        <f>SUM(C38:C40)</f>
        <v>4291946.6400000006</v>
      </c>
      <c r="D37" s="6"/>
      <c r="E37" s="6"/>
    </row>
    <row r="38" spans="1:5" s="1" customFormat="1" ht="17.25" customHeight="1" x14ac:dyDescent="0.25">
      <c r="A38" s="43" t="s">
        <v>289</v>
      </c>
      <c r="B38" s="43" t="s">
        <v>288</v>
      </c>
      <c r="C38" s="39">
        <v>1960868.28</v>
      </c>
      <c r="D38" s="6"/>
      <c r="E38" s="6"/>
    </row>
    <row r="39" spans="1:5" s="1" customFormat="1" ht="17.25" customHeight="1" x14ac:dyDescent="0.25">
      <c r="A39" s="43" t="s">
        <v>287</v>
      </c>
      <c r="B39" s="43" t="s">
        <v>286</v>
      </c>
      <c r="C39" s="39">
        <v>1994001.86</v>
      </c>
      <c r="D39" s="6"/>
      <c r="E39" s="6"/>
    </row>
    <row r="40" spans="1:5" s="1" customFormat="1" ht="17.25" customHeight="1" x14ac:dyDescent="0.25">
      <c r="A40" s="43" t="s">
        <v>285</v>
      </c>
      <c r="B40" s="43" t="s">
        <v>284</v>
      </c>
      <c r="C40" s="39">
        <v>337076.5</v>
      </c>
      <c r="D40" s="6"/>
      <c r="E40" s="6"/>
    </row>
    <row r="41" spans="1:5" s="1" customFormat="1" ht="24.75" customHeight="1" x14ac:dyDescent="0.25">
      <c r="A41" s="57">
        <v>2.2000000000000002</v>
      </c>
      <c r="B41" s="33" t="s">
        <v>283</v>
      </c>
      <c r="C41" s="32">
        <f>C42+C49+C52+C58+C61+C64+C67+C74+C54</f>
        <v>1298149.6500000001</v>
      </c>
      <c r="D41" s="6"/>
      <c r="E41" s="6"/>
    </row>
    <row r="42" spans="1:5" s="1" customFormat="1" ht="17.25" customHeight="1" x14ac:dyDescent="0.25">
      <c r="A42" s="33" t="s">
        <v>282</v>
      </c>
      <c r="B42" s="33" t="s">
        <v>281</v>
      </c>
      <c r="C42" s="32">
        <f>SUM(C43:C47)</f>
        <v>1201898.1100000001</v>
      </c>
      <c r="D42" s="6"/>
      <c r="E42" s="6"/>
    </row>
    <row r="43" spans="1:5" s="1" customFormat="1" ht="17.25" customHeight="1" x14ac:dyDescent="0.25">
      <c r="A43" s="43" t="s">
        <v>280</v>
      </c>
      <c r="B43" s="43" t="s">
        <v>279</v>
      </c>
      <c r="C43" s="39">
        <v>730266.11</v>
      </c>
      <c r="D43" s="6"/>
      <c r="E43" s="6"/>
    </row>
    <row r="44" spans="1:5" s="1" customFormat="1" ht="17.25" customHeight="1" x14ac:dyDescent="0.25">
      <c r="A44" s="43" t="s">
        <v>278</v>
      </c>
      <c r="B44" s="43" t="s">
        <v>277</v>
      </c>
      <c r="C44" s="8">
        <v>203798.54</v>
      </c>
      <c r="D44" s="6"/>
      <c r="E44" s="6"/>
    </row>
    <row r="45" spans="1:5" s="1" customFormat="1" ht="17.25" customHeight="1" x14ac:dyDescent="0.25">
      <c r="A45" s="43" t="s">
        <v>276</v>
      </c>
      <c r="B45" s="43" t="s">
        <v>275</v>
      </c>
      <c r="C45" s="39">
        <v>267833.46000000002</v>
      </c>
      <c r="D45" s="6"/>
      <c r="E45" s="6"/>
    </row>
    <row r="46" spans="1:5" s="1" customFormat="1" ht="17.25" customHeight="1" x14ac:dyDescent="0.25">
      <c r="A46" s="43" t="s">
        <v>274</v>
      </c>
      <c r="B46" s="43" t="s">
        <v>273</v>
      </c>
      <c r="C46" s="39">
        <v>0</v>
      </c>
      <c r="D46" s="6"/>
      <c r="E46" s="6"/>
    </row>
    <row r="47" spans="1:5" s="1" customFormat="1" ht="17.25" customHeight="1" x14ac:dyDescent="0.25">
      <c r="A47" s="43" t="s">
        <v>272</v>
      </c>
      <c r="B47" s="43" t="s">
        <v>271</v>
      </c>
      <c r="C47" s="39">
        <v>0</v>
      </c>
      <c r="D47" s="6"/>
      <c r="E47" s="6"/>
    </row>
    <row r="48" spans="1:5" s="1" customFormat="1" ht="17.25" customHeight="1" x14ac:dyDescent="0.25">
      <c r="A48" s="43"/>
      <c r="B48" s="43"/>
      <c r="C48" s="39" t="s">
        <v>9</v>
      </c>
      <c r="D48" s="6"/>
      <c r="E48" s="6"/>
    </row>
    <row r="49" spans="1:5" s="1" customFormat="1" ht="17.25" customHeight="1" x14ac:dyDescent="0.25">
      <c r="A49" s="28" t="s">
        <v>270</v>
      </c>
      <c r="B49" s="33" t="s">
        <v>269</v>
      </c>
      <c r="C49" s="32">
        <f>SUM(C50+C51)</f>
        <v>165736.9</v>
      </c>
      <c r="D49" s="6"/>
      <c r="E49" s="6"/>
    </row>
    <row r="50" spans="1:5" s="1" customFormat="1" ht="17.25" customHeight="1" x14ac:dyDescent="0.25">
      <c r="A50" s="37" t="s">
        <v>268</v>
      </c>
      <c r="B50" s="43" t="s">
        <v>267</v>
      </c>
      <c r="C50" s="27">
        <v>165736.9</v>
      </c>
      <c r="D50" s="6"/>
      <c r="E50" s="6"/>
    </row>
    <row r="51" spans="1:5" s="1" customFormat="1" ht="17.25" customHeight="1" x14ac:dyDescent="0.25">
      <c r="A51" s="40" t="s">
        <v>266</v>
      </c>
      <c r="B51" s="24" t="s">
        <v>265</v>
      </c>
      <c r="C51" s="39">
        <v>0</v>
      </c>
      <c r="D51" s="6"/>
      <c r="E51" s="6"/>
    </row>
    <row r="52" spans="1:5" s="1" customFormat="1" ht="17.25" customHeight="1" x14ac:dyDescent="0.25">
      <c r="A52" s="28" t="s">
        <v>264</v>
      </c>
      <c r="B52" s="33" t="s">
        <v>263</v>
      </c>
      <c r="C52" s="32">
        <f>C53</f>
        <v>96815</v>
      </c>
      <c r="D52" s="6"/>
      <c r="E52" s="6"/>
    </row>
    <row r="53" spans="1:5" s="1" customFormat="1" ht="17.25" customHeight="1" x14ac:dyDescent="0.25">
      <c r="A53" s="43" t="s">
        <v>262</v>
      </c>
      <c r="B53" s="43" t="s">
        <v>261</v>
      </c>
      <c r="C53" s="39">
        <v>96815</v>
      </c>
      <c r="D53" s="6"/>
      <c r="E53" s="6"/>
    </row>
    <row r="54" spans="1:5" s="1" customFormat="1" ht="17.25" customHeight="1" x14ac:dyDescent="0.25">
      <c r="A54" s="33" t="s">
        <v>260</v>
      </c>
      <c r="B54" s="33" t="s">
        <v>259</v>
      </c>
      <c r="C54" s="32">
        <f>C55+C56+C57</f>
        <v>0</v>
      </c>
      <c r="D54" s="6"/>
      <c r="E54" s="6"/>
    </row>
    <row r="55" spans="1:5" s="1" customFormat="1" ht="17.25" customHeight="1" x14ac:dyDescent="0.25">
      <c r="A55" s="38" t="s">
        <v>258</v>
      </c>
      <c r="B55" s="43" t="s">
        <v>257</v>
      </c>
      <c r="C55" s="27">
        <v>0</v>
      </c>
      <c r="D55" s="6"/>
      <c r="E55" s="6"/>
    </row>
    <row r="56" spans="1:5" s="1" customFormat="1" ht="17.25" customHeight="1" x14ac:dyDescent="0.25">
      <c r="A56" s="43" t="s">
        <v>256</v>
      </c>
      <c r="B56" s="24" t="s">
        <v>255</v>
      </c>
      <c r="C56" s="27">
        <v>0</v>
      </c>
      <c r="D56" s="6"/>
      <c r="E56" s="6"/>
    </row>
    <row r="57" spans="1:5" s="1" customFormat="1" ht="17.25" customHeight="1" x14ac:dyDescent="0.25">
      <c r="A57" s="43" t="s">
        <v>254</v>
      </c>
      <c r="B57" s="43" t="s">
        <v>253</v>
      </c>
      <c r="C57" s="27">
        <v>0</v>
      </c>
      <c r="D57" s="6"/>
      <c r="E57" s="6"/>
    </row>
    <row r="58" spans="1:5" s="1" customFormat="1" ht="17.25" customHeight="1" x14ac:dyDescent="0.25">
      <c r="A58" s="28" t="s">
        <v>252</v>
      </c>
      <c r="B58" s="33" t="s">
        <v>251</v>
      </c>
      <c r="C58" s="32">
        <f>C59+C60</f>
        <v>167958.08</v>
      </c>
      <c r="D58" s="6"/>
      <c r="E58" s="6"/>
    </row>
    <row r="59" spans="1:5" s="1" customFormat="1" ht="17.25" customHeight="1" x14ac:dyDescent="0.25">
      <c r="A59" s="40" t="s">
        <v>250</v>
      </c>
      <c r="B59" s="56" t="s">
        <v>249</v>
      </c>
      <c r="C59" s="32">
        <v>167958.08</v>
      </c>
      <c r="D59" s="6"/>
      <c r="E59" s="6"/>
    </row>
    <row r="60" spans="1:5" s="1" customFormat="1" ht="17.25" customHeight="1" x14ac:dyDescent="0.25">
      <c r="A60" s="40" t="s">
        <v>248</v>
      </c>
      <c r="B60" s="24" t="s">
        <v>247</v>
      </c>
      <c r="C60" s="27">
        <v>0</v>
      </c>
      <c r="D60" s="6"/>
      <c r="E60" s="6"/>
    </row>
    <row r="61" spans="1:5" s="1" customFormat="1" ht="17.25" customHeight="1" x14ac:dyDescent="0.25">
      <c r="A61" s="24" t="s">
        <v>246</v>
      </c>
      <c r="B61" s="33" t="s">
        <v>245</v>
      </c>
      <c r="C61" s="32">
        <f>SUM(C62:C63)</f>
        <v>25310.05</v>
      </c>
      <c r="D61" s="6"/>
      <c r="E61" s="6"/>
    </row>
    <row r="62" spans="1:5" s="1" customFormat="1" ht="17.25" customHeight="1" x14ac:dyDescent="0.25">
      <c r="A62" s="29" t="s">
        <v>244</v>
      </c>
      <c r="B62" s="29" t="s">
        <v>243</v>
      </c>
      <c r="C62" s="27">
        <v>0</v>
      </c>
      <c r="D62" s="6"/>
      <c r="E62" s="6"/>
    </row>
    <row r="63" spans="1:5" s="1" customFormat="1" ht="27" customHeight="1" x14ac:dyDescent="0.25">
      <c r="A63" s="40" t="s">
        <v>242</v>
      </c>
      <c r="B63" s="24" t="s">
        <v>241</v>
      </c>
      <c r="C63" s="27">
        <v>25310.05</v>
      </c>
      <c r="D63" s="6"/>
      <c r="E63" s="6"/>
    </row>
    <row r="64" spans="1:5" s="1" customFormat="1" ht="29.25" customHeight="1" x14ac:dyDescent="0.25">
      <c r="A64" s="24" t="s">
        <v>240</v>
      </c>
      <c r="B64" s="36" t="s">
        <v>239</v>
      </c>
      <c r="C64" s="32">
        <f>C65+C66</f>
        <v>75038.09</v>
      </c>
      <c r="D64" s="6"/>
      <c r="E64" s="6"/>
    </row>
    <row r="65" spans="1:5" s="1" customFormat="1" ht="21.75" customHeight="1" x14ac:dyDescent="0.25">
      <c r="A65" s="37" t="s">
        <v>238</v>
      </c>
      <c r="B65" s="43" t="s">
        <v>237</v>
      </c>
      <c r="C65" s="27">
        <v>0</v>
      </c>
      <c r="D65" s="6"/>
      <c r="E65" s="6"/>
    </row>
    <row r="66" spans="1:5" s="1" customFormat="1" ht="21" customHeight="1" x14ac:dyDescent="0.25">
      <c r="A66" s="43" t="s">
        <v>236</v>
      </c>
      <c r="B66" s="43" t="s">
        <v>235</v>
      </c>
      <c r="C66" s="39">
        <v>75038.09</v>
      </c>
      <c r="D66" s="6"/>
      <c r="E66" s="6"/>
    </row>
    <row r="67" spans="1:5" s="1" customFormat="1" ht="30.75" customHeight="1" x14ac:dyDescent="0.25">
      <c r="A67" s="29" t="s">
        <v>234</v>
      </c>
      <c r="B67" s="36" t="s">
        <v>233</v>
      </c>
      <c r="C67" s="32">
        <f>C68+C69+C70+C71+C72+C73</f>
        <v>-537962.78</v>
      </c>
      <c r="D67" s="55"/>
      <c r="E67" s="55"/>
    </row>
    <row r="68" spans="1:5" s="1" customFormat="1" ht="17.25" customHeight="1" x14ac:dyDescent="0.25">
      <c r="A68" s="43" t="s">
        <v>232</v>
      </c>
      <c r="B68" s="43" t="s">
        <v>231</v>
      </c>
      <c r="C68" s="32">
        <v>-323.75</v>
      </c>
      <c r="D68" s="6"/>
      <c r="E68" s="6"/>
    </row>
    <row r="69" spans="1:5" s="1" customFormat="1" ht="17.25" customHeight="1" x14ac:dyDescent="0.25">
      <c r="A69" s="43" t="s">
        <v>230</v>
      </c>
      <c r="B69" s="43" t="s">
        <v>229</v>
      </c>
      <c r="C69" s="39">
        <v>13568.47</v>
      </c>
      <c r="D69" s="6"/>
      <c r="E69" s="6"/>
    </row>
    <row r="70" spans="1:5" s="1" customFormat="1" ht="17.25" customHeight="1" x14ac:dyDescent="0.25">
      <c r="A70" s="43" t="s">
        <v>228</v>
      </c>
      <c r="B70" s="43" t="s">
        <v>227</v>
      </c>
      <c r="C70" s="39">
        <v>0</v>
      </c>
      <c r="D70" s="6"/>
      <c r="E70" s="6"/>
    </row>
    <row r="71" spans="1:5" s="1" customFormat="1" ht="17.25" customHeight="1" x14ac:dyDescent="0.25">
      <c r="A71" s="37" t="s">
        <v>226</v>
      </c>
      <c r="B71" s="43" t="s">
        <v>225</v>
      </c>
      <c r="C71" s="39">
        <v>-126932.6</v>
      </c>
      <c r="D71" s="6"/>
      <c r="E71" s="6"/>
    </row>
    <row r="72" spans="1:5" s="1" customFormat="1" ht="17.25" customHeight="1" x14ac:dyDescent="0.25">
      <c r="A72" s="37" t="s">
        <v>224</v>
      </c>
      <c r="B72" s="43" t="s">
        <v>223</v>
      </c>
      <c r="C72" s="39">
        <v>18117</v>
      </c>
      <c r="D72" s="6"/>
      <c r="E72" s="6"/>
    </row>
    <row r="73" spans="1:5" s="1" customFormat="1" ht="17.25" customHeight="1" x14ac:dyDescent="0.25">
      <c r="A73" s="43" t="s">
        <v>222</v>
      </c>
      <c r="B73" s="43" t="s">
        <v>221</v>
      </c>
      <c r="C73" s="39">
        <v>-442391.9</v>
      </c>
      <c r="D73" s="6"/>
      <c r="E73" s="6"/>
    </row>
    <row r="74" spans="1:5" s="1" customFormat="1" ht="17.25" customHeight="1" x14ac:dyDescent="0.25">
      <c r="A74" s="33" t="s">
        <v>220</v>
      </c>
      <c r="B74" s="33" t="s">
        <v>219</v>
      </c>
      <c r="C74" s="32">
        <f>C75</f>
        <v>103356.2</v>
      </c>
      <c r="D74" s="6"/>
      <c r="E74" s="6"/>
    </row>
    <row r="75" spans="1:5" s="1" customFormat="1" ht="17.25" customHeight="1" x14ac:dyDescent="0.25">
      <c r="A75" s="43" t="s">
        <v>218</v>
      </c>
      <c r="B75" s="43" t="s">
        <v>217</v>
      </c>
      <c r="C75" s="39">
        <v>103356.2</v>
      </c>
      <c r="D75" s="6"/>
      <c r="E75" s="6"/>
    </row>
    <row r="76" spans="1:5" s="1" customFormat="1" ht="18" customHeight="1" x14ac:dyDescent="0.25">
      <c r="A76" s="24"/>
      <c r="B76" s="29"/>
      <c r="C76" s="27" t="s">
        <v>9</v>
      </c>
      <c r="D76" s="6"/>
      <c r="E76" s="6"/>
    </row>
    <row r="77" spans="1:5" s="1" customFormat="1" ht="17.25" customHeight="1" x14ac:dyDescent="0.25">
      <c r="A77" s="54">
        <v>2.2999999999999998</v>
      </c>
      <c r="B77" s="33" t="s">
        <v>216</v>
      </c>
      <c r="C77" s="32">
        <f ca="1">C78+C83+C87+C93+C96+C101+C105+C109</f>
        <v>-9189.2199999999866</v>
      </c>
      <c r="D77" s="53"/>
      <c r="E77" s="6"/>
    </row>
    <row r="78" spans="1:5" s="1" customFormat="1" ht="17.25" customHeight="1" x14ac:dyDescent="0.25">
      <c r="A78" s="28" t="s">
        <v>215</v>
      </c>
      <c r="B78" s="33" t="s">
        <v>214</v>
      </c>
      <c r="C78" s="42">
        <f>C79+C80+C81+C82</f>
        <v>82977.56</v>
      </c>
      <c r="D78" s="53">
        <f>82977.56-C78</f>
        <v>0</v>
      </c>
      <c r="E78" s="6"/>
    </row>
    <row r="79" spans="1:5" s="1" customFormat="1" ht="17.25" customHeight="1" x14ac:dyDescent="0.25">
      <c r="A79" s="43" t="s">
        <v>213</v>
      </c>
      <c r="B79" s="43" t="s">
        <v>212</v>
      </c>
      <c r="C79" s="39">
        <v>73537.56</v>
      </c>
      <c r="D79" s="6"/>
      <c r="E79" s="6"/>
    </row>
    <row r="80" spans="1:5" s="1" customFormat="1" ht="17.25" customHeight="1" x14ac:dyDescent="0.25">
      <c r="A80" s="43" t="s">
        <v>211</v>
      </c>
      <c r="B80" s="43" t="s">
        <v>210</v>
      </c>
      <c r="C80" s="39">
        <v>0</v>
      </c>
      <c r="D80" s="6"/>
      <c r="E80" s="6"/>
    </row>
    <row r="81" spans="1:5" s="1" customFormat="1" ht="17.25" customHeight="1" x14ac:dyDescent="0.25">
      <c r="A81" s="38" t="s">
        <v>209</v>
      </c>
      <c r="B81" s="43" t="s">
        <v>208</v>
      </c>
      <c r="C81" s="39">
        <v>9440</v>
      </c>
      <c r="D81" s="6"/>
      <c r="E81" s="6"/>
    </row>
    <row r="82" spans="1:5" s="1" customFormat="1" ht="17.25" customHeight="1" x14ac:dyDescent="0.25">
      <c r="A82" s="43" t="s">
        <v>207</v>
      </c>
      <c r="B82" s="43" t="s">
        <v>206</v>
      </c>
      <c r="C82" s="39">
        <v>0</v>
      </c>
      <c r="D82" s="6"/>
      <c r="E82" s="6"/>
    </row>
    <row r="83" spans="1:5" s="1" customFormat="1" ht="17.25" customHeight="1" x14ac:dyDescent="0.25">
      <c r="A83" s="33" t="s">
        <v>205</v>
      </c>
      <c r="B83" s="33" t="s">
        <v>204</v>
      </c>
      <c r="C83" s="32">
        <f>C84+C85</f>
        <v>0</v>
      </c>
      <c r="D83" s="6"/>
      <c r="E83" s="6"/>
    </row>
    <row r="84" spans="1:5" s="1" customFormat="1" ht="17.25" customHeight="1" x14ac:dyDescent="0.25">
      <c r="A84" s="37" t="s">
        <v>203</v>
      </c>
      <c r="B84" s="43" t="s">
        <v>202</v>
      </c>
      <c r="C84" s="42">
        <v>0</v>
      </c>
      <c r="D84" s="6"/>
      <c r="E84" s="6"/>
    </row>
    <row r="85" spans="1:5" s="1" customFormat="1" ht="17.25" customHeight="1" x14ac:dyDescent="0.25">
      <c r="A85" s="24" t="s">
        <v>201</v>
      </c>
      <c r="B85" s="29" t="s">
        <v>200</v>
      </c>
      <c r="C85" s="27">
        <v>0</v>
      </c>
      <c r="D85" s="6"/>
      <c r="E85" s="6"/>
    </row>
    <row r="86" spans="1:5" s="1" customFormat="1" ht="17.25" customHeight="1" x14ac:dyDescent="0.25">
      <c r="A86" s="43" t="s">
        <v>199</v>
      </c>
      <c r="B86" s="43" t="s">
        <v>198</v>
      </c>
      <c r="C86" s="32" t="s">
        <v>9</v>
      </c>
      <c r="D86" s="6"/>
      <c r="E86" s="6"/>
    </row>
    <row r="87" spans="1:5" s="1" customFormat="1" ht="14.25" customHeight="1" x14ac:dyDescent="0.25">
      <c r="A87" s="33" t="s">
        <v>197</v>
      </c>
      <c r="B87" s="33" t="s">
        <v>196</v>
      </c>
      <c r="C87" s="32">
        <f>C88+C89+C90+C91+C92</f>
        <v>518</v>
      </c>
      <c r="D87" s="6"/>
      <c r="E87" s="6"/>
    </row>
    <row r="88" spans="1:5" s="1" customFormat="1" ht="14.25" customHeight="1" x14ac:dyDescent="0.25">
      <c r="A88" s="40" t="s">
        <v>195</v>
      </c>
      <c r="B88" s="24" t="s">
        <v>194</v>
      </c>
      <c r="C88" s="39">
        <v>0</v>
      </c>
      <c r="D88" s="6"/>
      <c r="E88" s="6"/>
    </row>
    <row r="89" spans="1:5" s="1" customFormat="1" ht="14.25" customHeight="1" x14ac:dyDescent="0.25">
      <c r="A89" s="43" t="s">
        <v>193</v>
      </c>
      <c r="B89" s="43" t="s">
        <v>192</v>
      </c>
      <c r="C89" s="39">
        <v>518</v>
      </c>
      <c r="D89" s="6"/>
      <c r="E89" s="6"/>
    </row>
    <row r="90" spans="1:5" s="1" customFormat="1" ht="14.25" customHeight="1" x14ac:dyDescent="0.25">
      <c r="A90" s="43" t="s">
        <v>191</v>
      </c>
      <c r="B90" s="43" t="s">
        <v>190</v>
      </c>
      <c r="C90" s="39">
        <v>0</v>
      </c>
      <c r="D90" s="6"/>
      <c r="E90" s="6"/>
    </row>
    <row r="91" spans="1:5" s="1" customFormat="1" ht="14.25" customHeight="1" x14ac:dyDescent="0.25">
      <c r="A91" s="38" t="s">
        <v>189</v>
      </c>
      <c r="B91" s="43" t="s">
        <v>188</v>
      </c>
      <c r="C91" s="39">
        <v>0</v>
      </c>
      <c r="D91" s="6"/>
      <c r="E91" s="6"/>
    </row>
    <row r="92" spans="1:5" s="1" customFormat="1" ht="14.25" customHeight="1" x14ac:dyDescent="0.25">
      <c r="A92" s="43" t="s">
        <v>187</v>
      </c>
      <c r="B92" s="43" t="s">
        <v>186</v>
      </c>
      <c r="C92" s="39">
        <v>0</v>
      </c>
      <c r="D92" s="6"/>
      <c r="E92" s="6"/>
    </row>
    <row r="93" spans="1:5" s="1" customFormat="1" ht="17.25" customHeight="1" x14ac:dyDescent="0.25">
      <c r="A93" s="33" t="s">
        <v>185</v>
      </c>
      <c r="B93" s="33" t="s">
        <v>184</v>
      </c>
      <c r="C93" s="32">
        <f>C95</f>
        <v>46060</v>
      </c>
      <c r="D93" s="6"/>
      <c r="E93" s="6"/>
    </row>
    <row r="94" spans="1:5" s="1" customFormat="1" ht="17.25" customHeight="1" x14ac:dyDescent="0.25">
      <c r="A94" s="43" t="s">
        <v>183</v>
      </c>
      <c r="B94" s="24" t="s">
        <v>182</v>
      </c>
      <c r="C94" s="32" t="s">
        <v>9</v>
      </c>
      <c r="D94" s="6"/>
      <c r="E94" s="6"/>
    </row>
    <row r="95" spans="1:5" s="1" customFormat="1" ht="17.25" customHeight="1" x14ac:dyDescent="0.25">
      <c r="A95" s="43" t="s">
        <v>181</v>
      </c>
      <c r="B95" s="43" t="s">
        <v>180</v>
      </c>
      <c r="C95" s="39">
        <v>46060</v>
      </c>
      <c r="D95" s="6"/>
      <c r="E95" s="6"/>
    </row>
    <row r="96" spans="1:5" s="1" customFormat="1" ht="28.5" customHeight="1" x14ac:dyDescent="0.25">
      <c r="A96" s="33" t="s">
        <v>179</v>
      </c>
      <c r="B96" s="33" t="s">
        <v>178</v>
      </c>
      <c r="C96" s="32">
        <f ca="1">SUM(C96:C100)</f>
        <v>0</v>
      </c>
      <c r="D96" s="7"/>
      <c r="E96" s="6"/>
    </row>
    <row r="97" spans="1:5" s="1" customFormat="1" ht="18" customHeight="1" x14ac:dyDescent="0.25">
      <c r="A97" s="43" t="s">
        <v>177</v>
      </c>
      <c r="B97" s="52" t="s">
        <v>176</v>
      </c>
      <c r="C97" s="27">
        <v>0</v>
      </c>
      <c r="D97" s="6"/>
      <c r="E97" s="6"/>
    </row>
    <row r="98" spans="1:5" s="1" customFormat="1" ht="18" customHeight="1" x14ac:dyDescent="0.25">
      <c r="A98" s="43" t="s">
        <v>175</v>
      </c>
      <c r="B98" s="43" t="s">
        <v>174</v>
      </c>
      <c r="C98" s="39">
        <v>0</v>
      </c>
      <c r="D98" s="6"/>
      <c r="E98" s="6"/>
    </row>
    <row r="99" spans="1:5" s="1" customFormat="1" ht="17.25" customHeight="1" x14ac:dyDescent="0.25">
      <c r="A99" s="43" t="s">
        <v>173</v>
      </c>
      <c r="B99" s="43" t="s">
        <v>172</v>
      </c>
      <c r="C99" s="39" t="s">
        <v>9</v>
      </c>
      <c r="D99" s="6"/>
      <c r="E99" s="6"/>
    </row>
    <row r="100" spans="1:5" s="1" customFormat="1" ht="17.25" customHeight="1" x14ac:dyDescent="0.25">
      <c r="A100" s="43" t="s">
        <v>171</v>
      </c>
      <c r="B100" s="43" t="s">
        <v>170</v>
      </c>
      <c r="C100" s="39">
        <v>0</v>
      </c>
      <c r="D100" s="6"/>
      <c r="E100" s="6"/>
    </row>
    <row r="101" spans="1:5" s="1" customFormat="1" ht="17.25" customHeight="1" x14ac:dyDescent="0.25">
      <c r="A101" s="33" t="s">
        <v>169</v>
      </c>
      <c r="B101" s="36" t="s">
        <v>168</v>
      </c>
      <c r="C101" s="32">
        <f>C102+C103+C104</f>
        <v>0</v>
      </c>
      <c r="D101" s="6"/>
      <c r="E101" s="6"/>
    </row>
    <row r="102" spans="1:5" s="1" customFormat="1" ht="17.25" customHeight="1" x14ac:dyDescent="0.25">
      <c r="A102" s="40" t="s">
        <v>167</v>
      </c>
      <c r="B102" s="24" t="s">
        <v>166</v>
      </c>
      <c r="C102" s="39">
        <v>0</v>
      </c>
      <c r="D102" s="6"/>
      <c r="E102" s="6"/>
    </row>
    <row r="103" spans="1:5" s="1" customFormat="1" ht="17.25" customHeight="1" x14ac:dyDescent="0.25">
      <c r="A103" s="37" t="s">
        <v>165</v>
      </c>
      <c r="B103" s="43" t="s">
        <v>164</v>
      </c>
      <c r="C103" s="39">
        <v>0</v>
      </c>
      <c r="D103" s="6"/>
      <c r="E103" s="6"/>
    </row>
    <row r="104" spans="1:5" s="1" customFormat="1" ht="17.25" customHeight="1" x14ac:dyDescent="0.25">
      <c r="A104" s="43" t="s">
        <v>163</v>
      </c>
      <c r="B104" s="43" t="s">
        <v>162</v>
      </c>
      <c r="C104" s="39">
        <v>0</v>
      </c>
      <c r="D104" s="6"/>
      <c r="E104" s="6"/>
    </row>
    <row r="105" spans="1:5" s="1" customFormat="1" ht="17.25" customHeight="1" x14ac:dyDescent="0.25">
      <c r="A105" s="33" t="s">
        <v>161</v>
      </c>
      <c r="B105" s="36" t="s">
        <v>160</v>
      </c>
      <c r="C105" s="32">
        <f>C106+C107</f>
        <v>279.95999999999998</v>
      </c>
      <c r="D105" s="6"/>
      <c r="E105" s="6"/>
    </row>
    <row r="106" spans="1:5" s="1" customFormat="1" ht="17.25" customHeight="1" x14ac:dyDescent="0.25">
      <c r="A106" s="43" t="s">
        <v>159</v>
      </c>
      <c r="B106" s="43" t="s">
        <v>158</v>
      </c>
      <c r="C106" s="39">
        <v>0</v>
      </c>
      <c r="D106" s="6"/>
      <c r="E106" s="6"/>
    </row>
    <row r="107" spans="1:5" s="1" customFormat="1" ht="17.25" customHeight="1" x14ac:dyDescent="0.25">
      <c r="A107" s="43" t="s">
        <v>157</v>
      </c>
      <c r="B107" s="43" t="s">
        <v>156</v>
      </c>
      <c r="C107" s="39">
        <v>279.95999999999998</v>
      </c>
      <c r="D107" s="6"/>
      <c r="E107" s="6"/>
    </row>
    <row r="108" spans="1:5" s="1" customFormat="1" ht="34.5" customHeight="1" x14ac:dyDescent="0.25">
      <c r="A108" s="33" t="s">
        <v>155</v>
      </c>
      <c r="B108" s="36" t="s">
        <v>154</v>
      </c>
      <c r="C108" s="32" t="s">
        <v>9</v>
      </c>
      <c r="D108" s="6"/>
      <c r="E108" s="6"/>
    </row>
    <row r="109" spans="1:5" s="1" customFormat="1" ht="17.25" customHeight="1" x14ac:dyDescent="0.25">
      <c r="A109" s="33" t="s">
        <v>153</v>
      </c>
      <c r="B109" s="33" t="s">
        <v>152</v>
      </c>
      <c r="C109" s="32">
        <f>SUM(C110:C117)</f>
        <v>-139024.74</v>
      </c>
      <c r="D109" s="6"/>
      <c r="E109" s="6"/>
    </row>
    <row r="110" spans="1:5" s="1" customFormat="1" ht="17.25" customHeight="1" x14ac:dyDescent="0.25">
      <c r="A110" s="43" t="s">
        <v>151</v>
      </c>
      <c r="B110" s="29" t="s">
        <v>150</v>
      </c>
      <c r="C110" s="39">
        <v>2174.98</v>
      </c>
      <c r="D110" s="6"/>
      <c r="E110" s="6"/>
    </row>
    <row r="111" spans="1:5" s="1" customFormat="1" ht="17.25" customHeight="1" x14ac:dyDescent="0.25">
      <c r="A111" s="43" t="s">
        <v>149</v>
      </c>
      <c r="B111" s="29" t="s">
        <v>148</v>
      </c>
      <c r="C111" s="27">
        <v>0</v>
      </c>
      <c r="D111" s="6"/>
      <c r="E111" s="6"/>
    </row>
    <row r="112" spans="1:5" s="1" customFormat="1" ht="17.25" customHeight="1" x14ac:dyDescent="0.25">
      <c r="A112" s="43" t="s">
        <v>147</v>
      </c>
      <c r="B112" s="43" t="s">
        <v>146</v>
      </c>
      <c r="C112" s="39">
        <v>-210485.12</v>
      </c>
      <c r="D112" s="6"/>
      <c r="E112" s="6"/>
    </row>
    <row r="113" spans="1:5" s="1" customFormat="1" ht="17.25" customHeight="1" x14ac:dyDescent="0.25">
      <c r="A113" s="37" t="s">
        <v>145</v>
      </c>
      <c r="B113" s="43" t="s">
        <v>144</v>
      </c>
      <c r="C113" s="39">
        <v>47302</v>
      </c>
      <c r="D113" s="6"/>
      <c r="E113" s="6"/>
    </row>
    <row r="114" spans="1:5" s="1" customFormat="1" ht="17.25" customHeight="1" x14ac:dyDescent="0.25">
      <c r="A114" s="43" t="s">
        <v>143</v>
      </c>
      <c r="B114" s="43" t="s">
        <v>142</v>
      </c>
      <c r="C114" s="39">
        <v>0</v>
      </c>
      <c r="D114" s="6"/>
      <c r="E114" s="6"/>
    </row>
    <row r="115" spans="1:5" s="1" customFormat="1" ht="17.25" customHeight="1" x14ac:dyDescent="0.25">
      <c r="A115" s="37" t="s">
        <v>141</v>
      </c>
      <c r="B115" s="43" t="s">
        <v>140</v>
      </c>
      <c r="C115" s="39" t="s">
        <v>9</v>
      </c>
      <c r="D115" s="6"/>
      <c r="E115" s="6"/>
    </row>
    <row r="116" spans="1:5" s="1" customFormat="1" ht="17.25" customHeight="1" x14ac:dyDescent="0.25">
      <c r="A116" s="43" t="s">
        <v>139</v>
      </c>
      <c r="B116" s="43" t="s">
        <v>138</v>
      </c>
      <c r="C116" s="39">
        <v>21983.4</v>
      </c>
      <c r="D116" s="6"/>
      <c r="E116" s="6"/>
    </row>
    <row r="117" spans="1:5" s="1" customFormat="1" ht="17.25" customHeight="1" x14ac:dyDescent="0.25">
      <c r="A117" s="43" t="s">
        <v>137</v>
      </c>
      <c r="B117" s="43" t="s">
        <v>136</v>
      </c>
      <c r="C117" s="39">
        <v>0</v>
      </c>
      <c r="D117" s="6"/>
      <c r="E117" s="6"/>
    </row>
    <row r="118" spans="1:5" s="1" customFormat="1" ht="17.25" customHeight="1" x14ac:dyDescent="0.25">
      <c r="A118" s="43"/>
      <c r="B118" s="43"/>
      <c r="C118" s="27" t="s">
        <v>9</v>
      </c>
      <c r="D118" s="6"/>
      <c r="E118" s="6"/>
    </row>
    <row r="119" spans="1:5" s="1" customFormat="1" ht="17.25" customHeight="1" x14ac:dyDescent="0.25">
      <c r="A119" s="33">
        <v>2.4</v>
      </c>
      <c r="B119" s="33" t="s">
        <v>135</v>
      </c>
      <c r="C119" s="32">
        <f>C120+C126+C129</f>
        <v>231608.85</v>
      </c>
      <c r="D119" s="6"/>
      <c r="E119" s="6"/>
    </row>
    <row r="120" spans="1:5" s="1" customFormat="1" ht="18.75" customHeight="1" x14ac:dyDescent="0.25">
      <c r="A120" s="33" t="s">
        <v>134</v>
      </c>
      <c r="B120" s="33" t="s">
        <v>133</v>
      </c>
      <c r="C120" s="32">
        <v>227908.85</v>
      </c>
      <c r="D120" s="6"/>
      <c r="E120" s="6"/>
    </row>
    <row r="121" spans="1:5" s="1" customFormat="1" ht="24" customHeight="1" x14ac:dyDescent="0.25">
      <c r="A121" s="38" t="s">
        <v>132</v>
      </c>
      <c r="B121" s="43" t="s">
        <v>131</v>
      </c>
      <c r="C121" s="27">
        <v>227908.85</v>
      </c>
      <c r="D121" s="6"/>
      <c r="E121" s="6"/>
    </row>
    <row r="122" spans="1:5" s="1" customFormat="1" ht="24.75" customHeight="1" x14ac:dyDescent="0.25">
      <c r="A122" s="29" t="s">
        <v>130</v>
      </c>
      <c r="B122" s="24" t="s">
        <v>129</v>
      </c>
      <c r="C122" s="27" t="s">
        <v>9</v>
      </c>
      <c r="D122" s="6"/>
      <c r="E122" s="6"/>
    </row>
    <row r="123" spans="1:5" s="1" customFormat="1" ht="17.25" customHeight="1" x14ac:dyDescent="0.25">
      <c r="A123" s="29" t="s">
        <v>128</v>
      </c>
      <c r="B123" s="29" t="s">
        <v>127</v>
      </c>
      <c r="C123" s="27" t="s">
        <v>9</v>
      </c>
      <c r="D123" s="6"/>
      <c r="E123" s="6"/>
    </row>
    <row r="124" spans="1:5" s="1" customFormat="1" ht="17.25" customHeight="1" x14ac:dyDescent="0.25">
      <c r="A124" s="29" t="s">
        <v>126</v>
      </c>
      <c r="B124" s="29" t="s">
        <v>125</v>
      </c>
      <c r="C124" s="27" t="s">
        <v>9</v>
      </c>
      <c r="D124" s="6"/>
      <c r="E124" s="6"/>
    </row>
    <row r="125" spans="1:5" s="1" customFormat="1" ht="17.25" customHeight="1" x14ac:dyDescent="0.25">
      <c r="A125" s="29" t="s">
        <v>124</v>
      </c>
      <c r="B125" s="29" t="s">
        <v>123</v>
      </c>
      <c r="C125" s="27" t="s">
        <v>9</v>
      </c>
      <c r="D125" s="6"/>
      <c r="E125" s="6"/>
    </row>
    <row r="126" spans="1:5" s="1" customFormat="1" ht="21" customHeight="1" x14ac:dyDescent="0.25">
      <c r="A126" s="29" t="s">
        <v>122</v>
      </c>
      <c r="B126" s="51" t="s">
        <v>121</v>
      </c>
      <c r="C126" s="27">
        <f>C127</f>
        <v>0</v>
      </c>
      <c r="D126" s="6"/>
      <c r="E126" s="6"/>
    </row>
    <row r="127" spans="1:5" s="1" customFormat="1" ht="17.25" customHeight="1" x14ac:dyDescent="0.25">
      <c r="A127" s="29" t="s">
        <v>120</v>
      </c>
      <c r="B127" s="50" t="s">
        <v>119</v>
      </c>
      <c r="C127" s="27">
        <v>0</v>
      </c>
      <c r="D127" s="6"/>
      <c r="E127" s="6"/>
    </row>
    <row r="128" spans="1:5" s="1" customFormat="1" ht="17.25" customHeight="1" x14ac:dyDescent="0.25">
      <c r="A128" s="29" t="s">
        <v>118</v>
      </c>
      <c r="B128" s="29" t="s">
        <v>117</v>
      </c>
      <c r="C128" s="27" t="s">
        <v>9</v>
      </c>
      <c r="D128" s="6"/>
      <c r="E128" s="6"/>
    </row>
    <row r="129" spans="1:5" s="1" customFormat="1" ht="23.25" customHeight="1" x14ac:dyDescent="0.25">
      <c r="A129" s="49" t="s">
        <v>116</v>
      </c>
      <c r="B129" s="33" t="s">
        <v>115</v>
      </c>
      <c r="C129" s="41">
        <f>C131</f>
        <v>3700</v>
      </c>
      <c r="D129" s="6"/>
      <c r="E129" s="6"/>
    </row>
    <row r="130" spans="1:5" s="1" customFormat="1" ht="24.75" customHeight="1" x14ac:dyDescent="0.25">
      <c r="A130" s="49"/>
      <c r="B130" s="33" t="s">
        <v>93</v>
      </c>
      <c r="C130" s="41">
        <f>C131</f>
        <v>3700</v>
      </c>
      <c r="D130" s="6"/>
      <c r="E130" s="6"/>
    </row>
    <row r="131" spans="1:5" s="1" customFormat="1" ht="17.25" customHeight="1" x14ac:dyDescent="0.25">
      <c r="A131" s="43" t="s">
        <v>114</v>
      </c>
      <c r="B131" s="43" t="s">
        <v>113</v>
      </c>
      <c r="C131" s="39">
        <v>3700</v>
      </c>
      <c r="D131" s="6"/>
      <c r="E131" s="6"/>
    </row>
    <row r="132" spans="1:5" s="1" customFormat="1" ht="17.25" customHeight="1" x14ac:dyDescent="0.25">
      <c r="A132" s="34">
        <v>2.5</v>
      </c>
      <c r="B132" s="33" t="s">
        <v>112</v>
      </c>
      <c r="C132" s="32" t="s">
        <v>9</v>
      </c>
      <c r="D132" s="6"/>
      <c r="E132" s="6"/>
    </row>
    <row r="133" spans="1:5" s="1" customFormat="1" ht="17.25" customHeight="1" x14ac:dyDescent="0.25">
      <c r="A133" s="26" t="s">
        <v>111</v>
      </c>
      <c r="B133" s="24" t="s">
        <v>97</v>
      </c>
      <c r="C133" s="48" t="s">
        <v>9</v>
      </c>
      <c r="D133" s="6"/>
      <c r="E133" s="6"/>
    </row>
    <row r="134" spans="1:5" s="1" customFormat="1" ht="17.25" customHeight="1" x14ac:dyDescent="0.25">
      <c r="A134" s="26"/>
      <c r="B134" s="24" t="s">
        <v>110</v>
      </c>
      <c r="C134" s="48">
        <v>0</v>
      </c>
      <c r="D134" s="6"/>
      <c r="E134" s="6"/>
    </row>
    <row r="135" spans="1:5" s="1" customFormat="1" ht="17.25" customHeight="1" x14ac:dyDescent="0.25">
      <c r="A135" s="37" t="s">
        <v>109</v>
      </c>
      <c r="B135" s="43" t="s">
        <v>108</v>
      </c>
      <c r="C135" s="39" t="s">
        <v>9</v>
      </c>
      <c r="D135" s="6"/>
      <c r="E135" s="6"/>
    </row>
    <row r="136" spans="1:5" s="1" customFormat="1" ht="17.25" customHeight="1" x14ac:dyDescent="0.25">
      <c r="A136" s="26" t="s">
        <v>107</v>
      </c>
      <c r="B136" s="24" t="s">
        <v>97</v>
      </c>
      <c r="C136" s="25" t="s">
        <v>9</v>
      </c>
      <c r="D136" s="6"/>
      <c r="E136" s="6"/>
    </row>
    <row r="137" spans="1:5" s="1" customFormat="1" ht="17.25" customHeight="1" x14ac:dyDescent="0.25">
      <c r="A137" s="26"/>
      <c r="B137" s="24" t="s">
        <v>106</v>
      </c>
      <c r="C137" s="25"/>
      <c r="D137" s="6"/>
      <c r="E137" s="6"/>
    </row>
    <row r="138" spans="1:5" s="1" customFormat="1" ht="17.25" customHeight="1" x14ac:dyDescent="0.25">
      <c r="A138" s="26" t="s">
        <v>105</v>
      </c>
      <c r="B138" s="24" t="s">
        <v>94</v>
      </c>
      <c r="C138" s="25" t="s">
        <v>9</v>
      </c>
      <c r="D138" s="6"/>
      <c r="E138" s="6"/>
    </row>
    <row r="139" spans="1:5" s="1" customFormat="1" ht="17.25" customHeight="1" x14ac:dyDescent="0.25">
      <c r="A139" s="26"/>
      <c r="B139" s="24" t="s">
        <v>104</v>
      </c>
      <c r="C139" s="25"/>
      <c r="D139" s="6"/>
      <c r="E139" s="6"/>
    </row>
    <row r="140" spans="1:5" s="1" customFormat="1" ht="17.25" customHeight="1" x14ac:dyDescent="0.25">
      <c r="A140" s="26" t="s">
        <v>103</v>
      </c>
      <c r="B140" s="24" t="s">
        <v>102</v>
      </c>
      <c r="C140" s="25" t="s">
        <v>9</v>
      </c>
      <c r="D140" s="6"/>
      <c r="E140" s="6"/>
    </row>
    <row r="141" spans="1:5" s="1" customFormat="1" ht="17.25" customHeight="1" x14ac:dyDescent="0.25">
      <c r="A141" s="26"/>
      <c r="B141" s="24" t="s">
        <v>101</v>
      </c>
      <c r="C141" s="25"/>
      <c r="D141" s="6"/>
      <c r="E141" s="6"/>
    </row>
    <row r="142" spans="1:5" s="1" customFormat="1" ht="17.25" customHeight="1" x14ac:dyDescent="0.25">
      <c r="A142" s="26" t="s">
        <v>100</v>
      </c>
      <c r="B142" s="24" t="s">
        <v>94</v>
      </c>
      <c r="C142" s="25" t="s">
        <v>9</v>
      </c>
      <c r="D142" s="6"/>
      <c r="E142" s="6"/>
    </row>
    <row r="143" spans="1:5" s="1" customFormat="1" ht="17.25" customHeight="1" x14ac:dyDescent="0.25">
      <c r="A143" s="26"/>
      <c r="B143" s="24" t="s">
        <v>99</v>
      </c>
      <c r="C143" s="25"/>
      <c r="D143" s="6"/>
      <c r="E143" s="6"/>
    </row>
    <row r="144" spans="1:5" s="1" customFormat="1" ht="17.25" customHeight="1" x14ac:dyDescent="0.25">
      <c r="A144" s="26" t="s">
        <v>98</v>
      </c>
      <c r="B144" s="24" t="s">
        <v>97</v>
      </c>
      <c r="C144" s="25" t="s">
        <v>9</v>
      </c>
      <c r="D144" s="6"/>
      <c r="E144" s="6"/>
    </row>
    <row r="145" spans="1:5" s="1" customFormat="1" ht="17.25" customHeight="1" x14ac:dyDescent="0.25">
      <c r="A145" s="26"/>
      <c r="B145" s="24" t="s">
        <v>96</v>
      </c>
      <c r="C145" s="25"/>
      <c r="D145" s="6"/>
      <c r="E145" s="6"/>
    </row>
    <row r="146" spans="1:5" s="1" customFormat="1" ht="17.25" customHeight="1" x14ac:dyDescent="0.25">
      <c r="A146" s="26" t="s">
        <v>95</v>
      </c>
      <c r="B146" s="24" t="s">
        <v>94</v>
      </c>
      <c r="C146" s="25" t="s">
        <v>9</v>
      </c>
      <c r="D146" s="6"/>
      <c r="E146" s="6"/>
    </row>
    <row r="147" spans="1:5" s="1" customFormat="1" ht="17.25" customHeight="1" x14ac:dyDescent="0.25">
      <c r="A147" s="26"/>
      <c r="B147" s="24" t="s">
        <v>93</v>
      </c>
      <c r="C147" s="25"/>
      <c r="D147" s="6"/>
      <c r="E147" s="6"/>
    </row>
    <row r="148" spans="1:5" s="1" customFormat="1" ht="27" customHeight="1" x14ac:dyDescent="0.25">
      <c r="A148" s="34">
        <v>2.6</v>
      </c>
      <c r="B148" s="33" t="s">
        <v>92</v>
      </c>
      <c r="C148" s="32">
        <f>C149+C154+C163+C175</f>
        <v>1838658.45</v>
      </c>
      <c r="D148" s="6"/>
      <c r="E148" s="6"/>
    </row>
    <row r="149" spans="1:5" s="1" customFormat="1" ht="24" customHeight="1" x14ac:dyDescent="0.25">
      <c r="A149" s="33" t="s">
        <v>91</v>
      </c>
      <c r="B149" s="33" t="s">
        <v>90</v>
      </c>
      <c r="C149" s="47">
        <f>C150+C151+C152+C153</f>
        <v>974676.61</v>
      </c>
      <c r="D149" s="6"/>
      <c r="E149" s="6"/>
    </row>
    <row r="150" spans="1:5" s="1" customFormat="1" ht="17.25" customHeight="1" x14ac:dyDescent="0.25">
      <c r="A150" s="43" t="s">
        <v>89</v>
      </c>
      <c r="B150" s="43" t="s">
        <v>88</v>
      </c>
      <c r="C150" s="45">
        <v>14999.99</v>
      </c>
      <c r="D150" s="6"/>
      <c r="E150" s="6"/>
    </row>
    <row r="151" spans="1:5" s="1" customFormat="1" ht="17.25" customHeight="1" x14ac:dyDescent="0.25">
      <c r="A151" s="43" t="s">
        <v>87</v>
      </c>
      <c r="B151" s="43" t="s">
        <v>86</v>
      </c>
      <c r="C151" s="45">
        <v>0</v>
      </c>
      <c r="D151" s="6"/>
      <c r="E151" s="6"/>
    </row>
    <row r="152" spans="1:5" s="1" customFormat="1" ht="17.25" customHeight="1" x14ac:dyDescent="0.25">
      <c r="A152" s="37" t="s">
        <v>85</v>
      </c>
      <c r="B152" s="24" t="s">
        <v>84</v>
      </c>
      <c r="C152" s="45">
        <v>959676.62</v>
      </c>
      <c r="D152" s="6"/>
      <c r="E152" s="6"/>
    </row>
    <row r="153" spans="1:5" s="1" customFormat="1" ht="17.25" customHeight="1" x14ac:dyDescent="0.25">
      <c r="A153" s="37" t="s">
        <v>83</v>
      </c>
      <c r="B153" s="43" t="s">
        <v>82</v>
      </c>
      <c r="C153" s="45">
        <v>0</v>
      </c>
      <c r="D153" s="6"/>
      <c r="E153" s="6"/>
    </row>
    <row r="154" spans="1:5" s="1" customFormat="1" ht="17.25" customHeight="1" x14ac:dyDescent="0.25">
      <c r="A154" s="33" t="s">
        <v>81</v>
      </c>
      <c r="B154" s="36" t="s">
        <v>80</v>
      </c>
      <c r="C154" s="44">
        <v>0</v>
      </c>
      <c r="D154" s="6"/>
      <c r="E154" s="6"/>
    </row>
    <row r="155" spans="1:5" s="1" customFormat="1" ht="17.25" customHeight="1" x14ac:dyDescent="0.25">
      <c r="A155" s="43" t="s">
        <v>79</v>
      </c>
      <c r="B155" s="43" t="s">
        <v>73</v>
      </c>
      <c r="C155" s="45">
        <v>0</v>
      </c>
      <c r="D155" s="6"/>
      <c r="E155" s="6"/>
    </row>
    <row r="156" spans="1:5" s="1" customFormat="1" ht="17.25" customHeight="1" x14ac:dyDescent="0.25">
      <c r="A156" s="43" t="s">
        <v>78</v>
      </c>
      <c r="B156" s="46" t="s">
        <v>77</v>
      </c>
      <c r="C156" s="45">
        <v>0</v>
      </c>
      <c r="D156" s="6"/>
      <c r="E156" s="6"/>
    </row>
    <row r="157" spans="1:5" s="1" customFormat="1" ht="17.25" customHeight="1" x14ac:dyDescent="0.25">
      <c r="A157" s="33" t="s">
        <v>76</v>
      </c>
      <c r="B157" s="36" t="s">
        <v>75</v>
      </c>
      <c r="C157" s="44">
        <v>0</v>
      </c>
      <c r="D157" s="6"/>
      <c r="E157" s="6"/>
    </row>
    <row r="158" spans="1:5" s="1" customFormat="1" ht="17.25" customHeight="1" x14ac:dyDescent="0.25">
      <c r="A158" s="29" t="s">
        <v>74</v>
      </c>
      <c r="B158" s="29" t="s">
        <v>73</v>
      </c>
      <c r="C158" s="44">
        <v>0</v>
      </c>
      <c r="D158" s="6"/>
      <c r="E158" s="6"/>
    </row>
    <row r="159" spans="1:5" s="1" customFormat="1" ht="17.25" customHeight="1" x14ac:dyDescent="0.25">
      <c r="A159" s="29" t="s">
        <v>72</v>
      </c>
      <c r="B159" s="29" t="s">
        <v>71</v>
      </c>
      <c r="C159" s="32">
        <v>42657</v>
      </c>
      <c r="D159" s="6"/>
      <c r="E159" s="6"/>
    </row>
    <row r="160" spans="1:5" s="1" customFormat="1" ht="17.25" customHeight="1" x14ac:dyDescent="0.25">
      <c r="A160" s="33" t="s">
        <v>70</v>
      </c>
      <c r="B160" s="36" t="s">
        <v>69</v>
      </c>
      <c r="C160" s="32" t="s">
        <v>9</v>
      </c>
      <c r="D160" s="6"/>
      <c r="E160" s="6"/>
    </row>
    <row r="161" spans="1:5" s="1" customFormat="1" ht="17.25" customHeight="1" x14ac:dyDescent="0.25">
      <c r="A161" s="43" t="s">
        <v>68</v>
      </c>
      <c r="B161" s="43" t="s">
        <v>67</v>
      </c>
      <c r="C161" s="32" t="s">
        <v>9</v>
      </c>
      <c r="D161" s="6"/>
      <c r="E161" s="6"/>
    </row>
    <row r="162" spans="1:5" s="1" customFormat="1" ht="17.25" customHeight="1" x14ac:dyDescent="0.25">
      <c r="A162" s="43" t="s">
        <v>66</v>
      </c>
      <c r="B162" s="37" t="s">
        <v>65</v>
      </c>
      <c r="C162" s="32" t="s">
        <v>9</v>
      </c>
      <c r="D162" s="6"/>
      <c r="E162" s="6"/>
    </row>
    <row r="163" spans="1:5" s="1" customFormat="1" ht="17.25" customHeight="1" x14ac:dyDescent="0.25">
      <c r="A163" s="33" t="s">
        <v>64</v>
      </c>
      <c r="B163" s="33" t="s">
        <v>63</v>
      </c>
      <c r="C163" s="42">
        <f>SUM(C164:C169)</f>
        <v>38180.080000000002</v>
      </c>
      <c r="D163" s="41"/>
      <c r="E163" s="6"/>
    </row>
    <row r="164" spans="1:5" s="1" customFormat="1" ht="17.25" customHeight="1" x14ac:dyDescent="0.25">
      <c r="A164" s="29" t="s">
        <v>62</v>
      </c>
      <c r="B164" s="29" t="s">
        <v>61</v>
      </c>
      <c r="C164" s="32">
        <v>0</v>
      </c>
      <c r="D164" s="6"/>
      <c r="E164" s="6"/>
    </row>
    <row r="165" spans="1:5" s="1" customFormat="1" ht="17.25" customHeight="1" x14ac:dyDescent="0.25">
      <c r="A165" s="29" t="s">
        <v>60</v>
      </c>
      <c r="B165" s="29" t="s">
        <v>59</v>
      </c>
      <c r="C165" s="27">
        <v>0</v>
      </c>
      <c r="D165" s="6"/>
      <c r="E165" s="6"/>
    </row>
    <row r="166" spans="1:5" s="1" customFormat="1" ht="17.25" customHeight="1" x14ac:dyDescent="0.25">
      <c r="A166" s="40" t="s">
        <v>58</v>
      </c>
      <c r="B166" s="24" t="s">
        <v>57</v>
      </c>
      <c r="C166" s="27">
        <v>83780</v>
      </c>
      <c r="D166" s="6"/>
      <c r="E166" s="6"/>
    </row>
    <row r="167" spans="1:5" s="1" customFormat="1" ht="17.25" customHeight="1" x14ac:dyDescent="0.25">
      <c r="A167" s="38" t="s">
        <v>56</v>
      </c>
      <c r="B167" s="37" t="s">
        <v>55</v>
      </c>
      <c r="C167" s="32" t="s">
        <v>9</v>
      </c>
      <c r="D167" s="6"/>
      <c r="E167" s="6"/>
    </row>
    <row r="168" spans="1:5" s="1" customFormat="1" ht="17.25" customHeight="1" x14ac:dyDescent="0.25">
      <c r="A168" s="38" t="s">
        <v>54</v>
      </c>
      <c r="B168" s="37" t="s">
        <v>53</v>
      </c>
      <c r="C168" s="32">
        <v>-45599.92</v>
      </c>
      <c r="D168" s="6"/>
      <c r="E168" s="6"/>
    </row>
    <row r="169" spans="1:5" s="1" customFormat="1" ht="17.25" customHeight="1" x14ac:dyDescent="0.25">
      <c r="A169" s="29" t="s">
        <v>52</v>
      </c>
      <c r="B169" s="29" t="s">
        <v>51</v>
      </c>
      <c r="C169" s="39">
        <v>0</v>
      </c>
      <c r="D169" s="6"/>
      <c r="E169" s="6"/>
    </row>
    <row r="170" spans="1:5" s="1" customFormat="1" ht="17.25" customHeight="1" x14ac:dyDescent="0.25">
      <c r="A170" s="29" t="s">
        <v>50</v>
      </c>
      <c r="B170" s="29" t="s">
        <v>49</v>
      </c>
      <c r="C170" s="27" t="s">
        <v>9</v>
      </c>
      <c r="D170" s="6"/>
      <c r="E170" s="6"/>
    </row>
    <row r="171" spans="1:5" s="1" customFormat="1" ht="17.25" customHeight="1" x14ac:dyDescent="0.25">
      <c r="A171" s="29" t="s">
        <v>48</v>
      </c>
      <c r="B171" s="33" t="s">
        <v>47</v>
      </c>
      <c r="C171" s="32">
        <f>C172</f>
        <v>0</v>
      </c>
      <c r="D171" s="6"/>
      <c r="E171" s="6"/>
    </row>
    <row r="172" spans="1:5" s="1" customFormat="1" ht="17.25" customHeight="1" x14ac:dyDescent="0.25">
      <c r="A172" s="38" t="s">
        <v>46</v>
      </c>
      <c r="B172" s="37" t="s">
        <v>45</v>
      </c>
      <c r="C172" s="27">
        <v>0</v>
      </c>
      <c r="D172" s="6"/>
      <c r="E172" s="6"/>
    </row>
    <row r="173" spans="1:5" s="1" customFormat="1" ht="17.25" customHeight="1" x14ac:dyDescent="0.25">
      <c r="A173" s="29" t="s">
        <v>44</v>
      </c>
      <c r="B173" s="33" t="s">
        <v>43</v>
      </c>
      <c r="C173" s="32" t="s">
        <v>9</v>
      </c>
      <c r="D173" s="6"/>
      <c r="E173" s="6"/>
    </row>
    <row r="174" spans="1:5" s="1" customFormat="1" ht="17.25" customHeight="1" x14ac:dyDescent="0.25">
      <c r="A174" s="38" t="s">
        <v>42</v>
      </c>
      <c r="B174" s="37" t="s">
        <v>41</v>
      </c>
      <c r="C174" s="27" t="s">
        <v>9</v>
      </c>
      <c r="D174" s="6"/>
      <c r="E174" s="6"/>
    </row>
    <row r="175" spans="1:5" s="1" customFormat="1" ht="39" customHeight="1" x14ac:dyDescent="0.25">
      <c r="A175" s="33" t="s">
        <v>40</v>
      </c>
      <c r="B175" s="36" t="s">
        <v>39</v>
      </c>
      <c r="C175" s="32">
        <f>C176</f>
        <v>825801.76</v>
      </c>
      <c r="D175" s="6"/>
      <c r="E175" s="6"/>
    </row>
    <row r="176" spans="1:5" s="1" customFormat="1" ht="21.75" customHeight="1" x14ac:dyDescent="0.25">
      <c r="A176" s="33" t="s">
        <v>38</v>
      </c>
      <c r="B176" s="35" t="s">
        <v>37</v>
      </c>
      <c r="C176" s="27">
        <v>825801.76</v>
      </c>
      <c r="D176" s="6"/>
      <c r="E176" s="6"/>
    </row>
    <row r="177" spans="1:5" s="1" customFormat="1" ht="24" customHeight="1" x14ac:dyDescent="0.25">
      <c r="A177" s="34">
        <v>2.7</v>
      </c>
      <c r="B177" s="33" t="s">
        <v>36</v>
      </c>
      <c r="C177" s="32">
        <f>SUM(C178:C181)</f>
        <v>0</v>
      </c>
      <c r="D177" s="6"/>
      <c r="E177" s="6"/>
    </row>
    <row r="178" spans="1:5" s="1" customFormat="1" ht="17.25" customHeight="1" x14ac:dyDescent="0.25">
      <c r="A178" s="29" t="s">
        <v>35</v>
      </c>
      <c r="B178" s="29" t="s">
        <v>34</v>
      </c>
      <c r="C178" s="27" t="s">
        <v>9</v>
      </c>
      <c r="D178" s="6"/>
      <c r="E178" s="6"/>
    </row>
    <row r="179" spans="1:5" s="1" customFormat="1" ht="17.25" customHeight="1" x14ac:dyDescent="0.25">
      <c r="A179" s="29" t="s">
        <v>33</v>
      </c>
      <c r="B179" s="29" t="s">
        <v>32</v>
      </c>
      <c r="C179" s="27" t="s">
        <v>9</v>
      </c>
      <c r="D179" s="6"/>
      <c r="E179" s="6"/>
    </row>
    <row r="180" spans="1:5" s="1" customFormat="1" ht="17.25" customHeight="1" x14ac:dyDescent="0.25">
      <c r="A180" s="26" t="s">
        <v>31</v>
      </c>
      <c r="B180" s="29" t="s">
        <v>30</v>
      </c>
      <c r="C180" s="25" t="s">
        <v>9</v>
      </c>
      <c r="D180" s="6"/>
      <c r="E180" s="6"/>
    </row>
    <row r="181" spans="1:5" s="1" customFormat="1" ht="17.25" customHeight="1" x14ac:dyDescent="0.25">
      <c r="A181" s="26"/>
      <c r="B181" s="29" t="s">
        <v>29</v>
      </c>
      <c r="C181" s="25"/>
      <c r="D181" s="6"/>
      <c r="E181" s="6"/>
    </row>
    <row r="182" spans="1:5" s="1" customFormat="1" ht="17.25" customHeight="1" x14ac:dyDescent="0.25">
      <c r="A182" s="26" t="s">
        <v>28</v>
      </c>
      <c r="B182" s="29" t="s">
        <v>27</v>
      </c>
      <c r="C182" s="25" t="s">
        <v>9</v>
      </c>
      <c r="D182" s="6"/>
      <c r="E182" s="6"/>
    </row>
    <row r="183" spans="1:5" s="1" customFormat="1" ht="17.25" customHeight="1" x14ac:dyDescent="0.25">
      <c r="A183" s="26"/>
      <c r="B183" s="29" t="s">
        <v>26</v>
      </c>
      <c r="C183" s="25"/>
      <c r="D183" s="6"/>
      <c r="E183" s="6"/>
    </row>
    <row r="184" spans="1:5" s="1" customFormat="1" ht="17.25" customHeight="1" x14ac:dyDescent="0.25">
      <c r="A184" s="31">
        <v>2.8</v>
      </c>
      <c r="B184" s="28" t="s">
        <v>25</v>
      </c>
      <c r="C184" s="30"/>
      <c r="D184" s="6"/>
      <c r="E184" s="6"/>
    </row>
    <row r="185" spans="1:5" s="1" customFormat="1" ht="17.25" customHeight="1" x14ac:dyDescent="0.25">
      <c r="A185" s="31"/>
      <c r="B185" s="28" t="s">
        <v>24</v>
      </c>
      <c r="C185" s="30"/>
      <c r="D185" s="6"/>
      <c r="E185" s="6"/>
    </row>
    <row r="186" spans="1:5" s="1" customFormat="1" ht="17.25" customHeight="1" x14ac:dyDescent="0.25">
      <c r="A186" s="29" t="s">
        <v>23</v>
      </c>
      <c r="B186" s="24" t="s">
        <v>22</v>
      </c>
      <c r="C186" s="27" t="s">
        <v>9</v>
      </c>
      <c r="D186" s="6"/>
      <c r="E186" s="6"/>
    </row>
    <row r="187" spans="1:5" s="1" customFormat="1" ht="17.25" customHeight="1" x14ac:dyDescent="0.25">
      <c r="A187" s="26" t="s">
        <v>21</v>
      </c>
      <c r="B187" s="24" t="s">
        <v>20</v>
      </c>
      <c r="C187" s="25" t="s">
        <v>9</v>
      </c>
      <c r="D187" s="6"/>
      <c r="E187" s="6"/>
    </row>
    <row r="188" spans="1:5" s="1" customFormat="1" ht="17.25" customHeight="1" x14ac:dyDescent="0.25">
      <c r="A188" s="26"/>
      <c r="B188" s="24" t="s">
        <v>19</v>
      </c>
      <c r="C188" s="25"/>
      <c r="D188" s="6"/>
      <c r="E188" s="6"/>
    </row>
    <row r="189" spans="1:5" s="1" customFormat="1" ht="17.25" customHeight="1" x14ac:dyDescent="0.25">
      <c r="A189" s="29"/>
      <c r="B189" s="24"/>
      <c r="C189" s="27"/>
      <c r="D189" s="6"/>
      <c r="E189" s="6"/>
    </row>
    <row r="190" spans="1:5" s="1" customFormat="1" ht="17.25" customHeight="1" x14ac:dyDescent="0.25">
      <c r="A190" s="29">
        <v>2.9</v>
      </c>
      <c r="B190" s="28" t="s">
        <v>18</v>
      </c>
      <c r="C190" s="27" t="s">
        <v>9</v>
      </c>
      <c r="D190" s="6"/>
      <c r="E190" s="6"/>
    </row>
    <row r="191" spans="1:5" s="1" customFormat="1" ht="17.25" customHeight="1" x14ac:dyDescent="0.25">
      <c r="A191" s="26" t="s">
        <v>17</v>
      </c>
      <c r="B191" s="24" t="s">
        <v>16</v>
      </c>
      <c r="C191" s="25" t="s">
        <v>9</v>
      </c>
      <c r="D191" s="7"/>
      <c r="E191" s="6"/>
    </row>
    <row r="192" spans="1:5" s="1" customFormat="1" ht="17.25" customHeight="1" x14ac:dyDescent="0.25">
      <c r="A192" s="26"/>
      <c r="B192" s="24" t="s">
        <v>15</v>
      </c>
      <c r="C192" s="25"/>
      <c r="D192" s="7"/>
      <c r="E192" s="6"/>
    </row>
    <row r="193" spans="1:5" s="1" customFormat="1" ht="15" x14ac:dyDescent="0.25">
      <c r="A193" s="26" t="s">
        <v>14</v>
      </c>
      <c r="B193" s="24" t="s">
        <v>13</v>
      </c>
      <c r="C193" s="25" t="s">
        <v>9</v>
      </c>
      <c r="D193" s="7"/>
      <c r="E193" s="6"/>
    </row>
    <row r="194" spans="1:5" s="1" customFormat="1" ht="15" x14ac:dyDescent="0.25">
      <c r="A194" s="26"/>
      <c r="B194" s="24" t="s">
        <v>12</v>
      </c>
      <c r="C194" s="25"/>
      <c r="D194" s="7"/>
      <c r="E194" s="6"/>
    </row>
    <row r="195" spans="1:5" s="1" customFormat="1" ht="15" x14ac:dyDescent="0.25">
      <c r="A195" s="26" t="s">
        <v>11</v>
      </c>
      <c r="B195" s="24" t="s">
        <v>10</v>
      </c>
      <c r="C195" s="25" t="s">
        <v>9</v>
      </c>
      <c r="D195" s="7"/>
      <c r="E195" s="6"/>
    </row>
    <row r="196" spans="1:5" s="1" customFormat="1" ht="15" x14ac:dyDescent="0.25">
      <c r="A196" s="26"/>
      <c r="B196" s="24" t="s">
        <v>8</v>
      </c>
      <c r="C196" s="25"/>
      <c r="D196" s="7"/>
      <c r="E196" s="6"/>
    </row>
    <row r="197" spans="1:5" s="1" customFormat="1" ht="15" x14ac:dyDescent="0.25">
      <c r="A197" s="22"/>
      <c r="B197" s="24"/>
      <c r="C197" s="23"/>
      <c r="D197" s="7"/>
      <c r="E197" s="6"/>
    </row>
    <row r="198" spans="1:5" s="1" customFormat="1" ht="18.75" customHeight="1" thickBot="1" x14ac:dyDescent="0.3">
      <c r="A198" s="22" t="s">
        <v>7</v>
      </c>
      <c r="B198" s="21" t="s">
        <v>6</v>
      </c>
      <c r="C198" s="20">
        <f ca="1">C148+C119+C77+C41+C24</f>
        <v>45623888.340000004</v>
      </c>
      <c r="D198" s="19"/>
      <c r="E198" s="6"/>
    </row>
    <row r="199" spans="1:5" s="1" customFormat="1" ht="15.75" thickBot="1" x14ac:dyDescent="0.3">
      <c r="A199" s="9"/>
      <c r="B199" s="10" t="s">
        <v>5</v>
      </c>
      <c r="C199" s="18">
        <f ca="1">D21-C198</f>
        <v>1356122.9799999967</v>
      </c>
      <c r="D199" s="7"/>
      <c r="E199" s="6"/>
    </row>
    <row r="200" spans="1:5" s="1" customFormat="1" ht="15.75" thickTop="1" x14ac:dyDescent="0.25">
      <c r="A200" s="13"/>
      <c r="B200" s="17"/>
      <c r="C200" s="11"/>
      <c r="D200" s="7"/>
      <c r="E200" s="6"/>
    </row>
    <row r="201" spans="1:5" s="1" customFormat="1" ht="15" x14ac:dyDescent="0.25">
      <c r="A201" s="13"/>
      <c r="B201" s="17"/>
      <c r="C201" s="11"/>
      <c r="D201" s="7"/>
      <c r="E201" s="6"/>
    </row>
    <row r="202" spans="1:5" s="1" customFormat="1" ht="15" x14ac:dyDescent="0.25">
      <c r="A202" s="13"/>
      <c r="B202" s="7"/>
      <c r="C202" s="11"/>
      <c r="D202" s="7"/>
      <c r="E202" s="6"/>
    </row>
    <row r="203" spans="1:5" s="1" customFormat="1" ht="15" x14ac:dyDescent="0.25">
      <c r="A203" s="13"/>
      <c r="C203" s="11"/>
      <c r="D203" s="7"/>
      <c r="E203" s="6"/>
    </row>
    <row r="204" spans="1:5" s="1" customFormat="1" ht="33.75" customHeight="1" x14ac:dyDescent="0.25">
      <c r="A204" s="9"/>
      <c r="B204" s="10" t="s">
        <v>4</v>
      </c>
      <c r="C204" s="15" t="s">
        <v>3</v>
      </c>
      <c r="D204" s="7"/>
      <c r="E204" s="6"/>
    </row>
    <row r="205" spans="1:5" s="1" customFormat="1" ht="15" x14ac:dyDescent="0.25">
      <c r="A205" s="16"/>
      <c r="B205" s="15"/>
      <c r="C205" s="14"/>
      <c r="D205" s="7"/>
      <c r="E205" s="6"/>
    </row>
    <row r="206" spans="1:5" s="1" customFormat="1" ht="15" x14ac:dyDescent="0.25">
      <c r="A206" s="16"/>
      <c r="B206" s="15"/>
      <c r="C206" s="14"/>
      <c r="D206" s="7"/>
      <c r="E206" s="6"/>
    </row>
    <row r="207" spans="1:5" s="1" customFormat="1" ht="15" x14ac:dyDescent="0.25">
      <c r="A207" s="16"/>
      <c r="B207" s="15"/>
      <c r="C207" s="14"/>
      <c r="D207" s="7"/>
      <c r="E207" s="6"/>
    </row>
    <row r="208" spans="1:5" s="1" customFormat="1" ht="15" x14ac:dyDescent="0.25">
      <c r="A208" s="13" t="s">
        <v>2</v>
      </c>
      <c r="B208" s="12"/>
      <c r="C208" s="11"/>
      <c r="D208" s="10"/>
      <c r="E208" s="6"/>
    </row>
    <row r="209" spans="1:5" s="1" customFormat="1" ht="15" x14ac:dyDescent="0.25">
      <c r="A209" s="13" t="s">
        <v>1</v>
      </c>
      <c r="B209" s="12"/>
      <c r="C209" s="11"/>
      <c r="D209" s="10"/>
      <c r="E209" s="6"/>
    </row>
    <row r="210" spans="1:5" s="1" customFormat="1" ht="15" x14ac:dyDescent="0.25">
      <c r="A210" s="9"/>
      <c r="B210" s="7"/>
      <c r="C210" s="8" t="s">
        <v>0</v>
      </c>
      <c r="D210" s="7"/>
      <c r="E210" s="6"/>
    </row>
    <row r="211" spans="1:5" s="1" customFormat="1" ht="15" x14ac:dyDescent="0.25">
      <c r="A211" s="9"/>
      <c r="B211" s="7"/>
      <c r="C211" s="8"/>
      <c r="D211" s="7"/>
      <c r="E211" s="6"/>
    </row>
    <row r="212" spans="1:5" s="1" customFormat="1" ht="15" x14ac:dyDescent="0.25">
      <c r="A212" s="9"/>
      <c r="B212" s="6"/>
      <c r="C212" s="8"/>
      <c r="D212" s="7"/>
      <c r="E212" s="6"/>
    </row>
    <row r="213" spans="1:5" s="1" customFormat="1" x14ac:dyDescent="0.2">
      <c r="A213" s="5"/>
      <c r="C213" s="3"/>
      <c r="D213" s="2"/>
    </row>
  </sheetData>
  <mergeCells count="34">
    <mergeCell ref="A13:D13"/>
    <mergeCell ref="A129:A130"/>
    <mergeCell ref="A133:A134"/>
    <mergeCell ref="A136:A137"/>
    <mergeCell ref="C136:C137"/>
    <mergeCell ref="C146:C147"/>
    <mergeCell ref="A180:A181"/>
    <mergeCell ref="C180:C181"/>
    <mergeCell ref="A138:A139"/>
    <mergeCell ref="C138:C139"/>
    <mergeCell ref="A140:A141"/>
    <mergeCell ref="C140:C141"/>
    <mergeCell ref="A142:A143"/>
    <mergeCell ref="C142:C143"/>
    <mergeCell ref="A184:A185"/>
    <mergeCell ref="C184:C185"/>
    <mergeCell ref="A195:A196"/>
    <mergeCell ref="C195:C196"/>
    <mergeCell ref="A187:A188"/>
    <mergeCell ref="C187:C188"/>
    <mergeCell ref="A191:A192"/>
    <mergeCell ref="C191:C192"/>
    <mergeCell ref="A193:A194"/>
    <mergeCell ref="C193:C194"/>
    <mergeCell ref="A8:D8"/>
    <mergeCell ref="A9:D9"/>
    <mergeCell ref="A10:D10"/>
    <mergeCell ref="A11:D11"/>
    <mergeCell ref="A12:D12"/>
    <mergeCell ref="A182:A183"/>
    <mergeCell ref="C182:C183"/>
    <mergeCell ref="A144:A145"/>
    <mergeCell ref="C144:C145"/>
    <mergeCell ref="A146:A147"/>
  </mergeCells>
  <pageMargins left="0.9055118110236221" right="0.43307086614173229" top="1.1811023622047245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G Y P 07-2022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2022-10-14T13:44:12Z</dcterms:created>
  <dcterms:modified xsi:type="dcterms:W3CDTF">2022-10-14T13:44:55Z</dcterms:modified>
</cp:coreProperties>
</file>