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10 Octubre\Financiero\"/>
    </mc:Choice>
  </mc:AlternateContent>
  <bookViews>
    <workbookView xWindow="0" yWindow="0" windowWidth="38400" windowHeight="17835"/>
  </bookViews>
  <sheets>
    <sheet name="G Y P SEPTIEMBRE 2023" sheetId="1" r:id="rId1"/>
  </sheets>
  <definedNames>
    <definedName name="_xlnm.Print_Area" localSheetId="0">'G Y P SEPTIEMBRE 2023'!$A$1:$E$208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25" i="1"/>
  <c r="C24" i="1" s="1"/>
  <c r="C32" i="1"/>
  <c r="C34" i="1"/>
  <c r="C38" i="1"/>
  <c r="C43" i="1"/>
  <c r="C42" i="1" s="1"/>
  <c r="C51" i="1"/>
  <c r="C54" i="1"/>
  <c r="C56" i="1"/>
  <c r="C60" i="1"/>
  <c r="C63" i="1"/>
  <c r="C68" i="1"/>
  <c r="C71" i="1"/>
  <c r="C80" i="1"/>
  <c r="C84" i="1"/>
  <c r="C89" i="1"/>
  <c r="C83" i="1" s="1"/>
  <c r="C94" i="1"/>
  <c r="C100" i="1"/>
  <c r="C103" i="1"/>
  <c r="C107" i="1"/>
  <c r="C112" i="1"/>
  <c r="C115" i="1"/>
  <c r="C116" i="1"/>
  <c r="C125" i="1"/>
  <c r="C153" i="1"/>
  <c r="C152" i="1" s="1"/>
  <c r="C159" i="1"/>
  <c r="C163" i="1"/>
  <c r="C166" i="1"/>
  <c r="C175" i="1"/>
  <c r="C198" i="1" l="1"/>
  <c r="C199" i="1" s="1"/>
  <c r="C23" i="1"/>
</calcChain>
</file>

<file path=xl/sharedStrings.xml><?xml version="1.0" encoding="utf-8"?>
<sst xmlns="http://schemas.openxmlformats.org/spreadsheetml/2006/main" count="355" uniqueCount="355">
  <si>
    <t xml:space="preserve">                                     Encargada  Depto. Financiero</t>
  </si>
  <si>
    <t xml:space="preserve">                                     Encargada  Division Contabilidad</t>
  </si>
  <si>
    <t xml:space="preserve">                                     LICDA. YANINA RODRIGUEZ</t>
  </si>
  <si>
    <t xml:space="preserve">                                     LICDA. KELVIA REYES</t>
  </si>
  <si>
    <t xml:space="preserve">                               REVISADO POR:</t>
  </si>
  <si>
    <t xml:space="preserve">                                  PREPARADO POR:</t>
  </si>
  <si>
    <t>RESULTADO NETO DEL EJERCICIO DEL 1RO. AL 31 DE OCTUBRE 2023</t>
  </si>
  <si>
    <t>TOTAL EGRESOS CONSOLIDADOS</t>
  </si>
  <si>
    <t>BANCARIOS DE LA DEUDA PÚBLICA</t>
  </si>
  <si>
    <t>2.9.4 - COMISIONES Y OTROS GASTOS</t>
  </si>
  <si>
    <t>2.9.4</t>
  </si>
  <si>
    <t>EXTERNA</t>
  </si>
  <si>
    <t>2.9.2 - INTERESES DE LA DEUDA PUBLICA</t>
  </si>
  <si>
    <t>2.9.2</t>
  </si>
  <si>
    <t>INTERNA</t>
  </si>
  <si>
    <t>2.9.1 - INTERESES DE LA DEUDA PÚBLICA</t>
  </si>
  <si>
    <t>2.9.1</t>
  </si>
  <si>
    <t>GASTOS FINANCIEROS</t>
  </si>
  <si>
    <t>REPRESENTATIVOS DE DEUDA</t>
  </si>
  <si>
    <t>ADQUISICIÓN DE TÍTULOS VALORES</t>
  </si>
  <si>
    <t>2.8.2</t>
  </si>
  <si>
    <t>CONCESIÓN DE PRESTAMOS</t>
  </si>
  <si>
    <t>2.8.1</t>
  </si>
  <si>
    <t>ADQUISICION DE ACTIVOS FINANCIEROS CON FINES DE POLITICAS</t>
  </si>
  <si>
    <t>GASTOS QUE SE ASIGNARÁN DURANTE EL EJERCICIO PARA INVERSIÓN (ART.32 Y 33, LEY 423-06)</t>
  </si>
  <si>
    <t>2.7.4</t>
  </si>
  <si>
    <t>CONCESIONADOS</t>
  </si>
  <si>
    <t>CONSTRUCCIONES EN BIENES</t>
  </si>
  <si>
    <t>2.7.3</t>
  </si>
  <si>
    <t>INFRAESTRUCTURA</t>
  </si>
  <si>
    <t>2.7.2</t>
  </si>
  <si>
    <t>OBRAS EN EDIFICACIONES</t>
  </si>
  <si>
    <t>2.7.1</t>
  </si>
  <si>
    <t>OBRAS</t>
  </si>
  <si>
    <t>EDIFICIOS, ESTRUCTURAS, TIERRAS, TERRENOS Y OBJETOS DE VALOR</t>
  </si>
  <si>
    <t>2.6.9</t>
  </si>
  <si>
    <t>Licencias informáticas e intelectuales, industriales y comerciales</t>
  </si>
  <si>
    <t>2.6.8.8</t>
  </si>
  <si>
    <t>BIENES INTANGIBLES</t>
  </si>
  <si>
    <t>2.6.8</t>
  </si>
  <si>
    <t>Otros activos biológicos que generan produccion  recurrente</t>
  </si>
  <si>
    <t>2.6.7.8</t>
  </si>
  <si>
    <t>Ovinos y caprinos</t>
  </si>
  <si>
    <t>2.6.7.4</t>
  </si>
  <si>
    <t>ACTIVOS BIÓLOGICOS CULTIVABLES</t>
  </si>
  <si>
    <t>2.6.7</t>
  </si>
  <si>
    <t>EQUIPOS DE DEFENSA Y SEGURIDAD</t>
  </si>
  <si>
    <t>2.6.6</t>
  </si>
  <si>
    <t>Otros equipos</t>
  </si>
  <si>
    <t>2.6.5.8</t>
  </si>
  <si>
    <t>Maquinarias -herramientas</t>
  </si>
  <si>
    <t>2.6.5.7</t>
  </si>
  <si>
    <t>Equipo de generación eléctrica</t>
  </si>
  <si>
    <t>2.6.5.6</t>
  </si>
  <si>
    <t>Equipo de comuniccion, telecomunicaciones y señalamiento</t>
  </si>
  <si>
    <t>2.6.5.5</t>
  </si>
  <si>
    <t>Sistemas y equipos de climatización</t>
  </si>
  <si>
    <t>2.6.5.4</t>
  </si>
  <si>
    <t>Maquinaria y equipo industrial</t>
  </si>
  <si>
    <t>2.6.5.2</t>
  </si>
  <si>
    <t>Maquinaria y equipo agropecuario</t>
  </si>
  <si>
    <t>2.6.5.1</t>
  </si>
  <si>
    <t xml:space="preserve">MAQUINARIA, OTROS EQUIPOS Y HERRAMIENTAS  </t>
  </si>
  <si>
    <t>2.6.5</t>
  </si>
  <si>
    <t>Otros equipos de transporte</t>
  </si>
  <si>
    <t>2.6.4.8</t>
  </si>
  <si>
    <t>Automóviles y camiones</t>
  </si>
  <si>
    <t>2.6.4.1</t>
  </si>
  <si>
    <t xml:space="preserve">VEHÍCULOS Y EQUIPOS DE TRANSPORTE, TRACCIÓN Y ELEVACIÓN  </t>
  </si>
  <si>
    <t>2.6.4</t>
  </si>
  <si>
    <t>Equipo médico y de laboratorio</t>
  </si>
  <si>
    <t>2.6.3.1</t>
  </si>
  <si>
    <t xml:space="preserve">EQUIPO E INSTRUMENTAL CIENTIFICO  Y LABORATORIO </t>
  </si>
  <si>
    <t>2.6.3</t>
  </si>
  <si>
    <t>Camara fotograficas y videos</t>
  </si>
  <si>
    <t>2.6.2.3</t>
  </si>
  <si>
    <t xml:space="preserve">MOBILIARIO Y EQUIPO EDUCACIONAL Y RECREATIVO </t>
  </si>
  <si>
    <t>2.6.2</t>
  </si>
  <si>
    <t>Otros mobiliarios y equipos no identificados precedentemente</t>
  </si>
  <si>
    <t>2.6.1.9</t>
  </si>
  <si>
    <t>Electrodomésticos</t>
  </si>
  <si>
    <t>2.6.1.4</t>
  </si>
  <si>
    <t>Equipos de tecnología de la información y comunicación</t>
  </si>
  <si>
    <t>2.6.1.3</t>
  </si>
  <si>
    <t>Muebles de alojamiento</t>
  </si>
  <si>
    <t>2.6.1.2</t>
  </si>
  <si>
    <t>Muebles, equipos de oficina y estantería</t>
  </si>
  <si>
    <t>2.6.1.1</t>
  </si>
  <si>
    <t xml:space="preserve">2.6.1 MOBILIARIO Y EQUIPO  </t>
  </si>
  <si>
    <t>2.6.1</t>
  </si>
  <si>
    <t xml:space="preserve">BIENES MUEBLES, INMUEBLES E INTANGIBLES </t>
  </si>
  <si>
    <t>Transferencias de capital a gobiernos extranjeros</t>
  </si>
  <si>
    <t>2.5.6.1</t>
  </si>
  <si>
    <t>TRANSFERENCIAS DE CAPITAL AL SECTOR EXTERNO</t>
  </si>
  <si>
    <t>2.5.6</t>
  </si>
  <si>
    <t>Transferencias de Capital a Instituciones Públicas Financieras no Monetarias para Proyectos de Inversión</t>
  </si>
  <si>
    <t>2.5.5.1</t>
  </si>
  <si>
    <t>TRANSFERENCIAS DE CAPITAL A INSTITUCIONES PUBLICAS FINANCIERAS.</t>
  </si>
  <si>
    <t>2.5.5</t>
  </si>
  <si>
    <t>Transferencias de Capital a Empresas Publicas no Financieras Nacionales</t>
  </si>
  <si>
    <t>2.5.4.1</t>
  </si>
  <si>
    <t>TRANSFERENCIAS DE CAPITAL A EMPRESAS PUBLICAS NO FINANCIERAS</t>
  </si>
  <si>
    <t>2.5.4</t>
  </si>
  <si>
    <t>Transferencias de Capital a Gobiernos Centreales Municipales para proyectos de Inversion</t>
  </si>
  <si>
    <t>2.5.3.1</t>
  </si>
  <si>
    <t>TRANSFERENCIAS DE CAPITAL A GOBIERNOS GENERALES  LOCALES</t>
  </si>
  <si>
    <t>2.5.3</t>
  </si>
  <si>
    <t>Transferencias de Capital a Instituciones Publicas de la Seguridad Social.</t>
  </si>
  <si>
    <t>2.5.2.3</t>
  </si>
  <si>
    <t>Transferencias de Capital a las Instituciones Descentralizadas y Autonomas no Financieras</t>
  </si>
  <si>
    <t>2.5.2.2</t>
  </si>
  <si>
    <t>Aportaciones de Capital a Instituciones del Gobierno Central</t>
  </si>
  <si>
    <t>2.5.2.1</t>
  </si>
  <si>
    <t>TRANSFERENCIAS DE CAPITAL AL GOBIERNO GENERAL NACIONAL</t>
  </si>
  <si>
    <t>2.5.2</t>
  </si>
  <si>
    <t xml:space="preserve">Transferencias de capital a Asociaciones Privadas sin Fines de Lucro </t>
  </si>
  <si>
    <t>2.5.1.2</t>
  </si>
  <si>
    <t>Transferencias de Capital a Hogares y Personas</t>
  </si>
  <si>
    <t>2.5.1.1</t>
  </si>
  <si>
    <t>TRANSFERENCIAS DE CAPITAL AL SECTOR PRIVADO</t>
  </si>
  <si>
    <t>2.5.1</t>
  </si>
  <si>
    <t>TRANSFERENCIAS DE CAPITAL</t>
  </si>
  <si>
    <t>Transferencias corrientes destinadas a otras Instituciones Públicas</t>
  </si>
  <si>
    <t>2.4.9.1</t>
  </si>
  <si>
    <t>OTRAS INSTITUCIONES PÚBLICAS</t>
  </si>
  <si>
    <t>TRANSFERENCIAS CORRIENTES A OTRAS INSTITUCIONES PUBLICAS</t>
  </si>
  <si>
    <t>2.4.9</t>
  </si>
  <si>
    <t>Transferencias Corrientes a Instituciones Publicas Financieras no Monetarias.</t>
  </si>
  <si>
    <t>2.4.5.1</t>
  </si>
  <si>
    <t>TRANSFERENCIAS CORRIENTES A INSTITUCIONES PUBLICAS FINANCIERAS</t>
  </si>
  <si>
    <t>2.4.5</t>
  </si>
  <si>
    <t>Transferencias Corrientes a Empresas Publicas No Financieras</t>
  </si>
  <si>
    <t>2.4.4</t>
  </si>
  <si>
    <t>Transferencias Corrientes a Gobiernos  Generales  Locales</t>
  </si>
  <si>
    <t>2.4.3</t>
  </si>
  <si>
    <t>TRANSFERENCIAS CORRIENTES AL GOBIERNO GENERAL NACIONAL</t>
  </si>
  <si>
    <t>2.4.2</t>
  </si>
  <si>
    <t>Transferencias Corrientes a Asociaciones sin fines de lucro y Partidos Politicos.</t>
  </si>
  <si>
    <t>2.4.1.6</t>
  </si>
  <si>
    <t>TRANSFERENCIAS CORRIENTES AL SECTOR PRIVADO</t>
  </si>
  <si>
    <t>2.4.1</t>
  </si>
  <si>
    <t>TRANSFERENCIAS CORRIENTES</t>
  </si>
  <si>
    <t>Productos y útiles varios no identificados precedentemente (n.i.p.)</t>
  </si>
  <si>
    <t>2.3.9.9</t>
  </si>
  <si>
    <t>Repuestos y accesorios menores</t>
  </si>
  <si>
    <t>2.3.9.8</t>
  </si>
  <si>
    <t>Productos y útiles veterinarios</t>
  </si>
  <si>
    <t>2.3.9.7</t>
  </si>
  <si>
    <t>Productos eléctricos y afines</t>
  </si>
  <si>
    <t>2.3.9.6</t>
  </si>
  <si>
    <t xml:space="preserve">Útiles de cocina y comedor </t>
  </si>
  <si>
    <t>2.3.9.5</t>
  </si>
  <si>
    <t xml:space="preserve">Útiles menores médico-quirúrgicos  </t>
  </si>
  <si>
    <t>2.3.9.3</t>
  </si>
  <si>
    <t>Utiles de escritorio, oficina, informatica y de enseñanzas</t>
  </si>
  <si>
    <t>2.3.9.2</t>
  </si>
  <si>
    <t>Materiales de Limpieza</t>
  </si>
  <si>
    <t>2.3.9.1</t>
  </si>
  <si>
    <t xml:space="preserve">PRODUCTOS Y ÚTILES VARIOS  </t>
  </si>
  <si>
    <t>2.3.9</t>
  </si>
  <si>
    <t xml:space="preserve">GASTOS A SER ASIGNADOS DURANTE EL EJERCICIO (ART. 32 Y 33, LEY 423-06) </t>
  </si>
  <si>
    <t>2.3.8</t>
  </si>
  <si>
    <t>Productos químicos y conexos</t>
  </si>
  <si>
    <t>2.3.7.2</t>
  </si>
  <si>
    <t>Combustibles y lubricantes</t>
  </si>
  <si>
    <t>2.3.7.1</t>
  </si>
  <si>
    <t xml:space="preserve">COMBUSTIBLES, LUBRICANTES, PRODUCTOS QUÍMICOS Y CONEXOS </t>
  </si>
  <si>
    <t>2.3.7</t>
  </si>
  <si>
    <t>Productos Minerales</t>
  </si>
  <si>
    <t>2.3.6.4</t>
  </si>
  <si>
    <t>Productos metálicos y sus derivados</t>
  </si>
  <si>
    <t>2.3.6.3</t>
  </si>
  <si>
    <t>Productos de vidrio, loza y porcelana</t>
  </si>
  <si>
    <t>2.3.6.2</t>
  </si>
  <si>
    <t xml:space="preserve">Productos de cemento, cal asbesto, yeso y arcilla  </t>
  </si>
  <si>
    <t>2.3.6.1</t>
  </si>
  <si>
    <t xml:space="preserve">PRODUCTOS DE MINERALES, METÁLICOS Y NO METÁLICOS  </t>
  </si>
  <si>
    <t xml:space="preserve">2.3.6 </t>
  </si>
  <si>
    <t>Artículos de plástico</t>
  </si>
  <si>
    <t>2.3.5.5</t>
  </si>
  <si>
    <t xml:space="preserve">Artículos de caucho </t>
  </si>
  <si>
    <t>2.3.5.4</t>
  </si>
  <si>
    <t xml:space="preserve">Llantas y neumáticos </t>
  </si>
  <si>
    <t>2.3.5.3</t>
  </si>
  <si>
    <t xml:space="preserve">PRODUCTOS DE CUERO, CAUCHO Y PLÁSTICO </t>
  </si>
  <si>
    <t>2.3.5</t>
  </si>
  <si>
    <t xml:space="preserve">Productos médicos para uso veterinario  </t>
  </si>
  <si>
    <t>2.3.4.2</t>
  </si>
  <si>
    <t>Productos médicos  para uso humano</t>
  </si>
  <si>
    <t>2.3.4.1</t>
  </si>
  <si>
    <t xml:space="preserve">PRODUCTOS FARMACÉUTICOS  </t>
  </si>
  <si>
    <t>2.3.4</t>
  </si>
  <si>
    <t>Textos de enseñanza</t>
  </si>
  <si>
    <t>2.3.3.5</t>
  </si>
  <si>
    <t xml:space="preserve">Libros, revistas y periódicos </t>
  </si>
  <si>
    <t>2.3.3.4</t>
  </si>
  <si>
    <t>Productos de artes gráficas</t>
  </si>
  <si>
    <t>2.3.3.3</t>
  </si>
  <si>
    <t>Productos de papel y cartón</t>
  </si>
  <si>
    <t>2.3.3.2</t>
  </si>
  <si>
    <t xml:space="preserve">Papel de escritorio </t>
  </si>
  <si>
    <t>2.3.3.1</t>
  </si>
  <si>
    <t xml:space="preserve">PRODUCTOS DE PAPEL, CARTÓN E IMPRESOS </t>
  </si>
  <si>
    <t>2.3.3</t>
  </si>
  <si>
    <t>Calzados</t>
  </si>
  <si>
    <t>2.3.2.4</t>
  </si>
  <si>
    <t xml:space="preserve">Prendas de vestir </t>
  </si>
  <si>
    <t>2.3.2.3</t>
  </si>
  <si>
    <t xml:space="preserve">Acabados textiles </t>
  </si>
  <si>
    <t>2.3.2.2</t>
  </si>
  <si>
    <t>Hilados, fibras, telas t utiles de costura</t>
  </si>
  <si>
    <t>2.3.2.1</t>
  </si>
  <si>
    <t xml:space="preserve">TEXTILES Y VESTUARIOS </t>
  </si>
  <si>
    <t>2.3.2</t>
  </si>
  <si>
    <t xml:space="preserve">Madera, corcho y sus manufacturas  </t>
  </si>
  <si>
    <t>2.3.1.4</t>
  </si>
  <si>
    <t>Productos agroforestales y pecuarios</t>
  </si>
  <si>
    <t>2.3.1.3</t>
  </si>
  <si>
    <t>Alimentos para animales</t>
  </si>
  <si>
    <t>2.3.1.2</t>
  </si>
  <si>
    <t>Alimentos y bebidas para personas</t>
  </si>
  <si>
    <t>2.3.1.1</t>
  </si>
  <si>
    <t xml:space="preserve">ALIMENTOS Y PRODUCTOS AGROFORESTALES </t>
  </si>
  <si>
    <t>2.3.1</t>
  </si>
  <si>
    <t xml:space="preserve"> MATERIALES Y SUMINISTROS  </t>
  </si>
  <si>
    <t>Servicios de Alimentacion</t>
  </si>
  <si>
    <t>2.2.9.2</t>
  </si>
  <si>
    <t>Otras contrataciones de servicios</t>
  </si>
  <si>
    <t>2.2.9.1</t>
  </si>
  <si>
    <t>OTRAS CONTRATACIONES DE SERVICIOS</t>
  </si>
  <si>
    <t>2.2.9</t>
  </si>
  <si>
    <t>Otros gastos operativos</t>
  </si>
  <si>
    <t>2.2.8.9</t>
  </si>
  <si>
    <t xml:space="preserve">Impuestos, derechos y tasas  </t>
  </si>
  <si>
    <t>2.2.8.8</t>
  </si>
  <si>
    <t>Servicios Técnicos y Profesionales</t>
  </si>
  <si>
    <t>2.2.8.7</t>
  </si>
  <si>
    <t xml:space="preserve"> Organización de eventos y festividades  </t>
  </si>
  <si>
    <t>2.2.8.6</t>
  </si>
  <si>
    <t>Fumigación, Lavanderia, limpieza e Higiene</t>
  </si>
  <si>
    <t>2.2.8.5</t>
  </si>
  <si>
    <t>Servicios sanitarios médicos y veterinarios</t>
  </si>
  <si>
    <t>2.2.8.3</t>
  </si>
  <si>
    <t xml:space="preserve">Comisiones y gastos bancarios </t>
  </si>
  <si>
    <t>2.2.8.2</t>
  </si>
  <si>
    <t>Gastos Judiciales</t>
  </si>
  <si>
    <t>2.2.8.1</t>
  </si>
  <si>
    <t>OTROS SERVICIOS NO INCLUIDOS EN CONCEPTOS ANTERIORES</t>
  </si>
  <si>
    <t>2.2.8</t>
  </si>
  <si>
    <t>Mantenimiento y reparación  de maquinarias y equipos</t>
  </si>
  <si>
    <t>2.2.7.2</t>
  </si>
  <si>
    <t>Contratación de mantenimiento y reparaciones menores</t>
  </si>
  <si>
    <t>2.2.7.1</t>
  </si>
  <si>
    <t>SERVICIOS DE CONSERVACIÓN, REPARACIONES MENORES E INSTALACIONES TEMPORALES</t>
  </si>
  <si>
    <t xml:space="preserve">2.2.7 </t>
  </si>
  <si>
    <t xml:space="preserve"> Otros Seguros</t>
  </si>
  <si>
    <t>2.2.6.9</t>
  </si>
  <si>
    <t>Seguros de personas</t>
  </si>
  <si>
    <t>2.2.6.3</t>
  </si>
  <si>
    <t>Seguro de bienes muebles</t>
  </si>
  <si>
    <t>2.2.6.2</t>
  </si>
  <si>
    <t>Seguro de bienes inmuebles</t>
  </si>
  <si>
    <t>2.2.6.1</t>
  </si>
  <si>
    <t xml:space="preserve">SEGUROS </t>
  </si>
  <si>
    <t>2.2.6</t>
  </si>
  <si>
    <t>Otros alquileres</t>
  </si>
  <si>
    <t>2.2.5.8</t>
  </si>
  <si>
    <t>Alquileres y rentas de edificios y locales</t>
  </si>
  <si>
    <t>2.2.5.1</t>
  </si>
  <si>
    <t xml:space="preserve"> ALQUILERES Y RENTAS  </t>
  </si>
  <si>
    <t>2.2.5</t>
  </si>
  <si>
    <t>Peaje</t>
  </si>
  <si>
    <t>2.2.4.4</t>
  </si>
  <si>
    <t xml:space="preserve">Fletes </t>
  </si>
  <si>
    <t>2.2.4.2</t>
  </si>
  <si>
    <t xml:space="preserve">Pasajes </t>
  </si>
  <si>
    <t>2.2.4.1</t>
  </si>
  <si>
    <t xml:space="preserve">TRANSPORTE Y ALMACENAJE </t>
  </si>
  <si>
    <t>2.2.4</t>
  </si>
  <si>
    <t xml:space="preserve">Viáticos dentro del país </t>
  </si>
  <si>
    <t>2.2.3.1</t>
  </si>
  <si>
    <t xml:space="preserve">VIÁTICOS </t>
  </si>
  <si>
    <t>2.2.3</t>
  </si>
  <si>
    <t xml:space="preserve">Impresión y encuadernación </t>
  </si>
  <si>
    <t>2.2.2.2</t>
  </si>
  <si>
    <t xml:space="preserve">Publicidad y propaganda  </t>
  </si>
  <si>
    <t>2.2.2.1</t>
  </si>
  <si>
    <t xml:space="preserve">PUBLICIDAD, IMPRESIÓN Y ENCUADERNACIÓN </t>
  </si>
  <si>
    <t>2.2.2</t>
  </si>
  <si>
    <t xml:space="preserve">Recolección de residuos sólidos </t>
  </si>
  <si>
    <t>2.2.1.8</t>
  </si>
  <si>
    <t>Agua</t>
  </si>
  <si>
    <t>2.2.1.7</t>
  </si>
  <si>
    <t>Electricidad</t>
  </si>
  <si>
    <t>2.2.1.6</t>
  </si>
  <si>
    <t>Servicio de internet y televisión por cable</t>
  </si>
  <si>
    <t>2.2.1.5</t>
  </si>
  <si>
    <t>Telefax y Correos</t>
  </si>
  <si>
    <t>2.2.1.4</t>
  </si>
  <si>
    <t>Teléfono local</t>
  </si>
  <si>
    <t>2.2.1.3</t>
  </si>
  <si>
    <t>Servicios Telefónico larga distancia</t>
  </si>
  <si>
    <t>2.2.1.2</t>
  </si>
  <si>
    <t xml:space="preserve">SERVICIOS BÁSICOS </t>
  </si>
  <si>
    <t>2.2.1</t>
  </si>
  <si>
    <t xml:space="preserve">CONTRATACION DE  SERVICIOS  </t>
  </si>
  <si>
    <t>Contribuciones al seguro de riesgo laboral</t>
  </si>
  <si>
    <t>2.1.5.3</t>
  </si>
  <si>
    <t>Contribuciones al seguro de pensiones</t>
  </si>
  <si>
    <t>2.1.5.2</t>
  </si>
  <si>
    <t>Contribuciones al seguro de salud</t>
  </si>
  <si>
    <t>2.1.5.1</t>
  </si>
  <si>
    <t xml:space="preserve">CONTRIBUCIONES A LA SEGURIDAD SOCIAL </t>
  </si>
  <si>
    <t xml:space="preserve">2.1.5 </t>
  </si>
  <si>
    <t>Otras gratificaciones y bonificaciones</t>
  </si>
  <si>
    <t>2.1.4.2</t>
  </si>
  <si>
    <t xml:space="preserve"> GRATIFICACIONES Y BONIFICACIONES </t>
  </si>
  <si>
    <t>2.1.4</t>
  </si>
  <si>
    <t>Gastos de representación en el pais</t>
  </si>
  <si>
    <t>2.1.3.2</t>
  </si>
  <si>
    <t xml:space="preserve">DIETAS Y GASTOS DE REPRESENTACIÓN </t>
  </si>
  <si>
    <t>Compensación</t>
  </si>
  <si>
    <t>2.1.2.2</t>
  </si>
  <si>
    <t xml:space="preserve"> Compensación  </t>
  </si>
  <si>
    <t>2.1.2</t>
  </si>
  <si>
    <t>Vacaciones</t>
  </si>
  <si>
    <t>2.1.1.6</t>
  </si>
  <si>
    <t>Prestaciones económicas</t>
  </si>
  <si>
    <t>2.1.1.5</t>
  </si>
  <si>
    <t>sueldo anual No.13</t>
  </si>
  <si>
    <t>2.1.1.4</t>
  </si>
  <si>
    <t>Sueldos al personal fijo en trámite de pensiones</t>
  </si>
  <si>
    <t>2.1.1.3</t>
  </si>
  <si>
    <t>Remuneraciones al personal con carácter transitorio</t>
  </si>
  <si>
    <t>2.1.1.2</t>
  </si>
  <si>
    <t>Remuneraciones al personal fijo</t>
  </si>
  <si>
    <t>2.1.1.1</t>
  </si>
  <si>
    <t>REMUNERACIONES</t>
  </si>
  <si>
    <t>2.1.1</t>
  </si>
  <si>
    <t>REMUNERACIONES Y CONTRIBUCIONES</t>
  </si>
  <si>
    <t xml:space="preserve">2.1 - </t>
  </si>
  <si>
    <t xml:space="preserve"> GASTOS</t>
  </si>
  <si>
    <t>2 -</t>
  </si>
  <si>
    <t>TOTAL INGRESOS</t>
  </si>
  <si>
    <t>CUENTA GASTOS OPERACIONALES</t>
  </si>
  <si>
    <t>INGRESOS CUENTA SANIDAD ANIMAL Y EXTENSION</t>
  </si>
  <si>
    <t>INGRESOS  PROGRAMA COLERA PORCINO</t>
  </si>
  <si>
    <t>TRANSF. DE LA TESORERIA</t>
  </si>
  <si>
    <t>INGRESOS:</t>
  </si>
  <si>
    <t>DEL 1RO  AL 31 DE OCTUBRE  2023</t>
  </si>
  <si>
    <t>ESTADO DE INGRESOS Y  EGRESOS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</si>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</sst>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0"/>
      <name val="Calibri Light"/>
      <family val="1"/>
      <scheme val="major"/>
    </font>
    <font>
      <sz val="11"/>
      <name val="Calibri Light"/>
      <family val="1"/>
      <scheme val="major"/>
    </font>
    <font>
      <sz val="11"/>
      <name val="Arial"/>
      <family val="2"/>
    </font>
    <font>
      <b/>
      <sz val="11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8"/>
      <name val="Calibri Light"/>
      <family val="1"/>
      <scheme val="major"/>
    </font>
    <font>
      <b/>
      <sz val="14"/>
      <color rgb="FFFF00FF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4"/>
      <color rgb="FF008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3300"/>
      <name val="Arial"/>
      <family val="2"/>
    </font>
    <font>
      <b/>
      <sz val="10"/>
      <name val="Arial"/>
      <family val="2"/>
    </font>
    <font>
      <b/>
      <sz val="12"/>
      <color rgb="FFFF0000"/>
      <name val="Calibri Light"/>
      <family val="1"/>
      <scheme val="major"/>
    </font>
    <font>
      <sz val="12"/>
      <name val="Calibri Light"/>
      <family val="1"/>
      <scheme val="major"/>
    </font>
    <font>
      <sz val="14"/>
      <name val="Calibri Light"/>
      <family val="1"/>
      <scheme val="major"/>
    </font>
    <font>
      <b/>
      <sz val="14"/>
      <color rgb="FF6F6C00"/>
      <name val="Arial"/>
      <family val="2"/>
    </font>
    <font>
      <b/>
      <u/>
      <sz val="11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13"/>
      <name val="Calibri Light"/>
      <family val="1"/>
      <scheme val="major"/>
    </font>
    <font>
      <b/>
      <sz val="14"/>
      <name val="Calibri Light"/>
      <family val="1"/>
      <scheme val="major"/>
    </font>
    <font>
      <sz val="13"/>
      <name val="Calibri Light"/>
      <family val="1"/>
      <scheme val="major"/>
    </font>
    <font>
      <b/>
      <sz val="12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2" fillId="0" borderId="0" xfId="2" applyFont="1"/>
    <xf numFmtId="43" fontId="2" fillId="0" borderId="0" xfId="1" applyFont="1" applyFill="1" applyAlignment="1"/>
    <xf numFmtId="0" fontId="3" fillId="0" borderId="0" xfId="2" applyFont="1" applyAlignment="1">
      <alignment horizontal="left"/>
    </xf>
    <xf numFmtId="0" fontId="4" fillId="0" borderId="0" xfId="2" applyFont="1"/>
    <xf numFmtId="43" fontId="4" fillId="0" borderId="0" xfId="1" applyFont="1" applyFill="1" applyAlignment="1"/>
    <xf numFmtId="0" fontId="4" fillId="0" borderId="0" xfId="2" applyFont="1" applyAlignment="1">
      <alignment horizontal="left"/>
    </xf>
    <xf numFmtId="43" fontId="0" fillId="0" borderId="0" xfId="1" applyFont="1"/>
    <xf numFmtId="49" fontId="5" fillId="0" borderId="0" xfId="2" applyNumberFormat="1" applyFont="1" applyAlignment="1" applyProtection="1">
      <alignment horizontal="center"/>
      <protection locked="0"/>
    </xf>
    <xf numFmtId="43" fontId="3" fillId="0" borderId="0" xfId="1" applyFont="1"/>
    <xf numFmtId="43" fontId="0" fillId="0" borderId="0" xfId="1" applyFont="1" applyAlignment="1"/>
    <xf numFmtId="49" fontId="5" fillId="0" borderId="0" xfId="2" applyNumberFormat="1" applyFont="1" applyAlignment="1" applyProtection="1">
      <alignment horizontal="left"/>
      <protection locked="0"/>
    </xf>
    <xf numFmtId="43" fontId="6" fillId="0" borderId="0" xfId="1" applyFont="1" applyBorder="1" applyAlignment="1">
      <alignment horizontal="center"/>
    </xf>
    <xf numFmtId="43" fontId="7" fillId="0" borderId="0" xfId="1" applyFont="1" applyBorder="1" applyAlignment="1" applyProtection="1">
      <protection locked="0"/>
    </xf>
    <xf numFmtId="43" fontId="4" fillId="0" borderId="0" xfId="1" applyFont="1" applyAlignment="1"/>
    <xf numFmtId="43" fontId="5" fillId="0" borderId="0" xfId="1" applyFont="1" applyBorder="1" applyAlignment="1">
      <alignment horizontal="left"/>
    </xf>
    <xf numFmtId="0" fontId="1" fillId="0" borderId="1" xfId="2" applyBorder="1"/>
    <xf numFmtId="43" fontId="2" fillId="0" borderId="1" xfId="1" applyFont="1" applyBorder="1"/>
    <xf numFmtId="43" fontId="7" fillId="0" borderId="0" xfId="1" applyFont="1" applyBorder="1" applyAlignment="1" applyProtection="1">
      <alignment horizontal="left"/>
      <protection locked="0"/>
    </xf>
    <xf numFmtId="43" fontId="3" fillId="0" borderId="1" xfId="1" applyFont="1" applyBorder="1" applyAlignment="1">
      <alignment horizontal="left"/>
    </xf>
    <xf numFmtId="0" fontId="1" fillId="0" borderId="0" xfId="2"/>
    <xf numFmtId="43" fontId="5" fillId="0" borderId="0" xfId="1" applyFont="1" applyBorder="1" applyAlignment="1" applyProtection="1">
      <alignment horizontal="left"/>
      <protection locked="0"/>
    </xf>
    <xf numFmtId="49" fontId="6" fillId="0" borderId="0" xfId="2" applyNumberFormat="1" applyFont="1" applyAlignment="1" applyProtection="1">
      <alignment horizontal="center"/>
      <protection locked="0"/>
    </xf>
    <xf numFmtId="43" fontId="8" fillId="0" borderId="0" xfId="1" applyFont="1"/>
    <xf numFmtId="0" fontId="9" fillId="0" borderId="0" xfId="2" applyFont="1" applyAlignment="1">
      <alignment horizontal="right"/>
    </xf>
    <xf numFmtId="0" fontId="9" fillId="0" borderId="0" xfId="2" applyFont="1" applyAlignment="1">
      <alignment horizontal="left"/>
    </xf>
    <xf numFmtId="43" fontId="2" fillId="0" borderId="0" xfId="2" applyNumberFormat="1" applyFont="1"/>
    <xf numFmtId="43" fontId="10" fillId="0" borderId="0" xfId="2" applyNumberFormat="1" applyFont="1"/>
    <xf numFmtId="43" fontId="9" fillId="0" borderId="0" xfId="1" applyFont="1" applyFill="1" applyBorder="1" applyAlignment="1">
      <alignment vertical="center"/>
    </xf>
    <xf numFmtId="0" fontId="6" fillId="0" borderId="0" xfId="2" applyFont="1" applyAlignment="1">
      <alignment horizontal="left" wrapText="1"/>
    </xf>
    <xf numFmtId="43" fontId="9" fillId="2" borderId="2" xfId="1" applyFont="1" applyFill="1" applyBorder="1" applyAlignment="1">
      <alignment vertical="center"/>
    </xf>
    <xf numFmtId="0" fontId="6" fillId="2" borderId="0" xfId="2" applyFont="1" applyFill="1" applyAlignment="1">
      <alignment horizontal="left" wrapText="1"/>
    </xf>
    <xf numFmtId="0" fontId="3" fillId="2" borderId="0" xfId="2" applyFont="1" applyFill="1" applyAlignment="1">
      <alignment horizontal="left"/>
    </xf>
    <xf numFmtId="43" fontId="11" fillId="0" borderId="0" xfId="1" applyFont="1" applyFill="1"/>
    <xf numFmtId="43" fontId="9" fillId="0" borderId="1" xfId="1" applyFont="1" applyFill="1" applyBorder="1" applyAlignment="1">
      <alignment vertical="center"/>
    </xf>
    <xf numFmtId="0" fontId="9" fillId="0" borderId="1" xfId="2" applyFont="1" applyBorder="1"/>
    <xf numFmtId="0" fontId="4" fillId="0" borderId="1" xfId="2" applyFont="1" applyBorder="1" applyAlignment="1">
      <alignment horizontal="left"/>
    </xf>
    <xf numFmtId="43" fontId="12" fillId="0" borderId="0" xfId="1" applyFont="1" applyFill="1" applyBorder="1" applyAlignment="1">
      <alignment vertical="center"/>
    </xf>
    <xf numFmtId="0" fontId="12" fillId="0" borderId="0" xfId="2" applyFont="1" applyAlignment="1">
      <alignment horizontal="left" vertical="center"/>
    </xf>
    <xf numFmtId="0" fontId="2" fillId="3" borderId="0" xfId="2" applyFont="1" applyFill="1"/>
    <xf numFmtId="0" fontId="4" fillId="3" borderId="0" xfId="2" applyFont="1" applyFill="1"/>
    <xf numFmtId="43" fontId="9" fillId="3" borderId="0" xfId="1" applyFont="1" applyFill="1" applyBorder="1" applyAlignment="1">
      <alignment vertical="center"/>
    </xf>
    <xf numFmtId="0" fontId="9" fillId="3" borderId="0" xfId="2" applyFont="1" applyFill="1"/>
    <xf numFmtId="0" fontId="12" fillId="3" borderId="0" xfId="2" applyFont="1" applyFill="1" applyAlignment="1">
      <alignment horizontal="left" vertical="center"/>
    </xf>
    <xf numFmtId="0" fontId="12" fillId="0" borderId="0" xfId="2" applyFont="1" applyAlignment="1">
      <alignment horizontal="left" vertical="center"/>
    </xf>
    <xf numFmtId="43" fontId="9" fillId="3" borderId="0" xfId="1" applyFont="1" applyFill="1" applyBorder="1" applyAlignment="1">
      <alignment vertical="center" wrapText="1"/>
    </xf>
    <xf numFmtId="0" fontId="9" fillId="3" borderId="0" xfId="2" applyFont="1" applyFill="1" applyAlignment="1">
      <alignment wrapText="1"/>
    </xf>
    <xf numFmtId="0" fontId="13" fillId="3" borderId="0" xfId="2" applyFont="1" applyFill="1" applyAlignment="1">
      <alignment horizontal="left" vertical="center"/>
    </xf>
    <xf numFmtId="0" fontId="12" fillId="0" borderId="0" xfId="2" applyFont="1" applyAlignment="1">
      <alignment wrapText="1"/>
    </xf>
    <xf numFmtId="0" fontId="12" fillId="0" borderId="0" xfId="2" applyFont="1"/>
    <xf numFmtId="43" fontId="13" fillId="3" borderId="0" xfId="1" applyFont="1" applyFill="1" applyAlignment="1">
      <alignment vertical="center"/>
    </xf>
    <xf numFmtId="0" fontId="13" fillId="3" borderId="0" xfId="2" applyFont="1" applyFill="1"/>
    <xf numFmtId="43" fontId="12" fillId="0" borderId="0" xfId="1" applyFont="1" applyFill="1" applyAlignment="1">
      <alignment vertical="center" wrapText="1"/>
    </xf>
    <xf numFmtId="43" fontId="12" fillId="0" borderId="0" xfId="1" applyFont="1" applyFill="1" applyAlignment="1">
      <alignment vertical="center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left" vertical="center"/>
    </xf>
    <xf numFmtId="43" fontId="13" fillId="0" borderId="0" xfId="1" applyFont="1" applyFill="1" applyAlignment="1">
      <alignment vertical="center"/>
    </xf>
    <xf numFmtId="0" fontId="13" fillId="0" borderId="0" xfId="2" applyFont="1"/>
    <xf numFmtId="0" fontId="4" fillId="0" borderId="0" xfId="0" applyFont="1" applyAlignment="1">
      <alignment wrapText="1"/>
    </xf>
    <xf numFmtId="43" fontId="6" fillId="0" borderId="0" xfId="1" applyFont="1" applyFill="1" applyAlignment="1"/>
    <xf numFmtId="0" fontId="13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 wrapText="1"/>
    </xf>
    <xf numFmtId="0" fontId="13" fillId="0" borderId="0" xfId="2" applyFont="1" applyAlignment="1">
      <alignment wrapText="1"/>
    </xf>
    <xf numFmtId="43" fontId="9" fillId="0" borderId="1" xfId="1" applyFont="1" applyFill="1" applyBorder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43" fontId="4" fillId="0" borderId="0" xfId="1" applyFont="1" applyFill="1" applyAlignment="1">
      <alignment vertical="center"/>
    </xf>
    <xf numFmtId="43" fontId="9" fillId="0" borderId="0" xfId="1" applyFont="1" applyFill="1" applyAlignment="1">
      <alignment vertical="center"/>
    </xf>
    <xf numFmtId="43" fontId="2" fillId="2" borderId="0" xfId="2" applyNumberFormat="1" applyFont="1" applyFill="1"/>
    <xf numFmtId="43" fontId="4" fillId="2" borderId="0" xfId="1" applyFont="1" applyFill="1"/>
    <xf numFmtId="43" fontId="9" fillId="2" borderId="1" xfId="1" applyFont="1" applyFill="1" applyBorder="1" applyAlignment="1">
      <alignment vertical="center"/>
    </xf>
    <xf numFmtId="0" fontId="13" fillId="2" borderId="0" xfId="2" applyFont="1" applyFill="1"/>
    <xf numFmtId="0" fontId="13" fillId="2" borderId="0" xfId="2" applyFont="1" applyFill="1" applyAlignment="1">
      <alignment horizontal="left" vertical="center"/>
    </xf>
    <xf numFmtId="0" fontId="1" fillId="0" borderId="0" xfId="0" applyFont="1"/>
    <xf numFmtId="0" fontId="9" fillId="0" borderId="0" xfId="2" applyFont="1" applyAlignment="1">
      <alignment wrapText="1"/>
    </xf>
    <xf numFmtId="0" fontId="1" fillId="0" borderId="0" xfId="0" applyFont="1" applyAlignment="1">
      <alignment wrapText="1"/>
    </xf>
    <xf numFmtId="0" fontId="15" fillId="0" borderId="0" xfId="0" applyFont="1" applyAlignment="1">
      <alignment wrapText="1"/>
    </xf>
    <xf numFmtId="43" fontId="4" fillId="0" borderId="0" xfId="1" applyFont="1" applyFill="1" applyBorder="1" applyAlignment="1">
      <alignment vertical="center"/>
    </xf>
    <xf numFmtId="0" fontId="2" fillId="2" borderId="0" xfId="2" applyFont="1" applyFill="1"/>
    <xf numFmtId="0" fontId="4" fillId="2" borderId="0" xfId="2" applyFont="1" applyFill="1"/>
    <xf numFmtId="0" fontId="13" fillId="0" borderId="0" xfId="2" applyFont="1" applyAlignment="1">
      <alignment horizontal="left" wrapText="1"/>
    </xf>
    <xf numFmtId="0" fontId="13" fillId="0" borderId="0" xfId="2" applyFont="1" applyAlignment="1">
      <alignment horizontal="left" vertical="center"/>
    </xf>
    <xf numFmtId="43" fontId="9" fillId="2" borderId="0" xfId="1" applyFont="1" applyFill="1" applyAlignment="1">
      <alignment vertical="center"/>
    </xf>
    <xf numFmtId="43" fontId="13" fillId="0" borderId="0" xfId="1" applyFont="1" applyFill="1" applyAlignment="1">
      <alignment vertical="center" wrapText="1"/>
    </xf>
    <xf numFmtId="43" fontId="13" fillId="0" borderId="1" xfId="1" applyFont="1" applyFill="1" applyBorder="1" applyAlignment="1">
      <alignment vertical="center"/>
    </xf>
    <xf numFmtId="0" fontId="9" fillId="2" borderId="0" xfId="2" applyFont="1" applyFill="1" applyAlignment="1">
      <alignment horizontal="left" vertical="center"/>
    </xf>
    <xf numFmtId="0" fontId="9" fillId="0" borderId="0" xfId="2" applyFont="1" applyAlignment="1">
      <alignment horizontal="left" vertical="center"/>
    </xf>
    <xf numFmtId="43" fontId="13" fillId="0" borderId="0" xfId="1" applyFont="1" applyFill="1" applyAlignment="1">
      <alignment horizontal="center" vertical="center"/>
    </xf>
    <xf numFmtId="43" fontId="4" fillId="0" borderId="0" xfId="1" applyFont="1" applyFill="1"/>
    <xf numFmtId="43" fontId="12" fillId="0" borderId="1" xfId="1" applyFont="1" applyFill="1" applyBorder="1" applyAlignment="1">
      <alignment vertical="center"/>
    </xf>
    <xf numFmtId="43" fontId="8" fillId="0" borderId="0" xfId="1" applyFont="1" applyFill="1"/>
    <xf numFmtId="43" fontId="4" fillId="0" borderId="0" xfId="1" applyFont="1" applyFill="1" applyAlignment="1">
      <alignment vertical="center" wrapText="1"/>
    </xf>
    <xf numFmtId="43" fontId="4" fillId="0" borderId="0" xfId="2" applyNumberFormat="1" applyFont="1"/>
    <xf numFmtId="43" fontId="16" fillId="0" borderId="0" xfId="2" applyNumberFormat="1" applyFont="1"/>
    <xf numFmtId="43" fontId="4" fillId="0" borderId="0" xfId="1" applyFont="1" applyFill="1" applyAlignment="1">
      <alignment horizontal="center"/>
    </xf>
    <xf numFmtId="43" fontId="17" fillId="0" borderId="0" xfId="1" applyFont="1" applyFill="1"/>
    <xf numFmtId="43" fontId="18" fillId="0" borderId="0" xfId="1" applyFont="1" applyFill="1" applyBorder="1"/>
    <xf numFmtId="43" fontId="19" fillId="0" borderId="0" xfId="1" applyFont="1" applyFill="1"/>
    <xf numFmtId="0" fontId="6" fillId="0" borderId="0" xfId="2" applyFont="1"/>
    <xf numFmtId="43" fontId="9" fillId="0" borderId="2" xfId="1" applyFont="1" applyFill="1" applyBorder="1" applyAlignment="1">
      <alignment horizontal="center"/>
    </xf>
    <xf numFmtId="0" fontId="9" fillId="0" borderId="0" xfId="2" applyFont="1"/>
    <xf numFmtId="43" fontId="2" fillId="0" borderId="0" xfId="1" applyFont="1" applyFill="1" applyBorder="1"/>
    <xf numFmtId="43" fontId="4" fillId="0" borderId="0" xfId="1" applyFont="1" applyFill="1" applyBorder="1" applyAlignment="1">
      <alignment horizontal="center"/>
    </xf>
    <xf numFmtId="43" fontId="3" fillId="0" borderId="0" xfId="1" applyFont="1" applyFill="1" applyAlignment="1"/>
    <xf numFmtId="0" fontId="3" fillId="0" borderId="0" xfId="2" applyFont="1"/>
    <xf numFmtId="43" fontId="5" fillId="0" borderId="0" xfId="1" applyFont="1" applyFill="1" applyBorder="1" applyAlignment="1"/>
    <xf numFmtId="0" fontId="20" fillId="0" borderId="0" xfId="2" applyFont="1"/>
    <xf numFmtId="0" fontId="6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21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3" fillId="0" borderId="0" xfId="2" applyFont="1" applyAlignment="1">
      <alignment horizontal="center"/>
    </xf>
    <xf numFmtId="0" fontId="22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25" fillId="0" borderId="0" xfId="2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jmarcano.com/mipais/graficos/escudo.jpg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32106</xdr:colOff>
      <xdr:row>3</xdr:row>
      <xdr:rowOff>170060</xdr:rowOff>
    </xdr:from>
    <xdr:ext cx="1166441" cy="700252"/>
    <xdr:pic>
      <xdr:nvPicPr>
        <xdr:cNvPr id="2" name="2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0981" y="646310"/>
          <a:ext cx="1166441" cy="700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2504326</xdr:colOff>
      <xdr:row>3</xdr:row>
      <xdr:rowOff>53511</xdr:rowOff>
    </xdr:from>
    <xdr:ext cx="1250928" cy="832837"/>
    <xdr:pic>
      <xdr:nvPicPr>
        <xdr:cNvPr id="3" name="5 Imagen" descr="Escudo de la República Dominicana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/>
        <a:srcRect/>
        <a:stretch>
          <a:fillRect/>
        </a:stretch>
      </xdr:blipFill>
      <xdr:spPr bwMode="auto">
        <a:xfrm>
          <a:off x="1618501" y="539286"/>
          <a:ext cx="1250928" cy="832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1013716</xdr:colOff>
      <xdr:row>3</xdr:row>
      <xdr:rowOff>10704</xdr:rowOff>
    </xdr:from>
    <xdr:ext cx="1558941" cy="910874"/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3691" y="496479"/>
          <a:ext cx="1558941" cy="9108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4:G238"/>
  <sheetViews>
    <sheetView tabSelected="1" view="pageLayout" topLeftCell="A94" zoomScale="78" zoomScaleNormal="100" zoomScalePageLayoutView="78" workbookViewId="0"/>
  </sheetViews>
  <sheetFormatPr baseColWidth="10" defaultColWidth="11.42578125" defaultRowHeight="15" x14ac:dyDescent="0.25"/>
  <cols>
    <col min="1" max="1" width="17.5703125" style="3" customWidth="1"/>
    <col min="2" max="2" width="51.140625" style="1" customWidth="1"/>
    <col min="3" max="3" width="20" style="2" customWidth="1"/>
    <col min="4" max="4" width="21" style="1" customWidth="1"/>
    <col min="5" max="5" width="20.140625" style="1" customWidth="1"/>
    <col min="6" max="6" width="18.7109375" style="1" customWidth="1"/>
    <col min="7" max="208" width="11.42578125" style="1"/>
    <col min="209" max="209" width="59" style="1" customWidth="1"/>
    <col min="210" max="210" width="21" style="1" customWidth="1"/>
    <col min="211" max="211" width="19.28515625" style="1" customWidth="1"/>
    <col min="212" max="219" width="0" style="1" hidden="1" customWidth="1"/>
    <col min="220" max="220" width="13.7109375" style="1" bestFit="1" customWidth="1"/>
    <col min="221" max="221" width="14.7109375" style="1" customWidth="1"/>
    <col min="222" max="464" width="11.42578125" style="1"/>
    <col min="465" max="465" width="59" style="1" customWidth="1"/>
    <col min="466" max="466" width="21" style="1" customWidth="1"/>
    <col min="467" max="467" width="19.28515625" style="1" customWidth="1"/>
    <col min="468" max="475" width="0" style="1" hidden="1" customWidth="1"/>
    <col min="476" max="476" width="13.7109375" style="1" bestFit="1" customWidth="1"/>
    <col min="477" max="477" width="14.7109375" style="1" customWidth="1"/>
    <col min="478" max="720" width="11.42578125" style="1"/>
    <col min="721" max="721" width="59" style="1" customWidth="1"/>
    <col min="722" max="722" width="21" style="1" customWidth="1"/>
    <col min="723" max="723" width="19.28515625" style="1" customWidth="1"/>
    <col min="724" max="731" width="0" style="1" hidden="1" customWidth="1"/>
    <col min="732" max="732" width="13.7109375" style="1" bestFit="1" customWidth="1"/>
    <col min="733" max="733" width="14.7109375" style="1" customWidth="1"/>
    <col min="734" max="976" width="11.42578125" style="1"/>
    <col min="977" max="977" width="59" style="1" customWidth="1"/>
    <col min="978" max="978" width="21" style="1" customWidth="1"/>
    <col min="979" max="979" width="19.28515625" style="1" customWidth="1"/>
    <col min="980" max="987" width="0" style="1" hidden="1" customWidth="1"/>
    <col min="988" max="988" width="13.7109375" style="1" bestFit="1" customWidth="1"/>
    <col min="989" max="989" width="14.7109375" style="1" customWidth="1"/>
    <col min="990" max="1232" width="11.42578125" style="1"/>
    <col min="1233" max="1233" width="59" style="1" customWidth="1"/>
    <col min="1234" max="1234" width="21" style="1" customWidth="1"/>
    <col min="1235" max="1235" width="19.28515625" style="1" customWidth="1"/>
    <col min="1236" max="1243" width="0" style="1" hidden="1" customWidth="1"/>
    <col min="1244" max="1244" width="13.7109375" style="1" bestFit="1" customWidth="1"/>
    <col min="1245" max="1245" width="14.7109375" style="1" customWidth="1"/>
    <col min="1246" max="1488" width="11.42578125" style="1"/>
    <col min="1489" max="1489" width="59" style="1" customWidth="1"/>
    <col min="1490" max="1490" width="21" style="1" customWidth="1"/>
    <col min="1491" max="1491" width="19.28515625" style="1" customWidth="1"/>
    <col min="1492" max="1499" width="0" style="1" hidden="1" customWidth="1"/>
    <col min="1500" max="1500" width="13.7109375" style="1" bestFit="1" customWidth="1"/>
    <col min="1501" max="1501" width="14.7109375" style="1" customWidth="1"/>
    <col min="1502" max="1744" width="11.42578125" style="1"/>
    <col min="1745" max="1745" width="59" style="1" customWidth="1"/>
    <col min="1746" max="1746" width="21" style="1" customWidth="1"/>
    <col min="1747" max="1747" width="19.28515625" style="1" customWidth="1"/>
    <col min="1748" max="1755" width="0" style="1" hidden="1" customWidth="1"/>
    <col min="1756" max="1756" width="13.7109375" style="1" bestFit="1" customWidth="1"/>
    <col min="1757" max="1757" width="14.7109375" style="1" customWidth="1"/>
    <col min="1758" max="2000" width="11.42578125" style="1"/>
    <col min="2001" max="2001" width="59" style="1" customWidth="1"/>
    <col min="2002" max="2002" width="21" style="1" customWidth="1"/>
    <col min="2003" max="2003" width="19.28515625" style="1" customWidth="1"/>
    <col min="2004" max="2011" width="0" style="1" hidden="1" customWidth="1"/>
    <col min="2012" max="2012" width="13.7109375" style="1" bestFit="1" customWidth="1"/>
    <col min="2013" max="2013" width="14.7109375" style="1" customWidth="1"/>
    <col min="2014" max="2256" width="11.42578125" style="1"/>
    <col min="2257" max="2257" width="59" style="1" customWidth="1"/>
    <col min="2258" max="2258" width="21" style="1" customWidth="1"/>
    <col min="2259" max="2259" width="19.28515625" style="1" customWidth="1"/>
    <col min="2260" max="2267" width="0" style="1" hidden="1" customWidth="1"/>
    <col min="2268" max="2268" width="13.7109375" style="1" bestFit="1" customWidth="1"/>
    <col min="2269" max="2269" width="14.7109375" style="1" customWidth="1"/>
    <col min="2270" max="2512" width="11.42578125" style="1"/>
    <col min="2513" max="2513" width="59" style="1" customWidth="1"/>
    <col min="2514" max="2514" width="21" style="1" customWidth="1"/>
    <col min="2515" max="2515" width="19.28515625" style="1" customWidth="1"/>
    <col min="2516" max="2523" width="0" style="1" hidden="1" customWidth="1"/>
    <col min="2524" max="2524" width="13.7109375" style="1" bestFit="1" customWidth="1"/>
    <col min="2525" max="2525" width="14.7109375" style="1" customWidth="1"/>
    <col min="2526" max="2768" width="11.42578125" style="1"/>
    <col min="2769" max="2769" width="59" style="1" customWidth="1"/>
    <col min="2770" max="2770" width="21" style="1" customWidth="1"/>
    <col min="2771" max="2771" width="19.28515625" style="1" customWidth="1"/>
    <col min="2772" max="2779" width="0" style="1" hidden="1" customWidth="1"/>
    <col min="2780" max="2780" width="13.7109375" style="1" bestFit="1" customWidth="1"/>
    <col min="2781" max="2781" width="14.7109375" style="1" customWidth="1"/>
    <col min="2782" max="3024" width="11.42578125" style="1"/>
    <col min="3025" max="3025" width="59" style="1" customWidth="1"/>
    <col min="3026" max="3026" width="21" style="1" customWidth="1"/>
    <col min="3027" max="3027" width="19.28515625" style="1" customWidth="1"/>
    <col min="3028" max="3035" width="0" style="1" hidden="1" customWidth="1"/>
    <col min="3036" max="3036" width="13.7109375" style="1" bestFit="1" customWidth="1"/>
    <col min="3037" max="3037" width="14.7109375" style="1" customWidth="1"/>
    <col min="3038" max="3280" width="11.42578125" style="1"/>
    <col min="3281" max="3281" width="59" style="1" customWidth="1"/>
    <col min="3282" max="3282" width="21" style="1" customWidth="1"/>
    <col min="3283" max="3283" width="19.28515625" style="1" customWidth="1"/>
    <col min="3284" max="3291" width="0" style="1" hidden="1" customWidth="1"/>
    <col min="3292" max="3292" width="13.7109375" style="1" bestFit="1" customWidth="1"/>
    <col min="3293" max="3293" width="14.7109375" style="1" customWidth="1"/>
    <col min="3294" max="3536" width="11.42578125" style="1"/>
    <col min="3537" max="3537" width="59" style="1" customWidth="1"/>
    <col min="3538" max="3538" width="21" style="1" customWidth="1"/>
    <col min="3539" max="3539" width="19.28515625" style="1" customWidth="1"/>
    <col min="3540" max="3547" width="0" style="1" hidden="1" customWidth="1"/>
    <col min="3548" max="3548" width="13.7109375" style="1" bestFit="1" customWidth="1"/>
    <col min="3549" max="3549" width="14.7109375" style="1" customWidth="1"/>
    <col min="3550" max="3792" width="11.42578125" style="1"/>
    <col min="3793" max="3793" width="59" style="1" customWidth="1"/>
    <col min="3794" max="3794" width="21" style="1" customWidth="1"/>
    <col min="3795" max="3795" width="19.28515625" style="1" customWidth="1"/>
    <col min="3796" max="3803" width="0" style="1" hidden="1" customWidth="1"/>
    <col min="3804" max="3804" width="13.7109375" style="1" bestFit="1" customWidth="1"/>
    <col min="3805" max="3805" width="14.7109375" style="1" customWidth="1"/>
    <col min="3806" max="4048" width="11.42578125" style="1"/>
    <col min="4049" max="4049" width="59" style="1" customWidth="1"/>
    <col min="4050" max="4050" width="21" style="1" customWidth="1"/>
    <col min="4051" max="4051" width="19.28515625" style="1" customWidth="1"/>
    <col min="4052" max="4059" width="0" style="1" hidden="1" customWidth="1"/>
    <col min="4060" max="4060" width="13.7109375" style="1" bestFit="1" customWidth="1"/>
    <col min="4061" max="4061" width="14.7109375" style="1" customWidth="1"/>
    <col min="4062" max="4304" width="11.42578125" style="1"/>
    <col min="4305" max="4305" width="59" style="1" customWidth="1"/>
    <col min="4306" max="4306" width="21" style="1" customWidth="1"/>
    <col min="4307" max="4307" width="19.28515625" style="1" customWidth="1"/>
    <col min="4308" max="4315" width="0" style="1" hidden="1" customWidth="1"/>
    <col min="4316" max="4316" width="13.7109375" style="1" bestFit="1" customWidth="1"/>
    <col min="4317" max="4317" width="14.7109375" style="1" customWidth="1"/>
    <col min="4318" max="4560" width="11.42578125" style="1"/>
    <col min="4561" max="4561" width="59" style="1" customWidth="1"/>
    <col min="4562" max="4562" width="21" style="1" customWidth="1"/>
    <col min="4563" max="4563" width="19.28515625" style="1" customWidth="1"/>
    <col min="4564" max="4571" width="0" style="1" hidden="1" customWidth="1"/>
    <col min="4572" max="4572" width="13.7109375" style="1" bestFit="1" customWidth="1"/>
    <col min="4573" max="4573" width="14.7109375" style="1" customWidth="1"/>
    <col min="4574" max="4816" width="11.42578125" style="1"/>
    <col min="4817" max="4817" width="59" style="1" customWidth="1"/>
    <col min="4818" max="4818" width="21" style="1" customWidth="1"/>
    <col min="4819" max="4819" width="19.28515625" style="1" customWidth="1"/>
    <col min="4820" max="4827" width="0" style="1" hidden="1" customWidth="1"/>
    <col min="4828" max="4828" width="13.7109375" style="1" bestFit="1" customWidth="1"/>
    <col min="4829" max="4829" width="14.7109375" style="1" customWidth="1"/>
    <col min="4830" max="5072" width="11.42578125" style="1"/>
    <col min="5073" max="5073" width="59" style="1" customWidth="1"/>
    <col min="5074" max="5074" width="21" style="1" customWidth="1"/>
    <col min="5075" max="5075" width="19.28515625" style="1" customWidth="1"/>
    <col min="5076" max="5083" width="0" style="1" hidden="1" customWidth="1"/>
    <col min="5084" max="5084" width="13.7109375" style="1" bestFit="1" customWidth="1"/>
    <col min="5085" max="5085" width="14.7109375" style="1" customWidth="1"/>
    <col min="5086" max="5328" width="11.42578125" style="1"/>
    <col min="5329" max="5329" width="59" style="1" customWidth="1"/>
    <col min="5330" max="5330" width="21" style="1" customWidth="1"/>
    <col min="5331" max="5331" width="19.28515625" style="1" customWidth="1"/>
    <col min="5332" max="5339" width="0" style="1" hidden="1" customWidth="1"/>
    <col min="5340" max="5340" width="13.7109375" style="1" bestFit="1" customWidth="1"/>
    <col min="5341" max="5341" width="14.7109375" style="1" customWidth="1"/>
    <col min="5342" max="5584" width="11.42578125" style="1"/>
    <col min="5585" max="5585" width="59" style="1" customWidth="1"/>
    <col min="5586" max="5586" width="21" style="1" customWidth="1"/>
    <col min="5587" max="5587" width="19.28515625" style="1" customWidth="1"/>
    <col min="5588" max="5595" width="0" style="1" hidden="1" customWidth="1"/>
    <col min="5596" max="5596" width="13.7109375" style="1" bestFit="1" customWidth="1"/>
    <col min="5597" max="5597" width="14.7109375" style="1" customWidth="1"/>
    <col min="5598" max="5840" width="11.42578125" style="1"/>
    <col min="5841" max="5841" width="59" style="1" customWidth="1"/>
    <col min="5842" max="5842" width="21" style="1" customWidth="1"/>
    <col min="5843" max="5843" width="19.28515625" style="1" customWidth="1"/>
    <col min="5844" max="5851" width="0" style="1" hidden="1" customWidth="1"/>
    <col min="5852" max="5852" width="13.7109375" style="1" bestFit="1" customWidth="1"/>
    <col min="5853" max="5853" width="14.7109375" style="1" customWidth="1"/>
    <col min="5854" max="6096" width="11.42578125" style="1"/>
    <col min="6097" max="6097" width="59" style="1" customWidth="1"/>
    <col min="6098" max="6098" width="21" style="1" customWidth="1"/>
    <col min="6099" max="6099" width="19.28515625" style="1" customWidth="1"/>
    <col min="6100" max="6107" width="0" style="1" hidden="1" customWidth="1"/>
    <col min="6108" max="6108" width="13.7109375" style="1" bestFit="1" customWidth="1"/>
    <col min="6109" max="6109" width="14.7109375" style="1" customWidth="1"/>
    <col min="6110" max="6352" width="11.42578125" style="1"/>
    <col min="6353" max="6353" width="59" style="1" customWidth="1"/>
    <col min="6354" max="6354" width="21" style="1" customWidth="1"/>
    <col min="6355" max="6355" width="19.28515625" style="1" customWidth="1"/>
    <col min="6356" max="6363" width="0" style="1" hidden="1" customWidth="1"/>
    <col min="6364" max="6364" width="13.7109375" style="1" bestFit="1" customWidth="1"/>
    <col min="6365" max="6365" width="14.7109375" style="1" customWidth="1"/>
    <col min="6366" max="6608" width="11.42578125" style="1"/>
    <col min="6609" max="6609" width="59" style="1" customWidth="1"/>
    <col min="6610" max="6610" width="21" style="1" customWidth="1"/>
    <col min="6611" max="6611" width="19.28515625" style="1" customWidth="1"/>
    <col min="6612" max="6619" width="0" style="1" hidden="1" customWidth="1"/>
    <col min="6620" max="6620" width="13.7109375" style="1" bestFit="1" customWidth="1"/>
    <col min="6621" max="6621" width="14.7109375" style="1" customWidth="1"/>
    <col min="6622" max="6864" width="11.42578125" style="1"/>
    <col min="6865" max="6865" width="59" style="1" customWidth="1"/>
    <col min="6866" max="6866" width="21" style="1" customWidth="1"/>
    <col min="6867" max="6867" width="19.28515625" style="1" customWidth="1"/>
    <col min="6868" max="6875" width="0" style="1" hidden="1" customWidth="1"/>
    <col min="6876" max="6876" width="13.7109375" style="1" bestFit="1" customWidth="1"/>
    <col min="6877" max="6877" width="14.7109375" style="1" customWidth="1"/>
    <col min="6878" max="7120" width="11.42578125" style="1"/>
    <col min="7121" max="7121" width="59" style="1" customWidth="1"/>
    <col min="7122" max="7122" width="21" style="1" customWidth="1"/>
    <col min="7123" max="7123" width="19.28515625" style="1" customWidth="1"/>
    <col min="7124" max="7131" width="0" style="1" hidden="1" customWidth="1"/>
    <col min="7132" max="7132" width="13.7109375" style="1" bestFit="1" customWidth="1"/>
    <col min="7133" max="7133" width="14.7109375" style="1" customWidth="1"/>
    <col min="7134" max="7376" width="11.42578125" style="1"/>
    <col min="7377" max="7377" width="59" style="1" customWidth="1"/>
    <col min="7378" max="7378" width="21" style="1" customWidth="1"/>
    <col min="7379" max="7379" width="19.28515625" style="1" customWidth="1"/>
    <col min="7380" max="7387" width="0" style="1" hidden="1" customWidth="1"/>
    <col min="7388" max="7388" width="13.7109375" style="1" bestFit="1" customWidth="1"/>
    <col min="7389" max="7389" width="14.7109375" style="1" customWidth="1"/>
    <col min="7390" max="7632" width="11.42578125" style="1"/>
    <col min="7633" max="7633" width="59" style="1" customWidth="1"/>
    <col min="7634" max="7634" width="21" style="1" customWidth="1"/>
    <col min="7635" max="7635" width="19.28515625" style="1" customWidth="1"/>
    <col min="7636" max="7643" width="0" style="1" hidden="1" customWidth="1"/>
    <col min="7644" max="7644" width="13.7109375" style="1" bestFit="1" customWidth="1"/>
    <col min="7645" max="7645" width="14.7109375" style="1" customWidth="1"/>
    <col min="7646" max="7888" width="11.42578125" style="1"/>
    <col min="7889" max="7889" width="59" style="1" customWidth="1"/>
    <col min="7890" max="7890" width="21" style="1" customWidth="1"/>
    <col min="7891" max="7891" width="19.28515625" style="1" customWidth="1"/>
    <col min="7892" max="7899" width="0" style="1" hidden="1" customWidth="1"/>
    <col min="7900" max="7900" width="13.7109375" style="1" bestFit="1" customWidth="1"/>
    <col min="7901" max="7901" width="14.7109375" style="1" customWidth="1"/>
    <col min="7902" max="8144" width="11.42578125" style="1"/>
    <col min="8145" max="8145" width="59" style="1" customWidth="1"/>
    <col min="8146" max="8146" width="21" style="1" customWidth="1"/>
    <col min="8147" max="8147" width="19.28515625" style="1" customWidth="1"/>
    <col min="8148" max="8155" width="0" style="1" hidden="1" customWidth="1"/>
    <col min="8156" max="8156" width="13.7109375" style="1" bestFit="1" customWidth="1"/>
    <col min="8157" max="8157" width="14.7109375" style="1" customWidth="1"/>
    <col min="8158" max="8400" width="11.42578125" style="1"/>
    <col min="8401" max="8401" width="59" style="1" customWidth="1"/>
    <col min="8402" max="8402" width="21" style="1" customWidth="1"/>
    <col min="8403" max="8403" width="19.28515625" style="1" customWidth="1"/>
    <col min="8404" max="8411" width="0" style="1" hidden="1" customWidth="1"/>
    <col min="8412" max="8412" width="13.7109375" style="1" bestFit="1" customWidth="1"/>
    <col min="8413" max="8413" width="14.7109375" style="1" customWidth="1"/>
    <col min="8414" max="8656" width="11.42578125" style="1"/>
    <col min="8657" max="8657" width="59" style="1" customWidth="1"/>
    <col min="8658" max="8658" width="21" style="1" customWidth="1"/>
    <col min="8659" max="8659" width="19.28515625" style="1" customWidth="1"/>
    <col min="8660" max="8667" width="0" style="1" hidden="1" customWidth="1"/>
    <col min="8668" max="8668" width="13.7109375" style="1" bestFit="1" customWidth="1"/>
    <col min="8669" max="8669" width="14.7109375" style="1" customWidth="1"/>
    <col min="8670" max="8912" width="11.42578125" style="1"/>
    <col min="8913" max="8913" width="59" style="1" customWidth="1"/>
    <col min="8914" max="8914" width="21" style="1" customWidth="1"/>
    <col min="8915" max="8915" width="19.28515625" style="1" customWidth="1"/>
    <col min="8916" max="8923" width="0" style="1" hidden="1" customWidth="1"/>
    <col min="8924" max="8924" width="13.7109375" style="1" bestFit="1" customWidth="1"/>
    <col min="8925" max="8925" width="14.7109375" style="1" customWidth="1"/>
    <col min="8926" max="9168" width="11.42578125" style="1"/>
    <col min="9169" max="9169" width="59" style="1" customWidth="1"/>
    <col min="9170" max="9170" width="21" style="1" customWidth="1"/>
    <col min="9171" max="9171" width="19.28515625" style="1" customWidth="1"/>
    <col min="9172" max="9179" width="0" style="1" hidden="1" customWidth="1"/>
    <col min="9180" max="9180" width="13.7109375" style="1" bestFit="1" customWidth="1"/>
    <col min="9181" max="9181" width="14.7109375" style="1" customWidth="1"/>
    <col min="9182" max="9424" width="11.42578125" style="1"/>
    <col min="9425" max="9425" width="59" style="1" customWidth="1"/>
    <col min="9426" max="9426" width="21" style="1" customWidth="1"/>
    <col min="9427" max="9427" width="19.28515625" style="1" customWidth="1"/>
    <col min="9428" max="9435" width="0" style="1" hidden="1" customWidth="1"/>
    <col min="9436" max="9436" width="13.7109375" style="1" bestFit="1" customWidth="1"/>
    <col min="9437" max="9437" width="14.7109375" style="1" customWidth="1"/>
    <col min="9438" max="9680" width="11.42578125" style="1"/>
    <col min="9681" max="9681" width="59" style="1" customWidth="1"/>
    <col min="9682" max="9682" width="21" style="1" customWidth="1"/>
    <col min="9683" max="9683" width="19.28515625" style="1" customWidth="1"/>
    <col min="9684" max="9691" width="0" style="1" hidden="1" customWidth="1"/>
    <col min="9692" max="9692" width="13.7109375" style="1" bestFit="1" customWidth="1"/>
    <col min="9693" max="9693" width="14.7109375" style="1" customWidth="1"/>
    <col min="9694" max="9936" width="11.42578125" style="1"/>
    <col min="9937" max="9937" width="59" style="1" customWidth="1"/>
    <col min="9938" max="9938" width="21" style="1" customWidth="1"/>
    <col min="9939" max="9939" width="19.28515625" style="1" customWidth="1"/>
    <col min="9940" max="9947" width="0" style="1" hidden="1" customWidth="1"/>
    <col min="9948" max="9948" width="13.7109375" style="1" bestFit="1" customWidth="1"/>
    <col min="9949" max="9949" width="14.7109375" style="1" customWidth="1"/>
    <col min="9950" max="10192" width="11.42578125" style="1"/>
    <col min="10193" max="10193" width="59" style="1" customWidth="1"/>
    <col min="10194" max="10194" width="21" style="1" customWidth="1"/>
    <col min="10195" max="10195" width="19.28515625" style="1" customWidth="1"/>
    <col min="10196" max="10203" width="0" style="1" hidden="1" customWidth="1"/>
    <col min="10204" max="10204" width="13.7109375" style="1" bestFit="1" customWidth="1"/>
    <col min="10205" max="10205" width="14.7109375" style="1" customWidth="1"/>
    <col min="10206" max="10448" width="11.42578125" style="1"/>
    <col min="10449" max="10449" width="59" style="1" customWidth="1"/>
    <col min="10450" max="10450" width="21" style="1" customWidth="1"/>
    <col min="10451" max="10451" width="19.28515625" style="1" customWidth="1"/>
    <col min="10452" max="10459" width="0" style="1" hidden="1" customWidth="1"/>
    <col min="10460" max="10460" width="13.7109375" style="1" bestFit="1" customWidth="1"/>
    <col min="10461" max="10461" width="14.7109375" style="1" customWidth="1"/>
    <col min="10462" max="10704" width="11.42578125" style="1"/>
    <col min="10705" max="10705" width="59" style="1" customWidth="1"/>
    <col min="10706" max="10706" width="21" style="1" customWidth="1"/>
    <col min="10707" max="10707" width="19.28515625" style="1" customWidth="1"/>
    <col min="10708" max="10715" width="0" style="1" hidden="1" customWidth="1"/>
    <col min="10716" max="10716" width="13.7109375" style="1" bestFit="1" customWidth="1"/>
    <col min="10717" max="10717" width="14.7109375" style="1" customWidth="1"/>
    <col min="10718" max="10960" width="11.42578125" style="1"/>
    <col min="10961" max="10961" width="59" style="1" customWidth="1"/>
    <col min="10962" max="10962" width="21" style="1" customWidth="1"/>
    <col min="10963" max="10963" width="19.28515625" style="1" customWidth="1"/>
    <col min="10964" max="10971" width="0" style="1" hidden="1" customWidth="1"/>
    <col min="10972" max="10972" width="13.7109375" style="1" bestFit="1" customWidth="1"/>
    <col min="10973" max="10973" width="14.7109375" style="1" customWidth="1"/>
    <col min="10974" max="11216" width="11.42578125" style="1"/>
    <col min="11217" max="11217" width="59" style="1" customWidth="1"/>
    <col min="11218" max="11218" width="21" style="1" customWidth="1"/>
    <col min="11219" max="11219" width="19.28515625" style="1" customWidth="1"/>
    <col min="11220" max="11227" width="0" style="1" hidden="1" customWidth="1"/>
    <col min="11228" max="11228" width="13.7109375" style="1" bestFit="1" customWidth="1"/>
    <col min="11229" max="11229" width="14.7109375" style="1" customWidth="1"/>
    <col min="11230" max="11472" width="11.42578125" style="1"/>
    <col min="11473" max="11473" width="59" style="1" customWidth="1"/>
    <col min="11474" max="11474" width="21" style="1" customWidth="1"/>
    <col min="11475" max="11475" width="19.28515625" style="1" customWidth="1"/>
    <col min="11476" max="11483" width="0" style="1" hidden="1" customWidth="1"/>
    <col min="11484" max="11484" width="13.7109375" style="1" bestFit="1" customWidth="1"/>
    <col min="11485" max="11485" width="14.7109375" style="1" customWidth="1"/>
    <col min="11486" max="11728" width="11.42578125" style="1"/>
    <col min="11729" max="11729" width="59" style="1" customWidth="1"/>
    <col min="11730" max="11730" width="21" style="1" customWidth="1"/>
    <col min="11731" max="11731" width="19.28515625" style="1" customWidth="1"/>
    <col min="11732" max="11739" width="0" style="1" hidden="1" customWidth="1"/>
    <col min="11740" max="11740" width="13.7109375" style="1" bestFit="1" customWidth="1"/>
    <col min="11741" max="11741" width="14.7109375" style="1" customWidth="1"/>
    <col min="11742" max="11984" width="11.42578125" style="1"/>
    <col min="11985" max="11985" width="59" style="1" customWidth="1"/>
    <col min="11986" max="11986" width="21" style="1" customWidth="1"/>
    <col min="11987" max="11987" width="19.28515625" style="1" customWidth="1"/>
    <col min="11988" max="11995" width="0" style="1" hidden="1" customWidth="1"/>
    <col min="11996" max="11996" width="13.7109375" style="1" bestFit="1" customWidth="1"/>
    <col min="11997" max="11997" width="14.7109375" style="1" customWidth="1"/>
    <col min="11998" max="12240" width="11.42578125" style="1"/>
    <col min="12241" max="12241" width="59" style="1" customWidth="1"/>
    <col min="12242" max="12242" width="21" style="1" customWidth="1"/>
    <col min="12243" max="12243" width="19.28515625" style="1" customWidth="1"/>
    <col min="12244" max="12251" width="0" style="1" hidden="1" customWidth="1"/>
    <col min="12252" max="12252" width="13.7109375" style="1" bestFit="1" customWidth="1"/>
    <col min="12253" max="12253" width="14.7109375" style="1" customWidth="1"/>
    <col min="12254" max="12496" width="11.42578125" style="1"/>
    <col min="12497" max="12497" width="59" style="1" customWidth="1"/>
    <col min="12498" max="12498" width="21" style="1" customWidth="1"/>
    <col min="12499" max="12499" width="19.28515625" style="1" customWidth="1"/>
    <col min="12500" max="12507" width="0" style="1" hidden="1" customWidth="1"/>
    <col min="12508" max="12508" width="13.7109375" style="1" bestFit="1" customWidth="1"/>
    <col min="12509" max="12509" width="14.7109375" style="1" customWidth="1"/>
    <col min="12510" max="12752" width="11.42578125" style="1"/>
    <col min="12753" max="12753" width="59" style="1" customWidth="1"/>
    <col min="12754" max="12754" width="21" style="1" customWidth="1"/>
    <col min="12755" max="12755" width="19.28515625" style="1" customWidth="1"/>
    <col min="12756" max="12763" width="0" style="1" hidden="1" customWidth="1"/>
    <col min="12764" max="12764" width="13.7109375" style="1" bestFit="1" customWidth="1"/>
    <col min="12765" max="12765" width="14.7109375" style="1" customWidth="1"/>
    <col min="12766" max="13008" width="11.42578125" style="1"/>
    <col min="13009" max="13009" width="59" style="1" customWidth="1"/>
    <col min="13010" max="13010" width="21" style="1" customWidth="1"/>
    <col min="13011" max="13011" width="19.28515625" style="1" customWidth="1"/>
    <col min="13012" max="13019" width="0" style="1" hidden="1" customWidth="1"/>
    <col min="13020" max="13020" width="13.7109375" style="1" bestFit="1" customWidth="1"/>
    <col min="13021" max="13021" width="14.7109375" style="1" customWidth="1"/>
    <col min="13022" max="13264" width="11.42578125" style="1"/>
    <col min="13265" max="13265" width="59" style="1" customWidth="1"/>
    <col min="13266" max="13266" width="21" style="1" customWidth="1"/>
    <col min="13267" max="13267" width="19.28515625" style="1" customWidth="1"/>
    <col min="13268" max="13275" width="0" style="1" hidden="1" customWidth="1"/>
    <col min="13276" max="13276" width="13.7109375" style="1" bestFit="1" customWidth="1"/>
    <col min="13277" max="13277" width="14.7109375" style="1" customWidth="1"/>
    <col min="13278" max="13520" width="11.42578125" style="1"/>
    <col min="13521" max="13521" width="59" style="1" customWidth="1"/>
    <col min="13522" max="13522" width="21" style="1" customWidth="1"/>
    <col min="13523" max="13523" width="19.28515625" style="1" customWidth="1"/>
    <col min="13524" max="13531" width="0" style="1" hidden="1" customWidth="1"/>
    <col min="13532" max="13532" width="13.7109375" style="1" bestFit="1" customWidth="1"/>
    <col min="13533" max="13533" width="14.7109375" style="1" customWidth="1"/>
    <col min="13534" max="13776" width="11.42578125" style="1"/>
    <col min="13777" max="13777" width="59" style="1" customWidth="1"/>
    <col min="13778" max="13778" width="21" style="1" customWidth="1"/>
    <col min="13779" max="13779" width="19.28515625" style="1" customWidth="1"/>
    <col min="13780" max="13787" width="0" style="1" hidden="1" customWidth="1"/>
    <col min="13788" max="13788" width="13.7109375" style="1" bestFit="1" customWidth="1"/>
    <col min="13789" max="13789" width="14.7109375" style="1" customWidth="1"/>
    <col min="13790" max="14032" width="11.42578125" style="1"/>
    <col min="14033" max="14033" width="59" style="1" customWidth="1"/>
    <col min="14034" max="14034" width="21" style="1" customWidth="1"/>
    <col min="14035" max="14035" width="19.28515625" style="1" customWidth="1"/>
    <col min="14036" max="14043" width="0" style="1" hidden="1" customWidth="1"/>
    <col min="14044" max="14044" width="13.7109375" style="1" bestFit="1" customWidth="1"/>
    <col min="14045" max="14045" width="14.7109375" style="1" customWidth="1"/>
    <col min="14046" max="14288" width="11.42578125" style="1"/>
    <col min="14289" max="14289" width="59" style="1" customWidth="1"/>
    <col min="14290" max="14290" width="21" style="1" customWidth="1"/>
    <col min="14291" max="14291" width="19.28515625" style="1" customWidth="1"/>
    <col min="14292" max="14299" width="0" style="1" hidden="1" customWidth="1"/>
    <col min="14300" max="14300" width="13.7109375" style="1" bestFit="1" customWidth="1"/>
    <col min="14301" max="14301" width="14.7109375" style="1" customWidth="1"/>
    <col min="14302" max="14544" width="11.42578125" style="1"/>
    <col min="14545" max="14545" width="59" style="1" customWidth="1"/>
    <col min="14546" max="14546" width="21" style="1" customWidth="1"/>
    <col min="14547" max="14547" width="19.28515625" style="1" customWidth="1"/>
    <col min="14548" max="14555" width="0" style="1" hidden="1" customWidth="1"/>
    <col min="14556" max="14556" width="13.7109375" style="1" bestFit="1" customWidth="1"/>
    <col min="14557" max="14557" width="14.7109375" style="1" customWidth="1"/>
    <col min="14558" max="14800" width="11.42578125" style="1"/>
    <col min="14801" max="14801" width="59" style="1" customWidth="1"/>
    <col min="14802" max="14802" width="21" style="1" customWidth="1"/>
    <col min="14803" max="14803" width="19.28515625" style="1" customWidth="1"/>
    <col min="14804" max="14811" width="0" style="1" hidden="1" customWidth="1"/>
    <col min="14812" max="14812" width="13.7109375" style="1" bestFit="1" customWidth="1"/>
    <col min="14813" max="14813" width="14.7109375" style="1" customWidth="1"/>
    <col min="14814" max="15056" width="11.42578125" style="1"/>
    <col min="15057" max="15057" width="59" style="1" customWidth="1"/>
    <col min="15058" max="15058" width="21" style="1" customWidth="1"/>
    <col min="15059" max="15059" width="19.28515625" style="1" customWidth="1"/>
    <col min="15060" max="15067" width="0" style="1" hidden="1" customWidth="1"/>
    <col min="15068" max="15068" width="13.7109375" style="1" bestFit="1" customWidth="1"/>
    <col min="15069" max="15069" width="14.7109375" style="1" customWidth="1"/>
    <col min="15070" max="15312" width="11.42578125" style="1"/>
    <col min="15313" max="15313" width="59" style="1" customWidth="1"/>
    <col min="15314" max="15314" width="21" style="1" customWidth="1"/>
    <col min="15315" max="15315" width="19.28515625" style="1" customWidth="1"/>
    <col min="15316" max="15323" width="0" style="1" hidden="1" customWidth="1"/>
    <col min="15324" max="15324" width="13.7109375" style="1" bestFit="1" customWidth="1"/>
    <col min="15325" max="15325" width="14.7109375" style="1" customWidth="1"/>
    <col min="15326" max="15568" width="11.42578125" style="1"/>
    <col min="15569" max="15569" width="59" style="1" customWidth="1"/>
    <col min="15570" max="15570" width="21" style="1" customWidth="1"/>
    <col min="15571" max="15571" width="19.28515625" style="1" customWidth="1"/>
    <col min="15572" max="15579" width="0" style="1" hidden="1" customWidth="1"/>
    <col min="15580" max="15580" width="13.7109375" style="1" bestFit="1" customWidth="1"/>
    <col min="15581" max="15581" width="14.7109375" style="1" customWidth="1"/>
    <col min="15582" max="15824" width="11.42578125" style="1"/>
    <col min="15825" max="15825" width="59" style="1" customWidth="1"/>
    <col min="15826" max="15826" width="21" style="1" customWidth="1"/>
    <col min="15827" max="15827" width="19.28515625" style="1" customWidth="1"/>
    <col min="15828" max="15835" width="0" style="1" hidden="1" customWidth="1"/>
    <col min="15836" max="15836" width="13.7109375" style="1" bestFit="1" customWidth="1"/>
    <col min="15837" max="15837" width="14.7109375" style="1" customWidth="1"/>
    <col min="15838" max="16384" width="11.42578125" style="1"/>
  </cols>
  <sheetData>
    <row r="4" spans="1:7" ht="16.5" customHeight="1" x14ac:dyDescent="0.25">
      <c r="B4" s="103"/>
      <c r="C4" s="102"/>
    </row>
    <row r="5" spans="1:7" ht="16.5" customHeight="1" x14ac:dyDescent="0.25">
      <c r="B5" s="103"/>
      <c r="C5" s="102"/>
    </row>
    <row r="6" spans="1:7" ht="24" customHeight="1" x14ac:dyDescent="0.25">
      <c r="B6" s="103"/>
      <c r="C6" s="102"/>
    </row>
    <row r="7" spans="1:7" ht="24" customHeight="1" x14ac:dyDescent="0.25">
      <c r="B7" s="103"/>
      <c r="C7" s="102"/>
    </row>
    <row r="8" spans="1:7" ht="17.25" customHeight="1" x14ac:dyDescent="0.25">
      <c r="A8" s="114" t="s">
        <v>354</v>
      </c>
      <c r="B8" s="114"/>
      <c r="C8" s="114"/>
      <c r="D8" s="114"/>
      <c r="E8" s="114"/>
    </row>
    <row r="9" spans="1:7" ht="21" x14ac:dyDescent="0.35">
      <c r="A9" s="113" t="s">
        <v>353</v>
      </c>
      <c r="B9" s="113"/>
      <c r="C9" s="113"/>
      <c r="D9" s="113"/>
      <c r="E9" s="113"/>
    </row>
    <row r="10" spans="1:7" ht="17.25" x14ac:dyDescent="0.3">
      <c r="A10" s="112" t="s">
        <v>352</v>
      </c>
      <c r="B10" s="112"/>
      <c r="C10" s="112"/>
      <c r="D10" s="112"/>
      <c r="E10" s="112"/>
    </row>
    <row r="11" spans="1:7" ht="17.25" x14ac:dyDescent="0.3">
      <c r="A11" s="111" t="s">
        <v>351</v>
      </c>
      <c r="B11" s="111"/>
      <c r="C11" s="111"/>
      <c r="D11" s="111"/>
      <c r="E11" s="111"/>
    </row>
    <row r="12" spans="1:7" ht="18.75" x14ac:dyDescent="0.3">
      <c r="A12" s="110" t="s">
        <v>350</v>
      </c>
      <c r="B12" s="110"/>
      <c r="C12" s="110"/>
      <c r="D12" s="110"/>
      <c r="E12" s="110"/>
    </row>
    <row r="13" spans="1:7" ht="18.75" customHeight="1" x14ac:dyDescent="0.35">
      <c r="A13" s="109" t="s">
        <v>349</v>
      </c>
      <c r="B13" s="109"/>
      <c r="C13" s="109"/>
      <c r="D13" s="109"/>
      <c r="E13" s="109"/>
      <c r="F13" s="108"/>
      <c r="G13" s="108"/>
    </row>
    <row r="14" spans="1:7" ht="14.25" customHeight="1" x14ac:dyDescent="0.25">
      <c r="A14" s="107"/>
      <c r="B14" s="106"/>
      <c r="C14" s="106"/>
      <c r="D14" s="106"/>
      <c r="E14" s="106"/>
    </row>
    <row r="15" spans="1:7" ht="21.75" customHeight="1" x14ac:dyDescent="0.25">
      <c r="B15" s="105" t="s">
        <v>348</v>
      </c>
      <c r="C15" s="104"/>
    </row>
    <row r="16" spans="1:7" ht="14.25" customHeight="1" x14ac:dyDescent="0.25">
      <c r="B16" s="103"/>
      <c r="C16" s="102"/>
    </row>
    <row r="17" spans="1:6" ht="19.5" customHeight="1" x14ac:dyDescent="0.25">
      <c r="B17" s="4" t="s">
        <v>347</v>
      </c>
      <c r="C17" s="5"/>
      <c r="D17" s="93">
        <v>80615295.909999996</v>
      </c>
    </row>
    <row r="18" spans="1:6" ht="19.5" customHeight="1" x14ac:dyDescent="0.25">
      <c r="B18" s="4" t="s">
        <v>346</v>
      </c>
      <c r="C18" s="5"/>
      <c r="D18" s="101">
        <v>87275</v>
      </c>
      <c r="F18" s="100"/>
    </row>
    <row r="19" spans="1:6" ht="19.5" customHeight="1" x14ac:dyDescent="0.25">
      <c r="B19" s="4" t="s">
        <v>345</v>
      </c>
      <c r="C19" s="5"/>
      <c r="D19" s="101">
        <v>4743385.68</v>
      </c>
      <c r="F19" s="100"/>
    </row>
    <row r="20" spans="1:6" ht="22.5" customHeight="1" thickBot="1" x14ac:dyDescent="0.3">
      <c r="B20" s="4" t="s">
        <v>344</v>
      </c>
      <c r="C20" s="5"/>
      <c r="D20" s="101">
        <v>0</v>
      </c>
      <c r="F20" s="100"/>
    </row>
    <row r="21" spans="1:6" ht="20.25" customHeight="1" thickBot="1" x14ac:dyDescent="0.3">
      <c r="B21" s="99" t="s">
        <v>343</v>
      </c>
      <c r="C21" s="5"/>
      <c r="D21" s="98">
        <f>SUM(D17:D20)</f>
        <v>85445956.590000004</v>
      </c>
    </row>
    <row r="22" spans="1:6" ht="19.5" customHeight="1" thickTop="1" x14ac:dyDescent="0.25">
      <c r="B22" s="97"/>
      <c r="C22" s="59"/>
      <c r="D22" s="26"/>
    </row>
    <row r="23" spans="1:6" ht="24.75" customHeight="1" x14ac:dyDescent="0.3">
      <c r="A23" s="60" t="s">
        <v>342</v>
      </c>
      <c r="B23" s="57" t="s">
        <v>341</v>
      </c>
      <c r="C23" s="66">
        <f>C24+C42+C83+C125+C152</f>
        <v>89124052.849999994</v>
      </c>
      <c r="D23" s="96"/>
      <c r="E23" s="95"/>
      <c r="F23" s="94"/>
    </row>
    <row r="24" spans="1:6" ht="19.5" customHeight="1" x14ac:dyDescent="0.25">
      <c r="A24" s="71" t="s">
        <v>340</v>
      </c>
      <c r="B24" s="70" t="s">
        <v>339</v>
      </c>
      <c r="C24" s="81">
        <f>C25+C32+C34+C38</f>
        <v>69301594.950000003</v>
      </c>
      <c r="D24" s="4"/>
    </row>
    <row r="25" spans="1:6" ht="19.5" customHeight="1" x14ac:dyDescent="0.25">
      <c r="A25" s="60" t="s">
        <v>338</v>
      </c>
      <c r="B25" s="57" t="s">
        <v>337</v>
      </c>
      <c r="C25" s="66">
        <f>SUM(C26:C31)</f>
        <v>35532977.760000005</v>
      </c>
      <c r="D25" s="93"/>
      <c r="E25" s="92"/>
    </row>
    <row r="26" spans="1:6" ht="17.25" customHeight="1" x14ac:dyDescent="0.2">
      <c r="A26" s="44" t="s">
        <v>336</v>
      </c>
      <c r="B26" s="49" t="s">
        <v>335</v>
      </c>
      <c r="C26" s="53">
        <v>28263683.5</v>
      </c>
      <c r="D26" s="4"/>
    </row>
    <row r="27" spans="1:6" ht="17.25" customHeight="1" x14ac:dyDescent="0.2">
      <c r="A27" s="44" t="s">
        <v>334</v>
      </c>
      <c r="B27" s="49" t="s">
        <v>333</v>
      </c>
      <c r="C27" s="53">
        <v>5850366.6699999999</v>
      </c>
      <c r="D27" s="91"/>
    </row>
    <row r="28" spans="1:6" ht="17.25" customHeight="1" x14ac:dyDescent="0.2">
      <c r="A28" s="44" t="s">
        <v>332</v>
      </c>
      <c r="B28" s="49" t="s">
        <v>331</v>
      </c>
      <c r="C28" s="53">
        <v>355300</v>
      </c>
      <c r="D28" s="4"/>
    </row>
    <row r="29" spans="1:6" ht="17.25" customHeight="1" x14ac:dyDescent="0.2">
      <c r="A29" s="44" t="s">
        <v>330</v>
      </c>
      <c r="B29" s="49" t="s">
        <v>329</v>
      </c>
      <c r="C29" s="53">
        <v>0</v>
      </c>
      <c r="D29" s="4"/>
    </row>
    <row r="30" spans="1:6" ht="17.25" customHeight="1" x14ac:dyDescent="0.2">
      <c r="A30" s="64" t="s">
        <v>328</v>
      </c>
      <c r="B30" s="49" t="s">
        <v>327</v>
      </c>
      <c r="C30" s="53">
        <v>1063627.5900000001</v>
      </c>
      <c r="D30" s="4"/>
    </row>
    <row r="31" spans="1:6" s="20" customFormat="1" ht="17.25" customHeight="1" x14ac:dyDescent="0.2">
      <c r="A31" s="44" t="s">
        <v>326</v>
      </c>
      <c r="B31" s="49" t="s">
        <v>325</v>
      </c>
      <c r="C31" s="53">
        <v>0</v>
      </c>
      <c r="D31" s="4"/>
    </row>
    <row r="32" spans="1:6" ht="20.25" customHeight="1" thickBot="1" x14ac:dyDescent="0.3">
      <c r="A32" s="60" t="s">
        <v>324</v>
      </c>
      <c r="B32" s="57" t="s">
        <v>323</v>
      </c>
      <c r="C32" s="34">
        <f>C33</f>
        <v>27285217.559999999</v>
      </c>
      <c r="D32" s="4"/>
    </row>
    <row r="33" spans="1:5" ht="20.25" customHeight="1" x14ac:dyDescent="0.2">
      <c r="A33" s="44" t="s">
        <v>322</v>
      </c>
      <c r="B33" s="49" t="s">
        <v>321</v>
      </c>
      <c r="C33" s="53">
        <v>27285217.559999999</v>
      </c>
      <c r="D33" s="4"/>
    </row>
    <row r="34" spans="1:5" ht="22.5" customHeight="1" thickBot="1" x14ac:dyDescent="0.3">
      <c r="A34" s="60">
        <v>213</v>
      </c>
      <c r="B34" s="57" t="s">
        <v>320</v>
      </c>
      <c r="C34" s="34">
        <f>SUM(C35)</f>
        <v>0</v>
      </c>
      <c r="D34" s="4"/>
    </row>
    <row r="35" spans="1:5" ht="22.5" customHeight="1" x14ac:dyDescent="0.2">
      <c r="A35" s="61" t="s">
        <v>319</v>
      </c>
      <c r="B35" s="4" t="s">
        <v>318</v>
      </c>
      <c r="C35" s="65">
        <v>0</v>
      </c>
      <c r="D35" s="4"/>
    </row>
    <row r="36" spans="1:5" ht="17.25" customHeight="1" x14ac:dyDescent="0.25">
      <c r="A36" s="55" t="s">
        <v>317</v>
      </c>
      <c r="B36" s="57" t="s">
        <v>316</v>
      </c>
      <c r="C36" s="56">
        <v>0</v>
      </c>
      <c r="D36" s="4"/>
    </row>
    <row r="37" spans="1:5" ht="17.25" customHeight="1" x14ac:dyDescent="0.2">
      <c r="A37" s="55" t="s">
        <v>315</v>
      </c>
      <c r="B37" s="54" t="s">
        <v>314</v>
      </c>
      <c r="C37" s="90">
        <v>0</v>
      </c>
      <c r="D37" s="4"/>
    </row>
    <row r="38" spans="1:5" ht="20.25" customHeight="1" thickBot="1" x14ac:dyDescent="0.3">
      <c r="A38" s="60" t="s">
        <v>313</v>
      </c>
      <c r="B38" s="57" t="s">
        <v>312</v>
      </c>
      <c r="C38" s="34">
        <f>SUM(C39:C41)</f>
        <v>6483399.6299999999</v>
      </c>
      <c r="D38" s="4"/>
    </row>
    <row r="39" spans="1:5" ht="20.25" customHeight="1" x14ac:dyDescent="0.2">
      <c r="A39" s="44" t="s">
        <v>311</v>
      </c>
      <c r="B39" s="49" t="s">
        <v>310</v>
      </c>
      <c r="C39" s="53">
        <v>3049225.14</v>
      </c>
      <c r="D39" s="4"/>
    </row>
    <row r="40" spans="1:5" ht="20.25" customHeight="1" x14ac:dyDescent="0.2">
      <c r="A40" s="44" t="s">
        <v>309</v>
      </c>
      <c r="B40" s="49" t="s">
        <v>308</v>
      </c>
      <c r="C40" s="53">
        <v>2987307.31</v>
      </c>
      <c r="D40" s="4"/>
    </row>
    <row r="41" spans="1:5" ht="20.25" customHeight="1" x14ac:dyDescent="0.2">
      <c r="A41" s="44" t="s">
        <v>307</v>
      </c>
      <c r="B41" s="49" t="s">
        <v>306</v>
      </c>
      <c r="C41" s="53">
        <v>446867.18000000005</v>
      </c>
      <c r="D41" s="4"/>
    </row>
    <row r="42" spans="1:5" ht="29.25" customHeight="1" x14ac:dyDescent="0.25">
      <c r="A42" s="71">
        <v>2.2000000000000002</v>
      </c>
      <c r="B42" s="70" t="s">
        <v>305</v>
      </c>
      <c r="C42" s="81">
        <f>C43+C51+C54+C56+C60+C63+C68+C71+C80</f>
        <v>2563711.1399999997</v>
      </c>
      <c r="D42" s="89"/>
      <c r="E42" s="26"/>
    </row>
    <row r="43" spans="1:5" ht="23.25" customHeight="1" thickBot="1" x14ac:dyDescent="0.3">
      <c r="A43" s="60" t="s">
        <v>304</v>
      </c>
      <c r="B43" s="57" t="s">
        <v>303</v>
      </c>
      <c r="C43" s="34">
        <f>SUM(C44:C50)</f>
        <v>1675655.98</v>
      </c>
      <c r="D43" s="4"/>
    </row>
    <row r="44" spans="1:5" ht="20.25" customHeight="1" x14ac:dyDescent="0.2">
      <c r="A44" s="44" t="s">
        <v>302</v>
      </c>
      <c r="B44" s="49" t="s">
        <v>301</v>
      </c>
      <c r="C44" s="28">
        <v>0</v>
      </c>
      <c r="D44" s="4"/>
    </row>
    <row r="45" spans="1:5" ht="20.25" customHeight="1" x14ac:dyDescent="0.2">
      <c r="A45" s="44" t="s">
        <v>300</v>
      </c>
      <c r="B45" s="49" t="s">
        <v>299</v>
      </c>
      <c r="C45" s="76">
        <v>1105503.21</v>
      </c>
      <c r="D45" s="4"/>
    </row>
    <row r="46" spans="1:5" ht="20.25" customHeight="1" x14ac:dyDescent="0.2">
      <c r="A46" s="44" t="s">
        <v>298</v>
      </c>
      <c r="B46" s="49" t="s">
        <v>297</v>
      </c>
      <c r="C46" s="76">
        <v>0</v>
      </c>
      <c r="D46" s="4"/>
    </row>
    <row r="47" spans="1:5" ht="20.25" customHeight="1" x14ac:dyDescent="0.2">
      <c r="A47" s="44" t="s">
        <v>296</v>
      </c>
      <c r="B47" s="49" t="s">
        <v>295</v>
      </c>
      <c r="C47" s="76">
        <v>305032.42</v>
      </c>
      <c r="D47" s="4"/>
    </row>
    <row r="48" spans="1:5" ht="20.25" customHeight="1" x14ac:dyDescent="0.2">
      <c r="A48" s="44" t="s">
        <v>294</v>
      </c>
      <c r="B48" s="49" t="s">
        <v>293</v>
      </c>
      <c r="C48" s="76">
        <v>253417.35</v>
      </c>
      <c r="D48" s="4"/>
    </row>
    <row r="49" spans="1:4" ht="20.25" customHeight="1" x14ac:dyDescent="0.2">
      <c r="A49" s="44" t="s">
        <v>292</v>
      </c>
      <c r="B49" s="49" t="s">
        <v>291</v>
      </c>
      <c r="C49" s="53">
        <v>3592</v>
      </c>
      <c r="D49" s="4"/>
    </row>
    <row r="50" spans="1:4" ht="20.25" customHeight="1" thickBot="1" x14ac:dyDescent="0.25">
      <c r="A50" s="44" t="s">
        <v>290</v>
      </c>
      <c r="B50" s="49" t="s">
        <v>289</v>
      </c>
      <c r="C50" s="88">
        <v>8111</v>
      </c>
      <c r="D50" s="4"/>
    </row>
    <row r="51" spans="1:4" ht="21.75" customHeight="1" thickBot="1" x14ac:dyDescent="0.3">
      <c r="A51" s="85" t="s">
        <v>288</v>
      </c>
      <c r="B51" s="62" t="s">
        <v>287</v>
      </c>
      <c r="C51" s="34">
        <f>C52+C53</f>
        <v>3894</v>
      </c>
      <c r="D51" s="87"/>
    </row>
    <row r="52" spans="1:4" ht="20.25" customHeight="1" x14ac:dyDescent="0.2">
      <c r="A52" s="64" t="s">
        <v>286</v>
      </c>
      <c r="B52" s="49" t="s">
        <v>285</v>
      </c>
      <c r="C52" s="53">
        <v>0</v>
      </c>
      <c r="D52" s="87"/>
    </row>
    <row r="53" spans="1:4" ht="20.25" customHeight="1" x14ac:dyDescent="0.2">
      <c r="A53" s="61" t="s">
        <v>284</v>
      </c>
      <c r="B53" s="4" t="s">
        <v>283</v>
      </c>
      <c r="C53" s="65">
        <v>3894</v>
      </c>
      <c r="D53" s="87"/>
    </row>
    <row r="54" spans="1:4" ht="22.5" customHeight="1" thickBot="1" x14ac:dyDescent="0.3">
      <c r="A54" s="85" t="s">
        <v>282</v>
      </c>
      <c r="B54" s="57" t="s">
        <v>281</v>
      </c>
      <c r="C54" s="34">
        <f>SUM(C55)</f>
        <v>349757.5</v>
      </c>
      <c r="D54" s="87"/>
    </row>
    <row r="55" spans="1:4" ht="20.25" customHeight="1" x14ac:dyDescent="0.2">
      <c r="A55" s="44" t="s">
        <v>280</v>
      </c>
      <c r="B55" s="49" t="s">
        <v>279</v>
      </c>
      <c r="C55" s="53">
        <v>349757.5</v>
      </c>
      <c r="D55" s="4"/>
    </row>
    <row r="56" spans="1:4" ht="21" customHeight="1" thickBot="1" x14ac:dyDescent="0.3">
      <c r="A56" s="44" t="s">
        <v>278</v>
      </c>
      <c r="B56" s="57" t="s">
        <v>277</v>
      </c>
      <c r="C56" s="34">
        <f>C57+C58+C59</f>
        <v>13070</v>
      </c>
      <c r="D56" s="4"/>
    </row>
    <row r="57" spans="1:4" ht="18.75" customHeight="1" x14ac:dyDescent="0.2">
      <c r="A57" s="55" t="s">
        <v>276</v>
      </c>
      <c r="B57" s="49" t="s">
        <v>275</v>
      </c>
      <c r="C57" s="53">
        <v>350</v>
      </c>
      <c r="D57" s="4"/>
    </row>
    <row r="58" spans="1:4" ht="18.75" customHeight="1" x14ac:dyDescent="0.2">
      <c r="A58" s="44" t="s">
        <v>274</v>
      </c>
      <c r="B58" s="4" t="s">
        <v>273</v>
      </c>
      <c r="C58" s="65">
        <v>0</v>
      </c>
      <c r="D58" s="4"/>
    </row>
    <row r="59" spans="1:4" ht="18.75" customHeight="1" x14ac:dyDescent="0.2">
      <c r="A59" s="44" t="s">
        <v>272</v>
      </c>
      <c r="B59" s="49" t="s">
        <v>271</v>
      </c>
      <c r="C59" s="53">
        <v>12720</v>
      </c>
      <c r="D59" s="4"/>
    </row>
    <row r="60" spans="1:4" ht="19.5" customHeight="1" thickBot="1" x14ac:dyDescent="0.3">
      <c r="A60" s="85" t="s">
        <v>270</v>
      </c>
      <c r="B60" s="57" t="s">
        <v>269</v>
      </c>
      <c r="C60" s="34">
        <f>C61+C62</f>
        <v>59000</v>
      </c>
      <c r="D60" s="86"/>
    </row>
    <row r="61" spans="1:4" ht="17.25" customHeight="1" x14ac:dyDescent="0.2">
      <c r="A61" s="61" t="s">
        <v>268</v>
      </c>
      <c r="B61" s="4" t="s">
        <v>267</v>
      </c>
      <c r="C61" s="53">
        <v>0</v>
      </c>
      <c r="D61" s="86"/>
    </row>
    <row r="62" spans="1:4" ht="17.25" customHeight="1" x14ac:dyDescent="0.2">
      <c r="A62" s="61" t="s">
        <v>266</v>
      </c>
      <c r="B62" s="4" t="s">
        <v>265</v>
      </c>
      <c r="C62" s="65">
        <v>59000</v>
      </c>
      <c r="D62" s="4"/>
    </row>
    <row r="63" spans="1:4" ht="17.25" customHeight="1" thickBot="1" x14ac:dyDescent="0.3">
      <c r="A63" s="85" t="s">
        <v>264</v>
      </c>
      <c r="B63" s="57" t="s">
        <v>263</v>
      </c>
      <c r="C63" s="34">
        <f>SUM(C64:C67)</f>
        <v>0</v>
      </c>
      <c r="D63" s="4"/>
    </row>
    <row r="64" spans="1:4" ht="17.25" customHeight="1" x14ac:dyDescent="0.2">
      <c r="A64" s="44" t="s">
        <v>262</v>
      </c>
      <c r="B64" s="49" t="s">
        <v>261</v>
      </c>
      <c r="C64" s="53">
        <v>0</v>
      </c>
      <c r="D64" s="4"/>
    </row>
    <row r="65" spans="1:4" ht="18.75" customHeight="1" x14ac:dyDescent="0.2">
      <c r="A65" s="61" t="s">
        <v>260</v>
      </c>
      <c r="B65" s="4" t="s">
        <v>259</v>
      </c>
      <c r="C65" s="65">
        <v>0</v>
      </c>
      <c r="D65" s="4"/>
    </row>
    <row r="66" spans="1:4" ht="18.75" customHeight="1" x14ac:dyDescent="0.2">
      <c r="A66" s="61" t="s">
        <v>258</v>
      </c>
      <c r="B66" s="4" t="s">
        <v>257</v>
      </c>
      <c r="C66" s="65">
        <v>0</v>
      </c>
      <c r="D66" s="4"/>
    </row>
    <row r="67" spans="1:4" ht="18.75" customHeight="1" x14ac:dyDescent="0.2">
      <c r="A67" s="61" t="s">
        <v>256</v>
      </c>
      <c r="B67" s="4" t="s">
        <v>255</v>
      </c>
      <c r="C67" s="65">
        <v>0</v>
      </c>
      <c r="D67" s="4"/>
    </row>
    <row r="68" spans="1:4" ht="40.5" customHeight="1" thickBot="1" x14ac:dyDescent="0.3">
      <c r="A68" s="85" t="s">
        <v>254</v>
      </c>
      <c r="B68" s="62" t="s">
        <v>253</v>
      </c>
      <c r="C68" s="63">
        <f>SUM(C70)</f>
        <v>128124.07</v>
      </c>
      <c r="D68" s="4"/>
    </row>
    <row r="69" spans="1:4" ht="32.25" customHeight="1" x14ac:dyDescent="0.2">
      <c r="A69" s="64" t="s">
        <v>252</v>
      </c>
      <c r="B69" s="48" t="s">
        <v>251</v>
      </c>
      <c r="C69" s="52">
        <v>0</v>
      </c>
      <c r="D69" s="4"/>
    </row>
    <row r="70" spans="1:4" ht="28.5" customHeight="1" x14ac:dyDescent="0.2">
      <c r="A70" s="44" t="s">
        <v>250</v>
      </c>
      <c r="B70" s="48" t="s">
        <v>249</v>
      </c>
      <c r="C70" s="53">
        <v>128124.07</v>
      </c>
      <c r="D70" s="4"/>
    </row>
    <row r="71" spans="1:4" ht="38.25" customHeight="1" thickBot="1" x14ac:dyDescent="0.3">
      <c r="A71" s="60" t="s">
        <v>248</v>
      </c>
      <c r="B71" s="62" t="s">
        <v>247</v>
      </c>
      <c r="C71" s="63">
        <f>SUM(C72:C79)</f>
        <v>211365.09</v>
      </c>
      <c r="D71" s="4"/>
    </row>
    <row r="72" spans="1:4" ht="22.5" customHeight="1" x14ac:dyDescent="0.2">
      <c r="A72" s="44" t="s">
        <v>246</v>
      </c>
      <c r="B72" s="49" t="s">
        <v>245</v>
      </c>
      <c r="C72" s="52">
        <v>0</v>
      </c>
      <c r="D72" s="4"/>
    </row>
    <row r="73" spans="1:4" ht="22.5" customHeight="1" x14ac:dyDescent="0.2">
      <c r="A73" s="44" t="s">
        <v>244</v>
      </c>
      <c r="B73" s="49" t="s">
        <v>243</v>
      </c>
      <c r="C73" s="53">
        <v>14012.52</v>
      </c>
      <c r="D73" s="4"/>
    </row>
    <row r="74" spans="1:4" ht="22.5" customHeight="1" x14ac:dyDescent="0.2">
      <c r="A74" s="44" t="s">
        <v>242</v>
      </c>
      <c r="B74" s="49" t="s">
        <v>241</v>
      </c>
      <c r="C74" s="53">
        <v>1060</v>
      </c>
      <c r="D74" s="4"/>
    </row>
    <row r="75" spans="1:4" ht="22.5" customHeight="1" x14ac:dyDescent="0.2">
      <c r="A75" s="44" t="s">
        <v>240</v>
      </c>
      <c r="B75" s="49" t="s">
        <v>239</v>
      </c>
      <c r="C75" s="2">
        <v>0</v>
      </c>
      <c r="D75" s="4"/>
    </row>
    <row r="76" spans="1:4" ht="22.5" customHeight="1" x14ac:dyDescent="0.2">
      <c r="A76" s="44" t="s">
        <v>238</v>
      </c>
      <c r="B76" s="49" t="s">
        <v>237</v>
      </c>
      <c r="C76" s="2">
        <v>0</v>
      </c>
      <c r="D76" s="4"/>
    </row>
    <row r="77" spans="1:4" ht="22.5" customHeight="1" x14ac:dyDescent="0.2">
      <c r="A77" s="64" t="s">
        <v>236</v>
      </c>
      <c r="B77" s="49" t="s">
        <v>235</v>
      </c>
      <c r="C77" s="53">
        <v>125640</v>
      </c>
      <c r="D77" s="4"/>
    </row>
    <row r="78" spans="1:4" ht="22.5" customHeight="1" x14ac:dyDescent="0.2">
      <c r="A78" s="44" t="s">
        <v>234</v>
      </c>
      <c r="B78" s="49" t="s">
        <v>233</v>
      </c>
      <c r="C78" s="53">
        <v>70652.570000000007</v>
      </c>
      <c r="D78" s="4"/>
    </row>
    <row r="79" spans="1:4" ht="22.5" customHeight="1" x14ac:dyDescent="0.2">
      <c r="A79" s="44" t="s">
        <v>232</v>
      </c>
      <c r="B79" s="49" t="s">
        <v>231</v>
      </c>
      <c r="C79" s="53">
        <v>0</v>
      </c>
      <c r="D79" s="4"/>
    </row>
    <row r="80" spans="1:4" ht="27.75" customHeight="1" thickBot="1" x14ac:dyDescent="0.3">
      <c r="A80" s="60" t="s">
        <v>230</v>
      </c>
      <c r="B80" s="57" t="s">
        <v>229</v>
      </c>
      <c r="C80" s="83">
        <f>C82+C81</f>
        <v>122844.5</v>
      </c>
      <c r="D80" s="4"/>
    </row>
    <row r="81" spans="1:5" ht="21" customHeight="1" x14ac:dyDescent="0.2">
      <c r="A81" s="44" t="s">
        <v>228</v>
      </c>
      <c r="B81" s="49" t="s">
        <v>227</v>
      </c>
      <c r="C81" s="53"/>
      <c r="D81" s="4"/>
    </row>
    <row r="82" spans="1:5" ht="23.25" customHeight="1" x14ac:dyDescent="0.2">
      <c r="A82" s="44" t="s">
        <v>226</v>
      </c>
      <c r="B82" s="49" t="s">
        <v>225</v>
      </c>
      <c r="C82" s="53">
        <v>122844.5</v>
      </c>
      <c r="D82" s="4"/>
    </row>
    <row r="83" spans="1:5" ht="24.75" customHeight="1" thickBot="1" x14ac:dyDescent="0.3">
      <c r="A83" s="84">
        <v>2.2999999999999998</v>
      </c>
      <c r="B83" s="70" t="s">
        <v>224</v>
      </c>
      <c r="C83" s="69">
        <f>C84+C89+C94+C100+C103+C107+C112+C115+C116</f>
        <v>14719567.069999998</v>
      </c>
      <c r="D83" s="68"/>
      <c r="E83" s="67"/>
    </row>
    <row r="84" spans="1:5" ht="23.25" customHeight="1" x14ac:dyDescent="0.25">
      <c r="A84" s="55" t="s">
        <v>223</v>
      </c>
      <c r="B84" s="57" t="s">
        <v>222</v>
      </c>
      <c r="C84" s="66">
        <f>SUM(C85:C88)</f>
        <v>1037127.96</v>
      </c>
      <c r="D84" s="4"/>
    </row>
    <row r="85" spans="1:5" ht="19.5" customHeight="1" x14ac:dyDescent="0.2">
      <c r="A85" s="44" t="s">
        <v>221</v>
      </c>
      <c r="B85" s="49" t="s">
        <v>220</v>
      </c>
      <c r="C85" s="53">
        <v>140959.96</v>
      </c>
      <c r="D85" s="4"/>
    </row>
    <row r="86" spans="1:5" ht="19.5" customHeight="1" x14ac:dyDescent="0.2">
      <c r="A86" s="44" t="s">
        <v>219</v>
      </c>
      <c r="B86" s="49" t="s">
        <v>218</v>
      </c>
      <c r="C86" s="53">
        <v>184620</v>
      </c>
      <c r="D86" s="4"/>
    </row>
    <row r="87" spans="1:5" ht="19.5" customHeight="1" x14ac:dyDescent="0.2">
      <c r="A87" s="55" t="s">
        <v>217</v>
      </c>
      <c r="B87" s="49" t="s">
        <v>216</v>
      </c>
      <c r="C87" s="53">
        <v>711548</v>
      </c>
      <c r="D87" s="4"/>
    </row>
    <row r="88" spans="1:5" ht="19.5" customHeight="1" x14ac:dyDescent="0.2">
      <c r="A88" s="44" t="s">
        <v>215</v>
      </c>
      <c r="B88" s="49" t="s">
        <v>214</v>
      </c>
      <c r="C88" s="53">
        <v>0</v>
      </c>
      <c r="D88" s="4"/>
    </row>
    <row r="89" spans="1:5" ht="22.5" customHeight="1" thickBot="1" x14ac:dyDescent="0.3">
      <c r="A89" s="60" t="s">
        <v>213</v>
      </c>
      <c r="B89" s="57" t="s">
        <v>212</v>
      </c>
      <c r="C89" s="34">
        <f>SUM(C90:C93)</f>
        <v>260275.20000000001</v>
      </c>
      <c r="D89" s="4"/>
    </row>
    <row r="90" spans="1:5" ht="20.25" customHeight="1" x14ac:dyDescent="0.2">
      <c r="A90" s="64" t="s">
        <v>211</v>
      </c>
      <c r="B90" s="49" t="s">
        <v>210</v>
      </c>
      <c r="C90" s="53">
        <v>156</v>
      </c>
      <c r="D90" s="4"/>
    </row>
    <row r="91" spans="1:5" ht="20.25" customHeight="1" x14ac:dyDescent="0.2">
      <c r="A91" s="64" t="s">
        <v>209</v>
      </c>
      <c r="B91" s="49" t="s">
        <v>208</v>
      </c>
      <c r="C91" s="53">
        <v>12036</v>
      </c>
      <c r="D91" s="4"/>
    </row>
    <row r="92" spans="1:5" ht="20.25" customHeight="1" x14ac:dyDescent="0.2">
      <c r="A92" s="55" t="s">
        <v>207</v>
      </c>
      <c r="B92" s="49" t="s">
        <v>206</v>
      </c>
      <c r="C92" s="53">
        <v>0</v>
      </c>
      <c r="D92" s="4"/>
    </row>
    <row r="93" spans="1:5" ht="20.25" customHeight="1" x14ac:dyDescent="0.2">
      <c r="A93" s="44" t="s">
        <v>205</v>
      </c>
      <c r="B93" s="49" t="s">
        <v>204</v>
      </c>
      <c r="C93" s="53">
        <v>248083.20000000001</v>
      </c>
      <c r="D93" s="4"/>
    </row>
    <row r="94" spans="1:5" ht="21.75" customHeight="1" thickBot="1" x14ac:dyDescent="0.3">
      <c r="A94" s="60" t="s">
        <v>203</v>
      </c>
      <c r="B94" s="57" t="s">
        <v>202</v>
      </c>
      <c r="C94" s="34">
        <f>SUM(C95:C98)</f>
        <v>155397.1</v>
      </c>
      <c r="D94" s="4"/>
    </row>
    <row r="95" spans="1:5" ht="19.5" customHeight="1" x14ac:dyDescent="0.2">
      <c r="A95" s="61" t="s">
        <v>201</v>
      </c>
      <c r="B95" s="4" t="s">
        <v>200</v>
      </c>
      <c r="C95" s="53">
        <v>151866</v>
      </c>
      <c r="D95" s="4"/>
    </row>
    <row r="96" spans="1:5" ht="19.5" customHeight="1" x14ac:dyDescent="0.2">
      <c r="A96" s="44" t="s">
        <v>199</v>
      </c>
      <c r="B96" s="49" t="s">
        <v>198</v>
      </c>
      <c r="C96" s="53">
        <v>2001.1</v>
      </c>
      <c r="D96" s="4"/>
    </row>
    <row r="97" spans="1:4" ht="19.5" customHeight="1" x14ac:dyDescent="0.2">
      <c r="A97" s="44" t="s">
        <v>197</v>
      </c>
      <c r="B97" s="49" t="s">
        <v>196</v>
      </c>
      <c r="C97" s="53">
        <v>1530</v>
      </c>
      <c r="D97" s="4"/>
    </row>
    <row r="98" spans="1:4" ht="19.5" customHeight="1" x14ac:dyDescent="0.2">
      <c r="A98" s="55" t="s">
        <v>195</v>
      </c>
      <c r="B98" s="49" t="s">
        <v>194</v>
      </c>
      <c r="C98" s="53">
        <v>0</v>
      </c>
      <c r="D98" s="4"/>
    </row>
    <row r="99" spans="1:4" ht="19.5" customHeight="1" x14ac:dyDescent="0.2">
      <c r="A99" s="44" t="s">
        <v>193</v>
      </c>
      <c r="B99" s="49" t="s">
        <v>192</v>
      </c>
      <c r="C99" s="53">
        <v>0</v>
      </c>
      <c r="D99" s="4"/>
    </row>
    <row r="100" spans="1:4" ht="20.25" customHeight="1" thickBot="1" x14ac:dyDescent="0.3">
      <c r="A100" s="60" t="s">
        <v>191</v>
      </c>
      <c r="B100" s="57" t="s">
        <v>190</v>
      </c>
      <c r="C100" s="83">
        <f>C101+C102</f>
        <v>24230</v>
      </c>
      <c r="D100" s="4"/>
    </row>
    <row r="101" spans="1:4" ht="17.25" customHeight="1" x14ac:dyDescent="0.2">
      <c r="A101" s="44" t="s">
        <v>189</v>
      </c>
      <c r="B101" s="4" t="s">
        <v>188</v>
      </c>
      <c r="C101" s="53">
        <v>0</v>
      </c>
      <c r="D101" s="4"/>
    </row>
    <row r="102" spans="1:4" ht="17.25" customHeight="1" x14ac:dyDescent="0.2">
      <c r="A102" s="44" t="s">
        <v>187</v>
      </c>
      <c r="B102" s="49" t="s">
        <v>186</v>
      </c>
      <c r="C102" s="53">
        <v>24230</v>
      </c>
      <c r="D102" s="4"/>
    </row>
    <row r="103" spans="1:4" ht="24.75" customHeight="1" thickBot="1" x14ac:dyDescent="0.3">
      <c r="A103" s="60" t="s">
        <v>185</v>
      </c>
      <c r="B103" s="57" t="s">
        <v>184</v>
      </c>
      <c r="C103" s="34">
        <f>C104+C105+C106</f>
        <v>213475.91</v>
      </c>
      <c r="D103" s="4"/>
    </row>
    <row r="104" spans="1:4" ht="17.25" customHeight="1" x14ac:dyDescent="0.2">
      <c r="A104" s="44" t="s">
        <v>183</v>
      </c>
      <c r="B104" s="49" t="s">
        <v>182</v>
      </c>
      <c r="C104" s="53">
        <v>0</v>
      </c>
      <c r="D104" s="4"/>
    </row>
    <row r="105" spans="1:4" ht="17.25" customHeight="1" x14ac:dyDescent="0.2">
      <c r="A105" s="44" t="s">
        <v>181</v>
      </c>
      <c r="B105" s="49" t="s">
        <v>180</v>
      </c>
      <c r="C105" s="53">
        <v>5823.91</v>
      </c>
      <c r="D105" s="4"/>
    </row>
    <row r="106" spans="1:4" ht="17.25" customHeight="1" x14ac:dyDescent="0.2">
      <c r="A106" s="44" t="s">
        <v>179</v>
      </c>
      <c r="B106" s="49" t="s">
        <v>178</v>
      </c>
      <c r="C106" s="53">
        <v>207652</v>
      </c>
      <c r="D106" s="4"/>
    </row>
    <row r="107" spans="1:4" ht="33" customHeight="1" thickBot="1" x14ac:dyDescent="0.3">
      <c r="A107" s="60" t="s">
        <v>177</v>
      </c>
      <c r="B107" s="62" t="s">
        <v>176</v>
      </c>
      <c r="C107" s="63">
        <f>SUM(C108:C111)</f>
        <v>39100.25</v>
      </c>
      <c r="D107" s="4"/>
    </row>
    <row r="108" spans="1:4" ht="16.5" customHeight="1" x14ac:dyDescent="0.2">
      <c r="A108" s="61" t="s">
        <v>175</v>
      </c>
      <c r="B108" s="4" t="s">
        <v>174</v>
      </c>
      <c r="C108" s="53">
        <v>485</v>
      </c>
      <c r="D108" s="4"/>
    </row>
    <row r="109" spans="1:4" ht="16.5" customHeight="1" x14ac:dyDescent="0.2">
      <c r="A109" s="64" t="s">
        <v>173</v>
      </c>
      <c r="B109" s="49" t="s">
        <v>172</v>
      </c>
      <c r="C109" s="53">
        <v>0</v>
      </c>
      <c r="D109" s="4"/>
    </row>
    <row r="110" spans="1:4" ht="22.5" customHeight="1" x14ac:dyDescent="0.2">
      <c r="A110" s="44" t="s">
        <v>171</v>
      </c>
      <c r="B110" s="49" t="s">
        <v>170</v>
      </c>
      <c r="C110" s="53">
        <v>37585.03</v>
      </c>
      <c r="D110" s="4"/>
    </row>
    <row r="111" spans="1:4" ht="22.5" customHeight="1" x14ac:dyDescent="0.2">
      <c r="A111" s="44" t="s">
        <v>169</v>
      </c>
      <c r="B111" s="49" t="s">
        <v>168</v>
      </c>
      <c r="C111" s="53">
        <v>1030.22</v>
      </c>
      <c r="D111" s="4"/>
    </row>
    <row r="112" spans="1:4" ht="33" customHeight="1" thickBot="1" x14ac:dyDescent="0.3">
      <c r="A112" s="60" t="s">
        <v>167</v>
      </c>
      <c r="B112" s="62" t="s">
        <v>166</v>
      </c>
      <c r="C112" s="63">
        <f>SUM(C113:C114)</f>
        <v>12018403.459999999</v>
      </c>
      <c r="D112" s="4"/>
    </row>
    <row r="113" spans="1:5" ht="24" customHeight="1" x14ac:dyDescent="0.2">
      <c r="A113" s="44" t="s">
        <v>165</v>
      </c>
      <c r="B113" s="49" t="s">
        <v>164</v>
      </c>
      <c r="C113" s="53">
        <v>11810726.199999999</v>
      </c>
      <c r="D113" s="4"/>
    </row>
    <row r="114" spans="1:5" ht="24" customHeight="1" x14ac:dyDescent="0.2">
      <c r="A114" s="44" t="s">
        <v>163</v>
      </c>
      <c r="B114" s="49" t="s">
        <v>162</v>
      </c>
      <c r="C114" s="53">
        <v>207677.25999999998</v>
      </c>
      <c r="D114" s="4"/>
    </row>
    <row r="115" spans="1:5" ht="33" customHeight="1" x14ac:dyDescent="0.25">
      <c r="A115" s="60" t="s">
        <v>161</v>
      </c>
      <c r="B115" s="62" t="s">
        <v>160</v>
      </c>
      <c r="C115" s="82">
        <f>0</f>
        <v>0</v>
      </c>
      <c r="D115" s="4"/>
    </row>
    <row r="116" spans="1:5" ht="24.75" customHeight="1" thickBot="1" x14ac:dyDescent="0.3">
      <c r="A116" s="60" t="s">
        <v>159</v>
      </c>
      <c r="B116" s="57" t="s">
        <v>158</v>
      </c>
      <c r="C116" s="34">
        <f>SUM(C117:C124)</f>
        <v>971557.19000000006</v>
      </c>
      <c r="D116" s="4"/>
    </row>
    <row r="117" spans="1:5" ht="21.75" customHeight="1" x14ac:dyDescent="0.2">
      <c r="A117" s="44" t="s">
        <v>157</v>
      </c>
      <c r="B117" s="49" t="s">
        <v>156</v>
      </c>
      <c r="C117" s="53">
        <v>20034.919999999998</v>
      </c>
      <c r="D117" s="4"/>
    </row>
    <row r="118" spans="1:5" ht="33" customHeight="1" x14ac:dyDescent="0.2">
      <c r="A118" s="44" t="s">
        <v>155</v>
      </c>
      <c r="B118" s="48" t="s">
        <v>154</v>
      </c>
      <c r="C118" s="53">
        <v>49832.18</v>
      </c>
      <c r="D118" s="4"/>
    </row>
    <row r="119" spans="1:5" ht="21.75" customHeight="1" x14ac:dyDescent="0.2">
      <c r="A119" s="44" t="s">
        <v>153</v>
      </c>
      <c r="B119" s="49" t="s">
        <v>152</v>
      </c>
      <c r="C119" s="53">
        <v>5400</v>
      </c>
      <c r="D119" s="4"/>
    </row>
    <row r="120" spans="1:5" ht="21.75" customHeight="1" x14ac:dyDescent="0.2">
      <c r="A120" s="64" t="s">
        <v>151</v>
      </c>
      <c r="B120" s="49" t="s">
        <v>150</v>
      </c>
      <c r="C120" s="53">
        <v>42498.86</v>
      </c>
      <c r="D120" s="4"/>
    </row>
    <row r="121" spans="1:5" ht="21.75" customHeight="1" x14ac:dyDescent="0.2">
      <c r="A121" s="44" t="s">
        <v>149</v>
      </c>
      <c r="B121" s="49" t="s">
        <v>148</v>
      </c>
      <c r="C121" s="53">
        <v>60735.630000000005</v>
      </c>
      <c r="D121" s="4"/>
    </row>
    <row r="122" spans="1:5" ht="21.75" customHeight="1" x14ac:dyDescent="0.2">
      <c r="A122" s="64" t="s">
        <v>147</v>
      </c>
      <c r="B122" s="49" t="s">
        <v>146</v>
      </c>
      <c r="C122" s="53">
        <v>0</v>
      </c>
      <c r="D122" s="4"/>
    </row>
    <row r="123" spans="1:5" ht="21.75" customHeight="1" x14ac:dyDescent="0.2">
      <c r="A123" s="44" t="s">
        <v>145</v>
      </c>
      <c r="B123" s="49" t="s">
        <v>144</v>
      </c>
      <c r="C123" s="53">
        <v>140836.18</v>
      </c>
      <c r="D123" s="4"/>
    </row>
    <row r="124" spans="1:5" ht="38.25" customHeight="1" x14ac:dyDescent="0.2">
      <c r="A124" s="44" t="s">
        <v>143</v>
      </c>
      <c r="B124" s="48" t="s">
        <v>142</v>
      </c>
      <c r="C124" s="53">
        <v>652219.42000000004</v>
      </c>
      <c r="D124" s="4"/>
    </row>
    <row r="125" spans="1:5" ht="23.25" customHeight="1" x14ac:dyDescent="0.25">
      <c r="A125" s="71">
        <v>2.4</v>
      </c>
      <c r="B125" s="70" t="s">
        <v>141</v>
      </c>
      <c r="C125" s="81">
        <f>SUM(C126:C135)</f>
        <v>0</v>
      </c>
      <c r="D125" s="78"/>
      <c r="E125" s="77"/>
    </row>
    <row r="126" spans="1:5" ht="32.25" customHeight="1" x14ac:dyDescent="0.2">
      <c r="A126" s="60" t="s">
        <v>140</v>
      </c>
      <c r="B126" s="75" t="s">
        <v>139</v>
      </c>
      <c r="C126" s="56">
        <v>0</v>
      </c>
      <c r="D126" s="4"/>
    </row>
    <row r="127" spans="1:5" ht="39.75" customHeight="1" x14ac:dyDescent="0.2">
      <c r="A127" s="55" t="s">
        <v>138</v>
      </c>
      <c r="B127" s="48" t="s">
        <v>137</v>
      </c>
      <c r="C127" s="53">
        <v>0</v>
      </c>
      <c r="D127" s="4"/>
    </row>
    <row r="128" spans="1:5" ht="31.5" customHeight="1" x14ac:dyDescent="0.2">
      <c r="A128" s="44" t="s">
        <v>136</v>
      </c>
      <c r="B128" s="75" t="s">
        <v>135</v>
      </c>
      <c r="C128" s="53">
        <v>0</v>
      </c>
      <c r="D128" s="4"/>
    </row>
    <row r="129" spans="1:5" ht="29.25" customHeight="1" x14ac:dyDescent="0.2">
      <c r="A129" s="44" t="s">
        <v>134</v>
      </c>
      <c r="B129" s="74" t="s">
        <v>133</v>
      </c>
      <c r="C129" s="53">
        <v>0</v>
      </c>
      <c r="D129" s="4"/>
    </row>
    <row r="130" spans="1:5" ht="29.25" customHeight="1" x14ac:dyDescent="0.2">
      <c r="A130" s="44" t="s">
        <v>132</v>
      </c>
      <c r="B130" s="74" t="s">
        <v>131</v>
      </c>
      <c r="C130" s="53">
        <v>0</v>
      </c>
      <c r="D130" s="4"/>
    </row>
    <row r="131" spans="1:5" ht="39" customHeight="1" x14ac:dyDescent="0.2">
      <c r="A131" s="60" t="s">
        <v>130</v>
      </c>
      <c r="B131" s="75" t="s">
        <v>129</v>
      </c>
      <c r="C131" s="53">
        <v>0</v>
      </c>
      <c r="D131" s="4"/>
    </row>
    <row r="132" spans="1:5" ht="39" customHeight="1" x14ac:dyDescent="0.2">
      <c r="A132" s="44" t="s">
        <v>128</v>
      </c>
      <c r="B132" s="74" t="s">
        <v>127</v>
      </c>
      <c r="C132" s="53">
        <v>0</v>
      </c>
      <c r="D132" s="4"/>
    </row>
    <row r="133" spans="1:5" ht="20.25" customHeight="1" x14ac:dyDescent="0.2">
      <c r="A133" s="80" t="s">
        <v>126</v>
      </c>
      <c r="B133" s="79" t="s">
        <v>125</v>
      </c>
      <c r="C133" s="56">
        <v>0</v>
      </c>
      <c r="D133" s="4"/>
    </row>
    <row r="134" spans="1:5" ht="21.75" customHeight="1" x14ac:dyDescent="0.2">
      <c r="A134" s="80"/>
      <c r="B134" s="79" t="s">
        <v>124</v>
      </c>
      <c r="C134" s="56">
        <v>0</v>
      </c>
      <c r="D134" s="4"/>
    </row>
    <row r="135" spans="1:5" ht="32.25" customHeight="1" x14ac:dyDescent="0.2">
      <c r="A135" s="44" t="s">
        <v>123</v>
      </c>
      <c r="B135" s="48" t="s">
        <v>122</v>
      </c>
      <c r="C135" s="53">
        <v>0</v>
      </c>
      <c r="D135" s="4"/>
    </row>
    <row r="136" spans="1:5" ht="23.25" customHeight="1" thickBot="1" x14ac:dyDescent="0.3">
      <c r="A136" s="71">
        <v>2.5</v>
      </c>
      <c r="B136" s="70" t="s">
        <v>121</v>
      </c>
      <c r="C136" s="69">
        <v>0</v>
      </c>
      <c r="D136" s="78"/>
      <c r="E136" s="77"/>
    </row>
    <row r="137" spans="1:5" ht="28.5" customHeight="1" x14ac:dyDescent="0.2">
      <c r="A137" s="44" t="s">
        <v>120</v>
      </c>
      <c r="B137" s="75" t="s">
        <v>119</v>
      </c>
      <c r="C137" s="76">
        <v>0</v>
      </c>
      <c r="D137" s="4"/>
    </row>
    <row r="138" spans="1:5" ht="21" customHeight="1" x14ac:dyDescent="0.2">
      <c r="A138" s="44" t="s">
        <v>118</v>
      </c>
      <c r="B138" s="74" t="s">
        <v>117</v>
      </c>
      <c r="C138" s="76"/>
      <c r="D138" s="4"/>
    </row>
    <row r="139" spans="1:5" ht="28.35" customHeight="1" x14ac:dyDescent="0.2">
      <c r="A139" s="44" t="s">
        <v>116</v>
      </c>
      <c r="B139" s="54" t="s">
        <v>115</v>
      </c>
      <c r="C139" s="76">
        <v>0</v>
      </c>
      <c r="D139" s="4"/>
    </row>
    <row r="140" spans="1:5" ht="30.75" customHeight="1" x14ac:dyDescent="0.2">
      <c r="A140" s="60" t="s">
        <v>114</v>
      </c>
      <c r="B140" s="75" t="s">
        <v>113</v>
      </c>
      <c r="C140" s="53">
        <v>0</v>
      </c>
      <c r="D140" s="4"/>
    </row>
    <row r="141" spans="1:5" ht="30.75" customHeight="1" x14ac:dyDescent="0.2">
      <c r="A141" s="44" t="s">
        <v>112</v>
      </c>
      <c r="B141" s="74" t="s">
        <v>111</v>
      </c>
      <c r="C141" s="53">
        <v>0</v>
      </c>
      <c r="D141" s="4"/>
    </row>
    <row r="142" spans="1:5" ht="30.75" customHeight="1" x14ac:dyDescent="0.2">
      <c r="A142" s="44" t="s">
        <v>110</v>
      </c>
      <c r="B142" s="74" t="s">
        <v>109</v>
      </c>
      <c r="C142" s="53">
        <v>0</v>
      </c>
      <c r="D142" s="4"/>
    </row>
    <row r="143" spans="1:5" ht="30.75" customHeight="1" x14ac:dyDescent="0.2">
      <c r="A143" s="44" t="s">
        <v>108</v>
      </c>
      <c r="B143" s="74" t="s">
        <v>107</v>
      </c>
      <c r="C143" s="53">
        <v>0</v>
      </c>
      <c r="D143" s="4"/>
    </row>
    <row r="144" spans="1:5" ht="30" customHeight="1" x14ac:dyDescent="0.2">
      <c r="A144" s="60" t="s">
        <v>106</v>
      </c>
      <c r="B144" s="75" t="s">
        <v>105</v>
      </c>
      <c r="C144" s="53">
        <v>0</v>
      </c>
      <c r="D144" s="4"/>
    </row>
    <row r="145" spans="1:5" ht="30" customHeight="1" x14ac:dyDescent="0.2">
      <c r="A145" s="44" t="s">
        <v>104</v>
      </c>
      <c r="B145" s="74" t="s">
        <v>103</v>
      </c>
      <c r="C145" s="53">
        <v>0</v>
      </c>
      <c r="D145" s="4"/>
    </row>
    <row r="146" spans="1:5" ht="32.25" customHeight="1" x14ac:dyDescent="0.25">
      <c r="A146" s="60" t="s">
        <v>102</v>
      </c>
      <c r="B146" s="73" t="s">
        <v>101</v>
      </c>
      <c r="C146" s="53">
        <v>0</v>
      </c>
      <c r="D146" s="4"/>
    </row>
    <row r="147" spans="1:5" ht="32.25" customHeight="1" x14ac:dyDescent="0.2">
      <c r="A147" s="44" t="s">
        <v>100</v>
      </c>
      <c r="B147" s="74" t="s">
        <v>99</v>
      </c>
      <c r="C147" s="53"/>
      <c r="D147" s="4"/>
    </row>
    <row r="148" spans="1:5" ht="31.5" customHeight="1" x14ac:dyDescent="0.25">
      <c r="A148" s="60" t="s">
        <v>98</v>
      </c>
      <c r="B148" s="73" t="s">
        <v>97</v>
      </c>
      <c r="C148" s="37">
        <v>0</v>
      </c>
      <c r="D148" s="4"/>
    </row>
    <row r="149" spans="1:5" ht="31.5" customHeight="1" x14ac:dyDescent="0.2">
      <c r="A149" s="44" t="s">
        <v>96</v>
      </c>
      <c r="B149" s="74" t="s">
        <v>95</v>
      </c>
      <c r="C149" s="37"/>
      <c r="D149" s="4"/>
    </row>
    <row r="150" spans="1:5" ht="33" customHeight="1" x14ac:dyDescent="0.25">
      <c r="A150" s="60" t="s">
        <v>94</v>
      </c>
      <c r="B150" s="73" t="s">
        <v>93</v>
      </c>
      <c r="C150" s="53">
        <v>0</v>
      </c>
      <c r="D150" s="4"/>
    </row>
    <row r="151" spans="1:5" ht="23.25" customHeight="1" x14ac:dyDescent="0.2">
      <c r="A151" s="44" t="s">
        <v>92</v>
      </c>
      <c r="B151" s="72" t="s">
        <v>91</v>
      </c>
      <c r="C151" s="53"/>
      <c r="D151" s="4"/>
    </row>
    <row r="152" spans="1:5" ht="27.75" customHeight="1" thickBot="1" x14ac:dyDescent="0.3">
      <c r="A152" s="71">
        <v>2.6</v>
      </c>
      <c r="B152" s="70" t="s">
        <v>90</v>
      </c>
      <c r="C152" s="69">
        <f>C153+C159+C161+C163+C166+C174+C175+C178</f>
        <v>2539179.69</v>
      </c>
      <c r="D152" s="68"/>
      <c r="E152" s="67"/>
    </row>
    <row r="153" spans="1:5" ht="24" customHeight="1" x14ac:dyDescent="0.25">
      <c r="A153" s="60" t="s">
        <v>89</v>
      </c>
      <c r="B153" s="57" t="s">
        <v>88</v>
      </c>
      <c r="C153" s="66">
        <f>C154+C155+C156+C157+C158</f>
        <v>685124.83</v>
      </c>
      <c r="D153" s="4"/>
    </row>
    <row r="154" spans="1:5" ht="17.25" customHeight="1" x14ac:dyDescent="0.2">
      <c r="A154" s="44" t="s">
        <v>87</v>
      </c>
      <c r="B154" s="49" t="s">
        <v>86</v>
      </c>
      <c r="C154" s="65">
        <v>0</v>
      </c>
      <c r="D154" s="4"/>
    </row>
    <row r="155" spans="1:5" ht="28.5" customHeight="1" x14ac:dyDescent="0.2">
      <c r="A155" s="44" t="s">
        <v>85</v>
      </c>
      <c r="B155" s="49" t="s">
        <v>84</v>
      </c>
      <c r="C155" s="53">
        <v>35282</v>
      </c>
      <c r="D155" s="4"/>
    </row>
    <row r="156" spans="1:5" ht="36" customHeight="1" x14ac:dyDescent="0.2">
      <c r="A156" s="64" t="s">
        <v>83</v>
      </c>
      <c r="B156" s="48" t="s">
        <v>82</v>
      </c>
      <c r="C156" s="53">
        <v>649842.82999999996</v>
      </c>
      <c r="D156" s="4"/>
    </row>
    <row r="157" spans="1:5" ht="17.25" customHeight="1" x14ac:dyDescent="0.2">
      <c r="A157" s="64" t="s">
        <v>81</v>
      </c>
      <c r="B157" s="49" t="s">
        <v>80</v>
      </c>
      <c r="C157" s="2">
        <v>0</v>
      </c>
      <c r="D157" s="4"/>
    </row>
    <row r="158" spans="1:5" ht="31.5" customHeight="1" x14ac:dyDescent="0.2">
      <c r="A158" s="64" t="s">
        <v>79</v>
      </c>
      <c r="B158" s="48" t="s">
        <v>78</v>
      </c>
      <c r="C158" s="53">
        <v>0</v>
      </c>
      <c r="D158" s="4"/>
    </row>
    <row r="159" spans="1:5" ht="27.75" customHeight="1" x14ac:dyDescent="0.25">
      <c r="A159" s="60" t="s">
        <v>77</v>
      </c>
      <c r="B159" s="62" t="s">
        <v>76</v>
      </c>
      <c r="C159" s="56">
        <f>C160</f>
        <v>147972</v>
      </c>
      <c r="D159" s="4"/>
    </row>
    <row r="160" spans="1:5" ht="24.75" customHeight="1" x14ac:dyDescent="0.2">
      <c r="A160" s="44" t="s">
        <v>75</v>
      </c>
      <c r="B160" s="49" t="s">
        <v>74</v>
      </c>
      <c r="C160" s="53">
        <v>147972</v>
      </c>
      <c r="D160" s="4"/>
    </row>
    <row r="161" spans="1:4" ht="30" customHeight="1" x14ac:dyDescent="0.25">
      <c r="A161" s="60" t="s">
        <v>73</v>
      </c>
      <c r="B161" s="62" t="s">
        <v>72</v>
      </c>
      <c r="C161" s="56">
        <v>0</v>
      </c>
      <c r="D161" s="4"/>
    </row>
    <row r="162" spans="1:4" ht="24.75" customHeight="1" x14ac:dyDescent="0.2">
      <c r="A162" s="44" t="s">
        <v>71</v>
      </c>
      <c r="B162" s="49" t="s">
        <v>70</v>
      </c>
      <c r="C162" s="52">
        <v>0</v>
      </c>
      <c r="D162" s="4"/>
    </row>
    <row r="163" spans="1:4" ht="36" customHeight="1" thickBot="1" x14ac:dyDescent="0.3">
      <c r="A163" s="60" t="s">
        <v>69</v>
      </c>
      <c r="B163" s="62" t="s">
        <v>68</v>
      </c>
      <c r="C163" s="63">
        <f>SUM(C164:C165)</f>
        <v>0</v>
      </c>
      <c r="D163" s="4"/>
    </row>
    <row r="164" spans="1:4" ht="21" customHeight="1" x14ac:dyDescent="0.2">
      <c r="A164" s="44" t="s">
        <v>67</v>
      </c>
      <c r="B164" s="49" t="s">
        <v>66</v>
      </c>
      <c r="C164" s="52">
        <v>0</v>
      </c>
      <c r="D164" s="4"/>
    </row>
    <row r="165" spans="1:4" ht="21" customHeight="1" x14ac:dyDescent="0.2">
      <c r="A165" s="44" t="s">
        <v>65</v>
      </c>
      <c r="B165" s="54" t="s">
        <v>64</v>
      </c>
      <c r="C165" s="53">
        <v>0</v>
      </c>
      <c r="D165" s="4"/>
    </row>
    <row r="166" spans="1:4" ht="29.25" customHeight="1" thickBot="1" x14ac:dyDescent="0.3">
      <c r="A166" s="60" t="s">
        <v>63</v>
      </c>
      <c r="B166" s="62" t="s">
        <v>62</v>
      </c>
      <c r="C166" s="34">
        <f>SUM(C167:C174)</f>
        <v>961582.86</v>
      </c>
      <c r="D166" s="4"/>
    </row>
    <row r="167" spans="1:4" ht="24" customHeight="1" x14ac:dyDescent="0.2">
      <c r="A167" s="44" t="s">
        <v>61</v>
      </c>
      <c r="B167" s="49" t="s">
        <v>60</v>
      </c>
      <c r="C167" s="53">
        <v>0</v>
      </c>
      <c r="D167" s="4"/>
    </row>
    <row r="168" spans="1:4" ht="24" customHeight="1" x14ac:dyDescent="0.2">
      <c r="A168" s="44" t="s">
        <v>59</v>
      </c>
      <c r="B168" s="49" t="s">
        <v>58</v>
      </c>
      <c r="C168" s="53">
        <v>15281</v>
      </c>
      <c r="D168" s="4"/>
    </row>
    <row r="169" spans="1:4" ht="24" customHeight="1" x14ac:dyDescent="0.2">
      <c r="A169" s="61" t="s">
        <v>57</v>
      </c>
      <c r="B169" s="4" t="s">
        <v>56</v>
      </c>
      <c r="C169" s="53">
        <v>537650.02</v>
      </c>
      <c r="D169" s="4"/>
    </row>
    <row r="170" spans="1:4" ht="28.5" customHeight="1" x14ac:dyDescent="0.2">
      <c r="A170" s="61" t="s">
        <v>55</v>
      </c>
      <c r="B170" s="54" t="s">
        <v>54</v>
      </c>
      <c r="C170" s="53">
        <v>0</v>
      </c>
      <c r="D170" s="4"/>
    </row>
    <row r="171" spans="1:4" ht="24" customHeight="1" x14ac:dyDescent="0.2">
      <c r="A171" s="55" t="s">
        <v>53</v>
      </c>
      <c r="B171" s="54" t="s">
        <v>52</v>
      </c>
      <c r="C171" s="53">
        <v>0</v>
      </c>
      <c r="D171" s="4"/>
    </row>
    <row r="172" spans="1:4" ht="24" customHeight="1" x14ac:dyDescent="0.2">
      <c r="A172" s="55" t="s">
        <v>51</v>
      </c>
      <c r="B172" s="54" t="s">
        <v>50</v>
      </c>
      <c r="C172" s="53">
        <v>11147.6</v>
      </c>
      <c r="D172" s="4"/>
    </row>
    <row r="173" spans="1:4" ht="24" customHeight="1" x14ac:dyDescent="0.2">
      <c r="A173" s="44" t="s">
        <v>49</v>
      </c>
      <c r="B173" s="49" t="s">
        <v>48</v>
      </c>
      <c r="C173" s="53">
        <v>397504.24</v>
      </c>
      <c r="D173" s="4"/>
    </row>
    <row r="174" spans="1:4" ht="22.5" customHeight="1" x14ac:dyDescent="0.25">
      <c r="A174" s="60" t="s">
        <v>47</v>
      </c>
      <c r="B174" s="57" t="s">
        <v>46</v>
      </c>
      <c r="C174" s="56">
        <v>0</v>
      </c>
      <c r="D174" s="4"/>
    </row>
    <row r="175" spans="1:4" ht="26.25" customHeight="1" x14ac:dyDescent="0.25">
      <c r="A175" s="44" t="s">
        <v>45</v>
      </c>
      <c r="B175" s="57" t="s">
        <v>44</v>
      </c>
      <c r="C175" s="59">
        <f>C176+C177</f>
        <v>744500</v>
      </c>
      <c r="D175" s="4"/>
    </row>
    <row r="176" spans="1:4" ht="22.5" customHeight="1" x14ac:dyDescent="0.2">
      <c r="A176" s="55" t="s">
        <v>43</v>
      </c>
      <c r="B176" s="54" t="s">
        <v>42</v>
      </c>
      <c r="C176" s="53">
        <v>0</v>
      </c>
      <c r="D176" s="4"/>
    </row>
    <row r="177" spans="1:5" ht="33" customHeight="1" x14ac:dyDescent="0.2">
      <c r="A177" s="55" t="s">
        <v>41</v>
      </c>
      <c r="B177" s="58" t="s">
        <v>40</v>
      </c>
      <c r="C177" s="53">
        <v>744500</v>
      </c>
      <c r="D177" s="4"/>
    </row>
    <row r="178" spans="1:5" ht="21.75" customHeight="1" x14ac:dyDescent="0.25">
      <c r="A178" s="44" t="s">
        <v>39</v>
      </c>
      <c r="B178" s="57" t="s">
        <v>38</v>
      </c>
      <c r="C178" s="56">
        <v>0</v>
      </c>
      <c r="D178" s="4"/>
    </row>
    <row r="179" spans="1:5" ht="32.25" customHeight="1" x14ac:dyDescent="0.2">
      <c r="A179" s="55" t="s">
        <v>37</v>
      </c>
      <c r="B179" s="54" t="s">
        <v>36</v>
      </c>
      <c r="C179" s="53">
        <v>0</v>
      </c>
      <c r="D179" s="4"/>
    </row>
    <row r="180" spans="1:5" ht="32.25" customHeight="1" x14ac:dyDescent="0.2">
      <c r="A180" s="44" t="s">
        <v>35</v>
      </c>
      <c r="B180" s="48" t="s">
        <v>34</v>
      </c>
      <c r="C180" s="52">
        <v>0</v>
      </c>
      <c r="D180" s="4"/>
    </row>
    <row r="181" spans="1:5" ht="17.25" customHeight="1" x14ac:dyDescent="0.25">
      <c r="A181" s="47">
        <v>2.7</v>
      </c>
      <c r="B181" s="51" t="s">
        <v>33</v>
      </c>
      <c r="C181" s="50">
        <v>0</v>
      </c>
      <c r="D181" s="40"/>
      <c r="E181" s="39"/>
    </row>
    <row r="182" spans="1:5" ht="17.25" customHeight="1" x14ac:dyDescent="0.2">
      <c r="A182" s="44" t="s">
        <v>32</v>
      </c>
      <c r="B182" s="49" t="s">
        <v>31</v>
      </c>
      <c r="C182" s="37">
        <v>0</v>
      </c>
      <c r="D182" s="4"/>
    </row>
    <row r="183" spans="1:5" ht="17.25" customHeight="1" x14ac:dyDescent="0.2">
      <c r="A183" s="44" t="s">
        <v>30</v>
      </c>
      <c r="B183" s="49" t="s">
        <v>29</v>
      </c>
      <c r="C183" s="37">
        <v>0</v>
      </c>
      <c r="D183" s="4"/>
    </row>
    <row r="184" spans="1:5" ht="17.25" customHeight="1" x14ac:dyDescent="0.2">
      <c r="A184" s="38" t="s">
        <v>28</v>
      </c>
      <c r="B184" s="49" t="s">
        <v>27</v>
      </c>
      <c r="C184" s="37">
        <v>0</v>
      </c>
      <c r="D184" s="4"/>
    </row>
    <row r="185" spans="1:5" ht="17.25" customHeight="1" x14ac:dyDescent="0.2">
      <c r="A185" s="38"/>
      <c r="B185" s="49" t="s">
        <v>26</v>
      </c>
      <c r="C185" s="37">
        <v>0</v>
      </c>
      <c r="D185" s="4"/>
    </row>
    <row r="186" spans="1:5" ht="40.5" customHeight="1" x14ac:dyDescent="0.2">
      <c r="A186" s="44" t="s">
        <v>25</v>
      </c>
      <c r="B186" s="48" t="s">
        <v>24</v>
      </c>
      <c r="C186" s="37">
        <v>0</v>
      </c>
      <c r="D186" s="4"/>
    </row>
    <row r="187" spans="1:5" ht="33.75" customHeight="1" x14ac:dyDescent="0.25">
      <c r="A187" s="47">
        <v>2.8</v>
      </c>
      <c r="B187" s="46" t="s">
        <v>23</v>
      </c>
      <c r="C187" s="45">
        <v>0</v>
      </c>
      <c r="D187" s="40"/>
      <c r="E187" s="39"/>
    </row>
    <row r="188" spans="1:5" ht="20.25" customHeight="1" x14ac:dyDescent="0.2">
      <c r="A188" s="44" t="s">
        <v>22</v>
      </c>
      <c r="B188" s="4" t="s">
        <v>21</v>
      </c>
      <c r="C188" s="37">
        <v>0</v>
      </c>
      <c r="D188" s="4"/>
    </row>
    <row r="189" spans="1:5" ht="20.25" customHeight="1" x14ac:dyDescent="0.2">
      <c r="A189" s="38" t="s">
        <v>20</v>
      </c>
      <c r="B189" s="4" t="s">
        <v>19</v>
      </c>
      <c r="C189" s="37">
        <v>0</v>
      </c>
      <c r="D189" s="4"/>
    </row>
    <row r="190" spans="1:5" ht="17.25" customHeight="1" x14ac:dyDescent="0.2">
      <c r="A190" s="38"/>
      <c r="B190" s="4" t="s">
        <v>18</v>
      </c>
      <c r="C190" s="37">
        <v>0</v>
      </c>
      <c r="D190" s="4"/>
    </row>
    <row r="191" spans="1:5" ht="17.25" customHeight="1" x14ac:dyDescent="0.25">
      <c r="A191" s="43">
        <v>2.9</v>
      </c>
      <c r="B191" s="42" t="s">
        <v>17</v>
      </c>
      <c r="C191" s="41">
        <v>0</v>
      </c>
      <c r="D191" s="40"/>
      <c r="E191" s="39"/>
    </row>
    <row r="192" spans="1:5" ht="21.75" customHeight="1" x14ac:dyDescent="0.2">
      <c r="A192" s="38" t="s">
        <v>16</v>
      </c>
      <c r="B192" s="4" t="s">
        <v>15</v>
      </c>
      <c r="C192" s="37">
        <v>0</v>
      </c>
      <c r="D192" s="4"/>
    </row>
    <row r="193" spans="1:5" ht="17.25" customHeight="1" x14ac:dyDescent="0.2">
      <c r="A193" s="38"/>
      <c r="B193" s="4" t="s">
        <v>14</v>
      </c>
      <c r="C193" s="37">
        <v>0</v>
      </c>
      <c r="D193" s="4"/>
    </row>
    <row r="194" spans="1:5" ht="24" customHeight="1" x14ac:dyDescent="0.2">
      <c r="A194" s="38" t="s">
        <v>13</v>
      </c>
      <c r="B194" s="4" t="s">
        <v>12</v>
      </c>
      <c r="C194" s="37">
        <v>0</v>
      </c>
      <c r="D194" s="4"/>
    </row>
    <row r="195" spans="1:5" ht="15" customHeight="1" x14ac:dyDescent="0.2">
      <c r="A195" s="38"/>
      <c r="B195" s="4" t="s">
        <v>11</v>
      </c>
      <c r="C195" s="37">
        <v>0</v>
      </c>
      <c r="D195" s="4"/>
    </row>
    <row r="196" spans="1:5" ht="19.5" customHeight="1" x14ac:dyDescent="0.2">
      <c r="A196" s="38" t="s">
        <v>10</v>
      </c>
      <c r="B196" s="4" t="s">
        <v>9</v>
      </c>
      <c r="C196" s="37">
        <v>0</v>
      </c>
      <c r="D196" s="4"/>
    </row>
    <row r="197" spans="1:5" ht="19.5" customHeight="1" x14ac:dyDescent="0.2">
      <c r="A197" s="38"/>
      <c r="B197" s="4" t="s">
        <v>8</v>
      </c>
      <c r="C197" s="37">
        <v>0</v>
      </c>
      <c r="D197" s="4"/>
    </row>
    <row r="198" spans="1:5" ht="27.75" customHeight="1" thickBot="1" x14ac:dyDescent="0.3">
      <c r="A198" s="36"/>
      <c r="B198" s="35" t="s">
        <v>7</v>
      </c>
      <c r="C198" s="34">
        <f>C152+C125+C83+C42+C24</f>
        <v>89124052.849999994</v>
      </c>
      <c r="D198" s="33"/>
      <c r="E198" s="26"/>
    </row>
    <row r="199" spans="1:5" ht="39.75" customHeight="1" thickBot="1" x14ac:dyDescent="0.3">
      <c r="A199" s="32"/>
      <c r="B199" s="31" t="s">
        <v>6</v>
      </c>
      <c r="C199" s="30">
        <f>D21-C198</f>
        <v>-3678096.2599999905</v>
      </c>
      <c r="D199" s="27"/>
      <c r="E199" s="26"/>
    </row>
    <row r="200" spans="1:5" ht="21" customHeight="1" thickTop="1" x14ac:dyDescent="0.25">
      <c r="B200" s="29"/>
      <c r="C200" s="28"/>
      <c r="D200" s="27"/>
      <c r="E200" s="26"/>
    </row>
    <row r="201" spans="1:5" ht="21" customHeight="1" x14ac:dyDescent="0.25">
      <c r="A201" s="25"/>
      <c r="B201" s="24"/>
      <c r="C201" s="5"/>
      <c r="D201" s="4"/>
    </row>
    <row r="202" spans="1:5" ht="21" customHeight="1" x14ac:dyDescent="0.25">
      <c r="A202" s="11" t="s">
        <v>5</v>
      </c>
      <c r="B202" s="20"/>
      <c r="C202" s="23"/>
      <c r="D202" s="22" t="s">
        <v>4</v>
      </c>
      <c r="E202" s="20"/>
    </row>
    <row r="203" spans="1:5" ht="21" customHeight="1" x14ac:dyDescent="0.25">
      <c r="A203" s="21"/>
      <c r="B203" s="20"/>
      <c r="C203" s="7"/>
      <c r="D203" s="18"/>
      <c r="E203" s="20"/>
    </row>
    <row r="204" spans="1:5" ht="21" customHeight="1" x14ac:dyDescent="0.25">
      <c r="A204" s="21"/>
      <c r="B204" s="20"/>
      <c r="C204" s="7"/>
      <c r="D204" s="18"/>
      <c r="E204" s="20"/>
    </row>
    <row r="205" spans="1:5" ht="17.25" customHeight="1" thickBot="1" x14ac:dyDescent="0.3">
      <c r="A205" s="19"/>
      <c r="B205" s="16"/>
      <c r="C205" s="18"/>
      <c r="D205" s="17"/>
      <c r="E205" s="16"/>
    </row>
    <row r="206" spans="1:5" ht="17.25" customHeight="1" x14ac:dyDescent="0.25">
      <c r="A206" s="15" t="s">
        <v>3</v>
      </c>
      <c r="B206" s="14"/>
      <c r="C206" s="13"/>
      <c r="D206" s="12" t="s">
        <v>2</v>
      </c>
      <c r="E206" s="7"/>
    </row>
    <row r="207" spans="1:5" x14ac:dyDescent="0.25">
      <c r="A207" s="11" t="s">
        <v>1</v>
      </c>
      <c r="B207" s="10"/>
      <c r="C207" s="9"/>
      <c r="D207" s="8" t="s">
        <v>0</v>
      </c>
      <c r="E207" s="7"/>
    </row>
    <row r="208" spans="1:5" ht="14.25" x14ac:dyDescent="0.2">
      <c r="A208" s="6"/>
      <c r="C208" s="5"/>
      <c r="D208" s="4"/>
    </row>
    <row r="209" spans="1:4" ht="14.25" x14ac:dyDescent="0.2">
      <c r="A209" s="6"/>
      <c r="B209" s="4"/>
      <c r="C209" s="5"/>
      <c r="D209" s="4"/>
    </row>
    <row r="210" spans="1:4" ht="14.25" x14ac:dyDescent="0.2">
      <c r="A210" s="6"/>
      <c r="B210" s="4"/>
      <c r="C210" s="5"/>
      <c r="D210" s="4"/>
    </row>
    <row r="211" spans="1:4" ht="14.25" x14ac:dyDescent="0.2">
      <c r="A211" s="6"/>
      <c r="B211" s="4"/>
      <c r="C211" s="5"/>
      <c r="D211" s="4"/>
    </row>
    <row r="212" spans="1:4" ht="14.25" x14ac:dyDescent="0.2">
      <c r="A212" s="6"/>
      <c r="B212" s="4"/>
      <c r="C212" s="5"/>
      <c r="D212" s="4"/>
    </row>
    <row r="213" spans="1:4" ht="14.25" x14ac:dyDescent="0.2">
      <c r="A213" s="6"/>
      <c r="B213" s="4"/>
      <c r="C213" s="5"/>
      <c r="D213" s="4"/>
    </row>
    <row r="214" spans="1:4" ht="14.25" x14ac:dyDescent="0.2">
      <c r="A214" s="6"/>
      <c r="B214" s="4"/>
      <c r="C214" s="5"/>
      <c r="D214" s="4"/>
    </row>
    <row r="215" spans="1:4" ht="14.25" x14ac:dyDescent="0.2">
      <c r="A215" s="6"/>
      <c r="B215" s="4"/>
      <c r="C215" s="5"/>
      <c r="D215" s="4"/>
    </row>
    <row r="216" spans="1:4" ht="14.25" x14ac:dyDescent="0.2">
      <c r="A216" s="6"/>
      <c r="B216" s="4"/>
      <c r="C216" s="5"/>
      <c r="D216" s="4"/>
    </row>
    <row r="217" spans="1:4" ht="14.25" x14ac:dyDescent="0.2">
      <c r="A217" s="6"/>
      <c r="B217" s="4"/>
      <c r="C217" s="5"/>
      <c r="D217" s="4"/>
    </row>
    <row r="218" spans="1:4" ht="14.25" x14ac:dyDescent="0.2">
      <c r="A218" s="6"/>
      <c r="B218" s="4"/>
      <c r="C218" s="5"/>
      <c r="D218" s="4"/>
    </row>
    <row r="219" spans="1:4" ht="14.25" x14ac:dyDescent="0.2">
      <c r="A219" s="6"/>
      <c r="B219" s="4"/>
      <c r="C219" s="5"/>
      <c r="D219" s="4"/>
    </row>
    <row r="220" spans="1:4" ht="14.25" x14ac:dyDescent="0.2">
      <c r="A220" s="6"/>
      <c r="B220" s="4"/>
      <c r="C220" s="5"/>
      <c r="D220" s="4"/>
    </row>
    <row r="221" spans="1:4" ht="14.25" x14ac:dyDescent="0.2">
      <c r="A221" s="6"/>
      <c r="B221" s="4"/>
      <c r="C221" s="5"/>
      <c r="D221" s="4"/>
    </row>
    <row r="222" spans="1:4" ht="14.25" x14ac:dyDescent="0.2">
      <c r="A222" s="6"/>
      <c r="B222" s="4"/>
      <c r="C222" s="5"/>
      <c r="D222" s="4"/>
    </row>
    <row r="223" spans="1:4" ht="14.25" x14ac:dyDescent="0.2">
      <c r="A223" s="6"/>
      <c r="B223" s="4"/>
      <c r="C223" s="5"/>
      <c r="D223" s="4"/>
    </row>
    <row r="224" spans="1:4" ht="14.25" x14ac:dyDescent="0.2">
      <c r="A224" s="6"/>
      <c r="B224" s="4"/>
      <c r="C224" s="5"/>
      <c r="D224" s="4"/>
    </row>
    <row r="225" spans="1:4" ht="14.25" x14ac:dyDescent="0.2">
      <c r="A225" s="6"/>
      <c r="B225" s="4"/>
      <c r="C225" s="5"/>
      <c r="D225" s="4"/>
    </row>
    <row r="226" spans="1:4" ht="14.25" x14ac:dyDescent="0.2">
      <c r="A226" s="6"/>
      <c r="B226" s="4"/>
      <c r="C226" s="5"/>
      <c r="D226" s="4"/>
    </row>
    <row r="227" spans="1:4" ht="14.25" x14ac:dyDescent="0.2">
      <c r="A227" s="6"/>
      <c r="B227" s="4"/>
      <c r="C227" s="5"/>
      <c r="D227" s="4"/>
    </row>
    <row r="228" spans="1:4" ht="14.25" x14ac:dyDescent="0.2">
      <c r="A228" s="6"/>
      <c r="B228" s="4"/>
      <c r="C228" s="5"/>
      <c r="D228" s="4"/>
    </row>
    <row r="229" spans="1:4" ht="14.25" x14ac:dyDescent="0.2">
      <c r="A229" s="6"/>
      <c r="B229" s="4"/>
      <c r="C229" s="5"/>
      <c r="D229" s="4"/>
    </row>
    <row r="230" spans="1:4" ht="14.25" x14ac:dyDescent="0.2">
      <c r="A230" s="6"/>
      <c r="B230" s="4"/>
      <c r="C230" s="5"/>
      <c r="D230" s="4"/>
    </row>
    <row r="231" spans="1:4" ht="14.25" x14ac:dyDescent="0.2">
      <c r="A231" s="6"/>
      <c r="B231" s="4"/>
      <c r="C231" s="5"/>
      <c r="D231" s="4"/>
    </row>
    <row r="232" spans="1:4" ht="14.25" x14ac:dyDescent="0.2">
      <c r="A232" s="6"/>
      <c r="B232" s="4"/>
      <c r="C232" s="5"/>
      <c r="D232" s="4"/>
    </row>
    <row r="233" spans="1:4" ht="14.25" x14ac:dyDescent="0.2">
      <c r="A233" s="6"/>
      <c r="B233" s="4"/>
      <c r="C233" s="5"/>
      <c r="D233" s="4"/>
    </row>
    <row r="234" spans="1:4" ht="14.25" x14ac:dyDescent="0.2">
      <c r="A234" s="6"/>
      <c r="B234" s="4"/>
      <c r="C234" s="5"/>
      <c r="D234" s="4"/>
    </row>
    <row r="235" spans="1:4" ht="14.25" x14ac:dyDescent="0.2">
      <c r="A235" s="6"/>
      <c r="B235" s="4"/>
      <c r="C235" s="5"/>
      <c r="D235" s="4"/>
    </row>
    <row r="236" spans="1:4" ht="14.25" x14ac:dyDescent="0.2">
      <c r="A236" s="6"/>
      <c r="B236" s="4"/>
      <c r="C236" s="5"/>
      <c r="D236" s="4"/>
    </row>
    <row r="237" spans="1:4" ht="14.25" x14ac:dyDescent="0.2">
      <c r="A237" s="6"/>
      <c r="B237" s="4"/>
      <c r="C237" s="5"/>
      <c r="D237" s="4"/>
    </row>
    <row r="238" spans="1:4" ht="14.25" x14ac:dyDescent="0.2">
      <c r="A238" s="6"/>
      <c r="B238" s="4"/>
      <c r="C238" s="5"/>
      <c r="D238" s="4"/>
    </row>
  </sheetData>
  <mergeCells count="13">
    <mergeCell ref="A196:A197"/>
    <mergeCell ref="A189:A190"/>
    <mergeCell ref="A192:A193"/>
    <mergeCell ref="A194:A195"/>
    <mergeCell ref="A184:A185"/>
    <mergeCell ref="A8:E8"/>
    <mergeCell ref="A9:E9"/>
    <mergeCell ref="A10:E10"/>
    <mergeCell ref="A11:E11"/>
    <mergeCell ref="A12:E12"/>
    <mergeCell ref="A133:A134"/>
    <mergeCell ref="A13:E13"/>
    <mergeCell ref="B133:B134"/>
  </mergeCells>
  <pageMargins left="0.92" right="0.43307086614173229" top="0.59" bottom="0.59055118110236227" header="0.26" footer="0.51181102362204722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 Y P SEPTIEMBRE 2023</vt:lpstr>
      <vt:lpstr>'G Y P SEPTIEMBRE 2023'!Área_de_impresión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2023-11-15T13:10:55Z</dcterms:created>
  <dcterms:modified xsi:type="dcterms:W3CDTF">2023-11-15T13:11:29Z</dcterms:modified>
</cp:coreProperties>
</file>