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4 Abril\INFORME FINANCIERO ABRIL\"/>
    </mc:Choice>
  </mc:AlternateContent>
  <xr:revisionPtr revIDLastSave="0" documentId="13_ncr:1_{6422E647-18B3-46A1-8BFE-925D4961EE07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Estado G Y P " sheetId="234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8" i="234" l="1"/>
  <c r="E112" i="234"/>
  <c r="E188" i="234" l="1"/>
  <c r="E73" i="234"/>
  <c r="E18" i="234"/>
  <c r="E42" i="234" l="1"/>
  <c r="E86" i="234"/>
  <c r="E82" i="234"/>
  <c r="E156" i="234" l="1"/>
  <c r="E96" i="234" l="1"/>
  <c r="E169" i="234"/>
  <c r="E165" i="234"/>
  <c r="E141" i="234"/>
  <c r="E139" i="234" s="1"/>
  <c r="E138" i="234"/>
  <c r="E182" i="234" l="1"/>
  <c r="E172" i="234"/>
  <c r="E102" i="234"/>
  <c r="E114" i="234"/>
  <c r="E109" i="234"/>
  <c r="E105" i="234"/>
  <c r="E91" i="234" l="1"/>
  <c r="E85" i="234" s="1"/>
  <c r="E70" i="234"/>
  <c r="E155" i="234" l="1"/>
  <c r="E128" i="234" l="1"/>
  <c r="E136" i="234"/>
  <c r="E53" i="234" l="1"/>
  <c r="E130" i="234" l="1"/>
  <c r="E32" i="234"/>
  <c r="E23" i="234"/>
  <c r="E50" i="234" l="1"/>
  <c r="E60" i="234" l="1"/>
  <c r="E56" i="234"/>
  <c r="E41" i="234" l="1"/>
  <c r="E37" i="234"/>
  <c r="E30" i="234"/>
  <c r="E22" i="234" s="1"/>
  <c r="E132" i="234"/>
  <c r="E127" i="234" s="1"/>
  <c r="E185" i="234"/>
  <c r="E21" i="234" l="1"/>
  <c r="E207" i="234" l="1"/>
  <c r="E208" i="234" s="1"/>
</calcChain>
</file>

<file path=xl/sharedStrings.xml><?xml version="1.0" encoding="utf-8"?>
<sst xmlns="http://schemas.openxmlformats.org/spreadsheetml/2006/main" count="384" uniqueCount="365">
  <si>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</si>
  <si>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</si>
  <si>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</si>
  <si>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</si>
  <si>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</si>
  <si>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</si>
  <si>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Teléfono local</t>
  </si>
  <si>
    <t xml:space="preserve">Comisiones y gastos bancarios </t>
  </si>
  <si>
    <t>Combustibles y lubricantes</t>
  </si>
  <si>
    <t>2.1.1.2</t>
  </si>
  <si>
    <t>Remuneraciones al personal con carácter transitorio</t>
  </si>
  <si>
    <t>2.2.1.3</t>
  </si>
  <si>
    <t>2.1.5.3</t>
  </si>
  <si>
    <t>Contribuciones al seguro de riesgo laboral</t>
  </si>
  <si>
    <t>2.1.1.3</t>
  </si>
  <si>
    <t>Sueldos al personal fijo en trámite de pensiones</t>
  </si>
  <si>
    <t>2.1.5.1</t>
  </si>
  <si>
    <t>Contribuciones al seguro de salud</t>
  </si>
  <si>
    <t>2.1.5.2</t>
  </si>
  <si>
    <t>Contribuciones al seguro de pensiones</t>
  </si>
  <si>
    <t>2.1.1.1</t>
  </si>
  <si>
    <t>Remuneraciones al personal fijo</t>
  </si>
  <si>
    <t>INGRESOS:</t>
  </si>
  <si>
    <t>TRANSF. DE LA TESORERIA</t>
  </si>
  <si>
    <t>INGRESOS CUENTA SANIDAD ANIMAL Y EXTENSION</t>
  </si>
  <si>
    <t>TOTAL INGRESOS</t>
  </si>
  <si>
    <t>2.3.2.4</t>
  </si>
  <si>
    <t>Calzados</t>
  </si>
  <si>
    <t xml:space="preserve"> </t>
  </si>
  <si>
    <t>Mantenimiento y reparación  de maquinarias y equipos</t>
  </si>
  <si>
    <t>2.2.1.5</t>
  </si>
  <si>
    <t>Servicio de internet y televisión por cable</t>
  </si>
  <si>
    <t>2.3.1.1</t>
  </si>
  <si>
    <t>Alimentos y bebidas para personas</t>
  </si>
  <si>
    <t>2.3.9.8</t>
  </si>
  <si>
    <t>Repuestos y accesorios menores</t>
  </si>
  <si>
    <t>2.3.7.1</t>
  </si>
  <si>
    <t>2.2.7.2</t>
  </si>
  <si>
    <t>2.3.3.2</t>
  </si>
  <si>
    <t>Productos de papel y cartón</t>
  </si>
  <si>
    <t>2.3.5.5</t>
  </si>
  <si>
    <t>Artículos de plástico</t>
  </si>
  <si>
    <t>2.3.9.1</t>
  </si>
  <si>
    <t>2.3.9.9</t>
  </si>
  <si>
    <t>Productos y útiles varios no identificados precedentemente (n.i.p.)</t>
  </si>
  <si>
    <t>2.1.2.2</t>
  </si>
  <si>
    <t>Compensación</t>
  </si>
  <si>
    <t>2.2.8.2</t>
  </si>
  <si>
    <t>2.2.8.8</t>
  </si>
  <si>
    <t xml:space="preserve">Impuestos, derechos y tasas  </t>
  </si>
  <si>
    <t>Electricidad</t>
  </si>
  <si>
    <t>2.2.1.6</t>
  </si>
  <si>
    <t>2.3.6.3</t>
  </si>
  <si>
    <t>2.3.9.6</t>
  </si>
  <si>
    <t>2.3.1.2</t>
  </si>
  <si>
    <t>2.2.8.7</t>
  </si>
  <si>
    <t>Servicios Técnicos y Profesionales</t>
  </si>
  <si>
    <t>2.3.4.2</t>
  </si>
  <si>
    <t>2.2.4.4</t>
  </si>
  <si>
    <t>2.3.7.2</t>
  </si>
  <si>
    <t>Peaje</t>
  </si>
  <si>
    <t>2.2.2.1</t>
  </si>
  <si>
    <t>2.2.4.1</t>
  </si>
  <si>
    <t>2.3.1.3</t>
  </si>
  <si>
    <t>2.3.2.2</t>
  </si>
  <si>
    <t>2.3.5.4</t>
  </si>
  <si>
    <t>2.3.9.2</t>
  </si>
  <si>
    <t>2.3.2.3</t>
  </si>
  <si>
    <t>2.2.3.1</t>
  </si>
  <si>
    <t>2.3.4.1</t>
  </si>
  <si>
    <t>Productos metálicos y sus derivados</t>
  </si>
  <si>
    <t>Productos eléctricos y afines</t>
  </si>
  <si>
    <t>2.6.5.2</t>
  </si>
  <si>
    <t>Maquinaria y equipo industrial</t>
  </si>
  <si>
    <t xml:space="preserve">Prendas de vestir </t>
  </si>
  <si>
    <t xml:space="preserve">Artículos de caucho </t>
  </si>
  <si>
    <t xml:space="preserve">Pasajes </t>
  </si>
  <si>
    <t xml:space="preserve">CONTRATACION DE  SERVICIOS  </t>
  </si>
  <si>
    <t xml:space="preserve">Publicidad y propaganda  </t>
  </si>
  <si>
    <t xml:space="preserve">BIENES MUEBLES, INMUEBLES E INTANGIBLES </t>
  </si>
  <si>
    <t>2.2.1.8</t>
  </si>
  <si>
    <t>2.3.3.3</t>
  </si>
  <si>
    <t>2.2.9.2</t>
  </si>
  <si>
    <t>2.3.6.1</t>
  </si>
  <si>
    <t>2.2.2.2</t>
  </si>
  <si>
    <t>2.3.5.3</t>
  </si>
  <si>
    <t>2.3.1.4</t>
  </si>
  <si>
    <t>2.6.1.1</t>
  </si>
  <si>
    <t>2.2.6.1</t>
  </si>
  <si>
    <t>Seguro de bienes inmuebles</t>
  </si>
  <si>
    <t>2.2.6.2</t>
  </si>
  <si>
    <t>Seguro de bienes muebles</t>
  </si>
  <si>
    <t>2.2.7.1</t>
  </si>
  <si>
    <t>Productos de artes gráficas</t>
  </si>
  <si>
    <t>Productos químicos y conexos</t>
  </si>
  <si>
    <t>Muebles, equipos de oficina y estantería</t>
  </si>
  <si>
    <t>2.6.1.3</t>
  </si>
  <si>
    <t>2.6.3.1</t>
  </si>
  <si>
    <t>Equipo médico y de laboratorio</t>
  </si>
  <si>
    <t>2.6.4.8</t>
  </si>
  <si>
    <t>Otros equipos de transporte</t>
  </si>
  <si>
    <t>2.6.5.1</t>
  </si>
  <si>
    <t>Maquinaria y equipo agropecuario</t>
  </si>
  <si>
    <t>2.6.5.6</t>
  </si>
  <si>
    <t>Equipo de generación eléctrica</t>
  </si>
  <si>
    <t>2.6.5.8</t>
  </si>
  <si>
    <t>Otros equipos</t>
  </si>
  <si>
    <t xml:space="preserve">Impresión y encuadernación </t>
  </si>
  <si>
    <t xml:space="preserve">Recolección de residuos sólidos </t>
  </si>
  <si>
    <t xml:space="preserve">Productos de cemento, cal asbesto, yeso y arcilla  </t>
  </si>
  <si>
    <t>2 -</t>
  </si>
  <si>
    <t xml:space="preserve"> GASTOS</t>
  </si>
  <si>
    <t xml:space="preserve">2.1 - </t>
  </si>
  <si>
    <t>REMUNERACIONES Y CONTRIBUCIONES</t>
  </si>
  <si>
    <t xml:space="preserve"> GRATIFICACIONES Y BONIFICACIONES </t>
  </si>
  <si>
    <t>2.1.4</t>
  </si>
  <si>
    <t xml:space="preserve">2.1.5 </t>
  </si>
  <si>
    <t xml:space="preserve">CONTRIBUCIONES A LA SEGURIDAD SOCIAL </t>
  </si>
  <si>
    <t>2.2.1</t>
  </si>
  <si>
    <t xml:space="preserve">SERVICIOS BÁSICOS </t>
  </si>
  <si>
    <t>2.2.2</t>
  </si>
  <si>
    <t xml:space="preserve">PUBLICIDAD, IMPRESIÓN Y ENCUADERNACIÓN </t>
  </si>
  <si>
    <t xml:space="preserve">VIÁTICOS </t>
  </si>
  <si>
    <t>2.2.3</t>
  </si>
  <si>
    <t>2.2.4</t>
  </si>
  <si>
    <t xml:space="preserve">TRANSPORTE Y ALMACENAJE </t>
  </si>
  <si>
    <t xml:space="preserve"> ALQUILERES Y RENTAS  </t>
  </si>
  <si>
    <t>2.2.5</t>
  </si>
  <si>
    <t>2.2.6</t>
  </si>
  <si>
    <t xml:space="preserve">SEGUROS </t>
  </si>
  <si>
    <t xml:space="preserve">2.2.7 </t>
  </si>
  <si>
    <t>SERVICIOS DE CONSERVACIÓN, REPARACIONES MENORES E INSTALACIONES TEMPORALES</t>
  </si>
  <si>
    <t>OTROS SERVICIOS NO INCLUIDOS EN CONCEPTOS ANTERIORES</t>
  </si>
  <si>
    <t>2.2.8</t>
  </si>
  <si>
    <t>2.2.9</t>
  </si>
  <si>
    <t>OTRAS CONTRATACIONES DE SERVICIOS</t>
  </si>
  <si>
    <t xml:space="preserve"> MATERIALES Y SUMINISTROS  </t>
  </si>
  <si>
    <t>2.3.1</t>
  </si>
  <si>
    <t xml:space="preserve">ALIMENTOS Y PRODUCTOS AGROFORESTALES </t>
  </si>
  <si>
    <t>2.3.2</t>
  </si>
  <si>
    <t xml:space="preserve">TEXTILES Y VESTUARIOS </t>
  </si>
  <si>
    <t>2.3.3</t>
  </si>
  <si>
    <t xml:space="preserve">PRODUCTOS DE PAPEL, CARTÓN E IMPRESOS </t>
  </si>
  <si>
    <t>2.3.4</t>
  </si>
  <si>
    <t xml:space="preserve">PRODUCTOS FARMACÉUTICOS  </t>
  </si>
  <si>
    <t>2.3.5</t>
  </si>
  <si>
    <t xml:space="preserve">PRODUCTOS DE CUERO, CAUCHO Y PLÁSTICO </t>
  </si>
  <si>
    <t xml:space="preserve">PRODUCTOS DE MINERALES, METÁLICOS Y NO METÁLICOS  </t>
  </si>
  <si>
    <t xml:space="preserve">2.3.6 </t>
  </si>
  <si>
    <t>2.3.7</t>
  </si>
  <si>
    <t xml:space="preserve">COMBUSTIBLES, LUBRICANTES, PRODUCTOS QUÍMICOS Y CONEXOS </t>
  </si>
  <si>
    <t>2.3.8</t>
  </si>
  <si>
    <t xml:space="preserve">GASTOS A SER ASIGNADOS DURANTE EL EJERCICIO (ART. 32 Y 33, LEY 423-06) </t>
  </si>
  <si>
    <t>2.3.9</t>
  </si>
  <si>
    <t xml:space="preserve">PRODUCTOS Y ÚTILES VARIOS  </t>
  </si>
  <si>
    <t>TRANSFERENCIAS CORRIENTES</t>
  </si>
  <si>
    <t>2.4.1</t>
  </si>
  <si>
    <t>2.4.2</t>
  </si>
  <si>
    <t>2.4.3</t>
  </si>
  <si>
    <t>2.4.4</t>
  </si>
  <si>
    <t>2.4.5</t>
  </si>
  <si>
    <t>2.4.7</t>
  </si>
  <si>
    <t>2.5.1</t>
  </si>
  <si>
    <t>2.5.2</t>
  </si>
  <si>
    <t>2.5.3</t>
  </si>
  <si>
    <t>2.5.4</t>
  </si>
  <si>
    <t>2.5.5</t>
  </si>
  <si>
    <t>2.5.6</t>
  </si>
  <si>
    <t>2.5.9</t>
  </si>
  <si>
    <t>TRANSFERENCIAS DE CAPITAL</t>
  </si>
  <si>
    <t xml:space="preserve">2.6.1 MOBILIARIO Y EQUIPO  </t>
  </si>
  <si>
    <t>2.6.1</t>
  </si>
  <si>
    <t>2.6.2</t>
  </si>
  <si>
    <t xml:space="preserve">MOBILIARIO Y EQUIPO EDUCACIONAL Y RECREATIVO </t>
  </si>
  <si>
    <t>2.6.3</t>
  </si>
  <si>
    <t xml:space="preserve">EQUIPO E INSTRUMENTAL CIENTIFICO  Y LABORATORIO </t>
  </si>
  <si>
    <t>2.6.4</t>
  </si>
  <si>
    <t xml:space="preserve">VEHÍCULOS Y EQUIPOS DE TRANSPORTE, TRACCIÓN Y ELEVACIÓN  </t>
  </si>
  <si>
    <t>2.6.5</t>
  </si>
  <si>
    <t xml:space="preserve">MAQUINARIA, OTROS EQUIPOS Y HERRAMIENTAS  </t>
  </si>
  <si>
    <t>2.6.6</t>
  </si>
  <si>
    <t>EQUIPOS DE DEFENSA Y SEGURIDAD</t>
  </si>
  <si>
    <t>2.6.7</t>
  </si>
  <si>
    <t>2.6.8</t>
  </si>
  <si>
    <t>2.6.9</t>
  </si>
  <si>
    <t>BIENES INTANGIBLES</t>
  </si>
  <si>
    <t>ACTIVOS BIÓLOGICOS CULTIVABLES</t>
  </si>
  <si>
    <t>EDIFICIOS, ESTRUCTURAS, TIERRAS, TERRENOS Y OBJETOS DE VALOR</t>
  </si>
  <si>
    <t>2.7.1</t>
  </si>
  <si>
    <t>2.7.2</t>
  </si>
  <si>
    <t>2.7.3</t>
  </si>
  <si>
    <t>2.7.4</t>
  </si>
  <si>
    <t>2.8.1</t>
  </si>
  <si>
    <t>OBRAS</t>
  </si>
  <si>
    <t>OBRAS EN EDIFICACIONES</t>
  </si>
  <si>
    <t>INFRAESTRUCTURA</t>
  </si>
  <si>
    <t>2.8.2</t>
  </si>
  <si>
    <t>2.9.1</t>
  </si>
  <si>
    <t>2.9.2</t>
  </si>
  <si>
    <t>2.9.4</t>
  </si>
  <si>
    <t>CONCESIÓN DE PRESTAMOS</t>
  </si>
  <si>
    <t>GASTOS FINANCIEROS</t>
  </si>
  <si>
    <t>2.1.1</t>
  </si>
  <si>
    <t>REMUNERACIONES</t>
  </si>
  <si>
    <t>2.3.3.5</t>
  </si>
  <si>
    <t>Textos de enseñanza</t>
  </si>
  <si>
    <t>2.4.9.1</t>
  </si>
  <si>
    <t>Transferencias corrientes destinadas a otras Instituciones Públicas</t>
  </si>
  <si>
    <t>2.4.9</t>
  </si>
  <si>
    <t>OTRAS INSTITUCIONES PÚBLICAS</t>
  </si>
  <si>
    <t>2.2.5.8</t>
  </si>
  <si>
    <t>2.2.8.3</t>
  </si>
  <si>
    <t>2.3.6.2</t>
  </si>
  <si>
    <t>2.3.9.3</t>
  </si>
  <si>
    <t>2.3.9.5</t>
  </si>
  <si>
    <t>2.6.1.4</t>
  </si>
  <si>
    <t xml:space="preserve">Llantas y neumáticos </t>
  </si>
  <si>
    <t xml:space="preserve">Útiles de cocina y comedor </t>
  </si>
  <si>
    <t>Electrodomésticos</t>
  </si>
  <si>
    <t xml:space="preserve">Viáticos dentro del país </t>
  </si>
  <si>
    <t>Servicios de Alimentacion</t>
  </si>
  <si>
    <t xml:space="preserve">Útiles menores médico-quirúrgicos  </t>
  </si>
  <si>
    <t>Productos agroforestales y pecuarios</t>
  </si>
  <si>
    <t>2.1.4.2</t>
  </si>
  <si>
    <t>Otras gratificaciones y bonificaciones</t>
  </si>
  <si>
    <t xml:space="preserve">Productos médicos para uso veterinario  </t>
  </si>
  <si>
    <t>Productos de vidrio, loza y porcelana</t>
  </si>
  <si>
    <t>2.1.1.5</t>
  </si>
  <si>
    <t>Prestaciones económicas</t>
  </si>
  <si>
    <t>2.1.1.6</t>
  </si>
  <si>
    <t>Vacaciones</t>
  </si>
  <si>
    <t>Servicios sanitarios médicos y veterinarios</t>
  </si>
  <si>
    <t>Alimentos para animales</t>
  </si>
  <si>
    <t>2.3.3.1</t>
  </si>
  <si>
    <t>2.6.4.1</t>
  </si>
  <si>
    <t>Automóviles y camiones</t>
  </si>
  <si>
    <t>2.6.7.4</t>
  </si>
  <si>
    <t>Ovinos y caprinos</t>
  </si>
  <si>
    <t>2.6.8.8</t>
  </si>
  <si>
    <t>Licencias informáticas e intelectuales, industriales y comerciales</t>
  </si>
  <si>
    <t xml:space="preserve">Transferencias de capital a Asociaciones Privadas sin Fines de Lucro </t>
  </si>
  <si>
    <t xml:space="preserve">Acabados textiles </t>
  </si>
  <si>
    <t>ADQUISICIÓN DE TÍTULOS VALORES</t>
  </si>
  <si>
    <t>REPRESENTATIVOS DE DEUDA</t>
  </si>
  <si>
    <t>TOTAL EGRESOS CONSOLIDADOS</t>
  </si>
  <si>
    <t>2.4.1.6</t>
  </si>
  <si>
    <t>2.6.1.2</t>
  </si>
  <si>
    <t>Muebles de alojamiento</t>
  </si>
  <si>
    <t>TRANSFERENCIAS CORRIENTES AL GOBIERNO GENERAL NACIONAL</t>
  </si>
  <si>
    <t>TRANSFERENCIAS CORRIENTES AGOBIERNOS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</si>
  <si>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</si>
  <si>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</si>
  <si>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</si>
  <si>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 xml:space="preserve">Transferencias corrientes a Asociaciones sin fines de lucro </t>
  </si>
  <si>
    <t>2.3.3.4</t>
  </si>
  <si>
    <t xml:space="preserve">Libros, revistas y periódicos </t>
  </si>
  <si>
    <t xml:space="preserve">Papel de escritorio </t>
  </si>
  <si>
    <t>Contratación de mantenimiento y reparaciones menores</t>
  </si>
  <si>
    <t>2.2.1.7</t>
  </si>
  <si>
    <t>Agua</t>
  </si>
  <si>
    <t xml:space="preserve">Madera, corcho y sus manufacturas  </t>
  </si>
  <si>
    <t>2.2.4.2</t>
  </si>
  <si>
    <t xml:space="preserve">Fletes </t>
  </si>
  <si>
    <t>Productos médicos  para uso humano</t>
  </si>
  <si>
    <t>2.1.3.2</t>
  </si>
  <si>
    <t>Otros alquileres</t>
  </si>
  <si>
    <t>Equipos de tecnología de la información y comunicación</t>
  </si>
  <si>
    <t>2.6.5.4</t>
  </si>
  <si>
    <t>Sistemas y equipos de climatización</t>
  </si>
  <si>
    <t>2.1.2</t>
  </si>
  <si>
    <t>2.3.9.7</t>
  </si>
  <si>
    <t>Productos y útiles veterinarios</t>
  </si>
  <si>
    <t>CONSTRUCCIONES EN BIENES</t>
  </si>
  <si>
    <t>CONCESIONADOS</t>
  </si>
  <si>
    <t>2.9.1 - INTERESES DE LA DEUDA PÚBLICA</t>
  </si>
  <si>
    <t>INTERNA</t>
  </si>
  <si>
    <t>2.9.2 - INTERESES DE LA DEUDA PUBLICA</t>
  </si>
  <si>
    <t>EXTERNA</t>
  </si>
  <si>
    <t>2.9.4 - COMISIONES Y OTROS GASTOS</t>
  </si>
  <si>
    <t>BANCARIOS DE LA DEUDA PÚBLICA</t>
  </si>
  <si>
    <t xml:space="preserve"> Compensación  </t>
  </si>
  <si>
    <t>2.2.8.6</t>
  </si>
  <si>
    <t>2.2.5.1</t>
  </si>
  <si>
    <t>2.6.3.2</t>
  </si>
  <si>
    <t>Instrumental  médico y de laboratorio</t>
  </si>
  <si>
    <t>2.6.5.7</t>
  </si>
  <si>
    <t>2.2.8.1</t>
  </si>
  <si>
    <t>2.1.3</t>
  </si>
  <si>
    <t>Gastos Juidiciales</t>
  </si>
  <si>
    <t>2.3.2.1</t>
  </si>
  <si>
    <t>Hilados, fibras. Telas y utiles de costura</t>
  </si>
  <si>
    <t>2.2.1.4</t>
  </si>
  <si>
    <t>2.2.9.1</t>
  </si>
  <si>
    <t>Telefax y correos</t>
  </si>
  <si>
    <t>Otras contrataciones de servicios</t>
  </si>
  <si>
    <t>2.6.3.4</t>
  </si>
  <si>
    <t>Equipos e instrumentos de medición científica</t>
  </si>
  <si>
    <t>Gastos de representación en el pais</t>
  </si>
  <si>
    <t>2.2.8.5</t>
  </si>
  <si>
    <t>2.2.5.9</t>
  </si>
  <si>
    <t>Derecho de uso</t>
  </si>
  <si>
    <t>2.1.1.4</t>
  </si>
  <si>
    <t>2.2.1.2</t>
  </si>
  <si>
    <t>sueldo anual No.13</t>
  </si>
  <si>
    <t>2.2.8.9</t>
  </si>
  <si>
    <t>Otros gastos operativos</t>
  </si>
  <si>
    <t>Materiales de Limpieza</t>
  </si>
  <si>
    <t>Utiles de escritorio, oficina, informatica y de enseñanzas</t>
  </si>
  <si>
    <t>2.6.1.9</t>
  </si>
  <si>
    <t>Otros mobiliarios y equipos no identificados precedentemente</t>
  </si>
  <si>
    <t>2.6.2.3</t>
  </si>
  <si>
    <t>Camara fotograficas y videos</t>
  </si>
  <si>
    <t>ADQUISICION DE ACTIVOS FINANCIEROS CON FINES DE POLITICAS</t>
  </si>
  <si>
    <t>GASTOS QUE SE ASIGNARÁN DURANTE EL EJERCICIO PARA INVERSIÓN (ART.32 Y 33, LEY 423-06)</t>
  </si>
  <si>
    <t>2.1.3.1</t>
  </si>
  <si>
    <t xml:space="preserve">Gastos de representación en el exterior. </t>
  </si>
  <si>
    <t>2.2.6.3</t>
  </si>
  <si>
    <t>2.2.6.9</t>
  </si>
  <si>
    <t>2.6.5.5</t>
  </si>
  <si>
    <t>Equipo de comunicación, telecomunicaciones y señalamiento</t>
  </si>
  <si>
    <t>2.3.6.4</t>
  </si>
  <si>
    <t>2.6.7.8</t>
  </si>
  <si>
    <t>Otros activos biológicos que generan produccion  recurrente</t>
  </si>
  <si>
    <t>Productos Minerales</t>
  </si>
  <si>
    <t xml:space="preserve">                                 -   </t>
  </si>
  <si>
    <t>Organización de Eventos y festividades</t>
  </si>
  <si>
    <t>SECTOR PRIVADO</t>
  </si>
  <si>
    <t>TRANSFERENCIAS DE CAPITAL AL</t>
  </si>
  <si>
    <t>GOBIERNO GENERAL  NACIONAL</t>
  </si>
  <si>
    <t>TRANSFERENCIAS DE CAPITAL A</t>
  </si>
  <si>
    <t>GOBIERNOS GENERALES LOCALES</t>
  </si>
  <si>
    <t>TRANSFERENCIAS DE CAPITAL  A</t>
  </si>
  <si>
    <t>EMPRESAS PÚBLICAS NO FINANCIERAS</t>
  </si>
  <si>
    <t>INSTITUCIONES PÚBLICAS FINANCIERAS</t>
  </si>
  <si>
    <t>SECTOR EXTERNO</t>
  </si>
  <si>
    <t xml:space="preserve">RESULTADO NETO DEL EJERCICIO </t>
  </si>
  <si>
    <t>Alquiler y rentas de edificios y locales</t>
  </si>
  <si>
    <t>Fumigacion, Lavanderia, Limpieza e Higiene</t>
  </si>
  <si>
    <t>Maquinas-herramientas</t>
  </si>
  <si>
    <t>Otros seguros</t>
  </si>
  <si>
    <t>Encargado Depto. Financiero</t>
  </si>
  <si>
    <t>ServicioTeléfonico larga distancia</t>
  </si>
  <si>
    <t>Seguro de personas</t>
  </si>
  <si>
    <t>LICDA. KELVIA REYES</t>
  </si>
  <si>
    <t>Division de Contabilidad</t>
  </si>
  <si>
    <t xml:space="preserve">LCDO. JOSE ALFREDO CASTRO </t>
  </si>
  <si>
    <t>2.4.2.1</t>
  </si>
  <si>
    <t xml:space="preserve">Equipos de Seguridad </t>
  </si>
  <si>
    <t>2.6.6.1</t>
  </si>
  <si>
    <t>DIETAS Y GASTOS DE REPRESENTACION</t>
  </si>
  <si>
    <t>2.2.3.2</t>
  </si>
  <si>
    <t xml:space="preserve">Viáticos fuera del país </t>
  </si>
  <si>
    <t>TRANSFERENCIAS CORRIENTES A OTRAS INSTITUCIONES PUBLICAS</t>
  </si>
  <si>
    <t xml:space="preserve"> TRANSFERENCIAS CORRIENTES AL SECTOR PRIVADO</t>
  </si>
  <si>
    <t>2.6.2.4</t>
  </si>
  <si>
    <t>Mobiliario y equipo educacional y recreativo</t>
  </si>
  <si>
    <t>2.2.5.4</t>
  </si>
  <si>
    <t>Alquileres de equipos de transporte, tracción y elevación</t>
  </si>
  <si>
    <t>2.5.1.1</t>
  </si>
  <si>
    <t>ESTADO DE INGRESOS Y  EGRESOS</t>
  </si>
  <si>
    <t>2.7.1.2</t>
  </si>
  <si>
    <t>OBRAS EN EDIFICACIONES NO RESIDENCIALES</t>
  </si>
  <si>
    <t>RESUMEN POR CUENTA DEL 1RO. AL 30 DE ABRIL 2025</t>
  </si>
  <si>
    <t>CTA. FONDO REPON. DE ANTICIPOS FINANCIEROS</t>
  </si>
  <si>
    <t>INGRESOS  CTA. PROG. COLERA PORCINA CLASICA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</si>
</sst>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3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9"/>
      <color rgb="FF00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</font>
    <font>
      <sz val="14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9"/>
      <name val="Arial"/>
      <family val="2"/>
    </font>
    <font>
      <b/>
      <sz val="10"/>
      <name val="Cambria"/>
      <family val="1"/>
    </font>
    <font>
      <b/>
      <u/>
      <sz val="10"/>
      <name val="Cambria"/>
      <family val="1"/>
      <scheme val="major"/>
    </font>
    <font>
      <b/>
      <sz val="10"/>
      <color rgb="FF000000"/>
      <name val="Cambria"/>
      <family val="1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3300"/>
      <name val="Arial"/>
      <family val="2"/>
    </font>
    <font>
      <sz val="10"/>
      <color rgb="FF000000"/>
      <name val="Cambria"/>
      <family val="1"/>
    </font>
    <font>
      <b/>
      <sz val="14"/>
      <color rgb="FFFF00FF"/>
      <name val="Cambria"/>
      <family val="1"/>
      <scheme val="major"/>
    </font>
    <font>
      <sz val="14"/>
      <color rgb="FFFF00FF"/>
      <name val="Cambria"/>
      <family val="1"/>
      <scheme val="major"/>
    </font>
    <font>
      <b/>
      <sz val="10"/>
      <color rgb="FF000000"/>
      <name val="Arial"/>
      <family val="2"/>
    </font>
    <font>
      <b/>
      <sz val="9"/>
      <color rgb="FF000000"/>
      <name val="Cambria"/>
      <family val="1"/>
    </font>
    <font>
      <b/>
      <sz val="12"/>
      <color rgb="FFFF00FF"/>
      <name val="Cambria"/>
      <family val="1"/>
      <scheme val="major"/>
    </font>
    <font>
      <sz val="11"/>
      <color rgb="FF000000"/>
      <name val="Arial"/>
      <family val="2"/>
    </font>
    <font>
      <b/>
      <sz val="11"/>
      <color rgb="FF000000"/>
      <name val="Cambria"/>
      <family val="1"/>
    </font>
    <font>
      <sz val="11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3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4" borderId="0" applyNumberFormat="0" applyBorder="0" applyAlignment="0" applyProtection="0"/>
    <xf numFmtId="0" fontId="36" fillId="2" borderId="2" applyNumberFormat="0" applyAlignment="0" applyProtection="0"/>
    <xf numFmtId="0" fontId="37" fillId="21" borderId="3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2" fillId="0" borderId="0" applyNumberFormat="0" applyFill="0" applyBorder="0" applyAlignment="0" applyProtection="0"/>
    <xf numFmtId="0" fontId="43" fillId="8" borderId="2" applyNumberFormat="0" applyAlignment="0" applyProtection="0"/>
    <xf numFmtId="0" fontId="44" fillId="0" borderId="4" applyNumberFormat="0" applyFill="0" applyAlignment="0" applyProtection="0"/>
    <xf numFmtId="0" fontId="45" fillId="22" borderId="0" applyNumberFormat="0" applyBorder="0" applyAlignment="0" applyProtection="0"/>
    <xf numFmtId="0" fontId="33" fillId="23" borderId="8" applyNumberFormat="0" applyFont="0" applyAlignment="0" applyProtection="0"/>
    <xf numFmtId="0" fontId="46" fillId="2" borderId="9" applyNumberFormat="0" applyAlignment="0" applyProtection="0"/>
    <xf numFmtId="0" fontId="47" fillId="0" borderId="0" applyNumberFormat="0" applyFill="0" applyBorder="0" applyAlignment="0" applyProtection="0"/>
    <xf numFmtId="0" fontId="48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33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4" borderId="0" applyNumberFormat="0" applyBorder="0" applyAlignment="0" applyProtection="0"/>
    <xf numFmtId="0" fontId="36" fillId="2" borderId="2" applyNumberFormat="0" applyAlignment="0" applyProtection="0"/>
    <xf numFmtId="0" fontId="38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6" fillId="2" borderId="9" applyNumberFormat="0" applyAlignment="0" applyProtection="0"/>
    <xf numFmtId="0" fontId="47" fillId="0" borderId="0" applyNumberFormat="0" applyFill="0" applyBorder="0" applyAlignment="0" applyProtection="0"/>
    <xf numFmtId="0" fontId="36" fillId="2" borderId="11" applyNumberFormat="0" applyAlignment="0" applyProtection="0"/>
    <xf numFmtId="0" fontId="46" fillId="2" borderId="12" applyNumberFormat="0" applyAlignment="0" applyProtection="0"/>
    <xf numFmtId="0" fontId="48" fillId="0" borderId="13" applyNumberFormat="0" applyFill="0" applyAlignment="0" applyProtection="0"/>
    <xf numFmtId="0" fontId="36" fillId="2" borderId="11" applyNumberFormat="0" applyAlignment="0" applyProtection="0"/>
    <xf numFmtId="0" fontId="43" fillId="8" borderId="11" applyNumberFormat="0" applyAlignment="0" applyProtection="0"/>
    <xf numFmtId="0" fontId="33" fillId="23" borderId="14" applyNumberFormat="0" applyFont="0" applyAlignment="0" applyProtection="0"/>
    <xf numFmtId="0" fontId="46" fillId="2" borderId="12" applyNumberFormat="0" applyAlignment="0" applyProtection="0"/>
    <xf numFmtId="0" fontId="36" fillId="2" borderId="15" applyNumberFormat="0" applyAlignment="0" applyProtection="0"/>
    <xf numFmtId="0" fontId="46" fillId="2" borderId="16" applyNumberFormat="0" applyAlignment="0" applyProtection="0"/>
    <xf numFmtId="0" fontId="48" fillId="0" borderId="17" applyNumberFormat="0" applyFill="0" applyAlignment="0" applyProtection="0"/>
    <xf numFmtId="0" fontId="36" fillId="2" borderId="15" applyNumberFormat="0" applyAlignment="0" applyProtection="0"/>
    <xf numFmtId="0" fontId="43" fillId="8" borderId="15" applyNumberFormat="0" applyAlignment="0" applyProtection="0"/>
    <xf numFmtId="0" fontId="33" fillId="23" borderId="18" applyNumberFormat="0" applyFont="0" applyAlignment="0" applyProtection="0"/>
    <xf numFmtId="0" fontId="46" fillId="2" borderId="16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6" fillId="2" borderId="19" applyNumberFormat="0" applyAlignment="0" applyProtection="0"/>
    <xf numFmtId="0" fontId="46" fillId="2" borderId="20" applyNumberFormat="0" applyAlignment="0" applyProtection="0"/>
    <xf numFmtId="0" fontId="48" fillId="0" borderId="21" applyNumberFormat="0" applyFill="0" applyAlignment="0" applyProtection="0"/>
    <xf numFmtId="0" fontId="36" fillId="2" borderId="19" applyNumberFormat="0" applyAlignment="0" applyProtection="0"/>
    <xf numFmtId="0" fontId="43" fillId="8" borderId="19" applyNumberFormat="0" applyAlignment="0" applyProtection="0"/>
    <xf numFmtId="0" fontId="33" fillId="23" borderId="22" applyNumberFormat="0" applyFont="0" applyAlignment="0" applyProtection="0"/>
    <xf numFmtId="0" fontId="46" fillId="2" borderId="20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52" fillId="0" borderId="0"/>
    <xf numFmtId="43" fontId="5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53" fillId="0" borderId="0"/>
    <xf numFmtId="167" fontId="5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2" fillId="0" borderId="0"/>
    <xf numFmtId="43" fontId="5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6" fillId="0" borderId="0" xfId="7"/>
    <xf numFmtId="0" fontId="21" fillId="0" borderId="0" xfId="7" applyFont="1"/>
    <xf numFmtId="0" fontId="20" fillId="0" borderId="0" xfId="7" applyFont="1" applyAlignment="1">
      <alignment horizontal="center"/>
    </xf>
    <xf numFmtId="43" fontId="26" fillId="0" borderId="0" xfId="10" applyFont="1" applyFill="1" applyAlignment="1">
      <alignment horizontal="center" wrapText="1"/>
    </xf>
    <xf numFmtId="0" fontId="26" fillId="0" borderId="0" xfId="7" applyFont="1" applyAlignment="1">
      <alignment horizontal="center"/>
    </xf>
    <xf numFmtId="43" fontId="18" fillId="0" borderId="0" xfId="2" applyFont="1" applyFill="1" applyBorder="1" applyAlignment="1">
      <alignment horizontal="right"/>
    </xf>
    <xf numFmtId="0" fontId="26" fillId="0" borderId="0" xfId="7" applyFont="1" applyAlignment="1">
      <alignment horizontal="left"/>
    </xf>
    <xf numFmtId="0" fontId="26" fillId="0" borderId="0" xfId="7" applyFont="1" applyAlignment="1">
      <alignment horizontal="left" wrapText="1"/>
    </xf>
    <xf numFmtId="0" fontId="20" fillId="0" borderId="0" xfId="7" applyFont="1" applyAlignment="1">
      <alignment horizontal="left"/>
    </xf>
    <xf numFmtId="0" fontId="26" fillId="0" borderId="0" xfId="7" applyFont="1" applyAlignment="1">
      <alignment horizontal="right"/>
    </xf>
    <xf numFmtId="43" fontId="20" fillId="0" borderId="0" xfId="2" applyFont="1" applyFill="1" applyAlignment="1">
      <alignment horizontal="left"/>
    </xf>
    <xf numFmtId="0" fontId="26" fillId="0" borderId="0" xfId="7" applyFont="1" applyAlignment="1">
      <alignment wrapText="1"/>
    </xf>
    <xf numFmtId="0" fontId="58" fillId="0" borderId="0" xfId="7" applyFont="1" applyAlignment="1">
      <alignment wrapText="1"/>
    </xf>
    <xf numFmtId="0" fontId="20" fillId="0" borderId="0" xfId="7" applyFont="1"/>
    <xf numFmtId="0" fontId="57" fillId="0" borderId="0" xfId="7" applyFont="1"/>
    <xf numFmtId="0" fontId="26" fillId="24" borderId="0" xfId="7" applyFont="1" applyFill="1"/>
    <xf numFmtId="43" fontId="20" fillId="0" borderId="0" xfId="7" applyNumberFormat="1" applyFont="1"/>
    <xf numFmtId="0" fontId="26" fillId="0" borderId="0" xfId="7" applyFont="1"/>
    <xf numFmtId="0" fontId="58" fillId="0" borderId="0" xfId="7" applyFont="1" applyAlignment="1">
      <alignment horizontal="left"/>
    </xf>
    <xf numFmtId="0" fontId="58" fillId="0" borderId="0" xfId="7" applyFont="1"/>
    <xf numFmtId="43" fontId="67" fillId="0" borderId="0" xfId="2" applyFont="1" applyAlignment="1"/>
    <xf numFmtId="0" fontId="58" fillId="24" borderId="0" xfId="7" applyFont="1" applyFill="1" applyAlignment="1">
      <alignment horizontal="left"/>
    </xf>
    <xf numFmtId="0" fontId="58" fillId="24" borderId="0" xfId="7" applyFont="1" applyFill="1"/>
    <xf numFmtId="0" fontId="28" fillId="0" borderId="0" xfId="7" applyFont="1"/>
    <xf numFmtId="0" fontId="55" fillId="0" borderId="0" xfId="7" applyFont="1" applyAlignment="1">
      <alignment wrapText="1"/>
    </xf>
    <xf numFmtId="0" fontId="60" fillId="0" borderId="0" xfId="7" applyFont="1"/>
    <xf numFmtId="0" fontId="61" fillId="0" borderId="0" xfId="7" applyFont="1" applyAlignment="1">
      <alignment wrapText="1"/>
    </xf>
    <xf numFmtId="0" fontId="30" fillId="0" borderId="0" xfId="7" applyFont="1"/>
    <xf numFmtId="0" fontId="56" fillId="0" borderId="0" xfId="7" applyFont="1"/>
    <xf numFmtId="0" fontId="65" fillId="0" borderId="0" xfId="7" applyFont="1"/>
    <xf numFmtId="0" fontId="55" fillId="0" borderId="0" xfId="7" applyFont="1"/>
    <xf numFmtId="0" fontId="28" fillId="0" borderId="0" xfId="7" applyFont="1" applyAlignment="1">
      <alignment wrapText="1"/>
    </xf>
    <xf numFmtId="0" fontId="62" fillId="0" borderId="0" xfId="7" applyFont="1"/>
    <xf numFmtId="0" fontId="68" fillId="0" borderId="0" xfId="7" applyFont="1"/>
    <xf numFmtId="0" fontId="28" fillId="24" borderId="0" xfId="7" applyFont="1" applyFill="1"/>
    <xf numFmtId="0" fontId="66" fillId="0" borderId="0" xfId="7" applyFont="1"/>
    <xf numFmtId="0" fontId="30" fillId="0" borderId="0" xfId="7" applyFont="1" applyAlignment="1">
      <alignment wrapText="1"/>
    </xf>
    <xf numFmtId="43" fontId="20" fillId="0" borderId="0" xfId="2" applyFont="1" applyAlignment="1"/>
    <xf numFmtId="0" fontId="58" fillId="0" borderId="0" xfId="7" applyFont="1" applyAlignment="1">
      <alignment horizontal="left" wrapText="1"/>
    </xf>
    <xf numFmtId="0" fontId="62" fillId="0" borderId="0" xfId="7" applyFont="1" applyAlignment="1">
      <alignment wrapText="1"/>
    </xf>
    <xf numFmtId="43" fontId="63" fillId="0" borderId="0" xfId="2" applyFont="1" applyAlignment="1"/>
    <xf numFmtId="0" fontId="54" fillId="24" borderId="0" xfId="7" applyFont="1" applyFill="1"/>
    <xf numFmtId="43" fontId="20" fillId="0" borderId="0" xfId="2" applyFont="1" applyFill="1" applyAlignment="1"/>
    <xf numFmtId="43" fontId="31" fillId="0" borderId="0" xfId="2" applyFont="1" applyFill="1" applyBorder="1" applyAlignment="1"/>
    <xf numFmtId="0" fontId="58" fillId="24" borderId="0" xfId="7" applyFont="1" applyFill="1" applyAlignment="1">
      <alignment wrapText="1"/>
    </xf>
    <xf numFmtId="0" fontId="30" fillId="24" borderId="0" xfId="7" applyFont="1" applyFill="1"/>
    <xf numFmtId="0" fontId="26" fillId="24" borderId="0" xfId="7" applyFont="1" applyFill="1" applyAlignment="1">
      <alignment horizontal="right"/>
    </xf>
    <xf numFmtId="43" fontId="63" fillId="0" borderId="0" xfId="2" applyFont="1" applyFill="1" applyAlignment="1"/>
    <xf numFmtId="43" fontId="64" fillId="0" borderId="0" xfId="7" applyNumberFormat="1" applyFont="1"/>
    <xf numFmtId="0" fontId="59" fillId="0" borderId="0" xfId="7" applyFont="1"/>
    <xf numFmtId="43" fontId="64" fillId="0" borderId="0" xfId="2" applyFont="1" applyFill="1" applyAlignment="1"/>
    <xf numFmtId="0" fontId="27" fillId="0" borderId="0" xfId="7" applyFont="1"/>
    <xf numFmtId="0" fontId="56" fillId="25" borderId="0" xfId="7" applyFont="1" applyFill="1"/>
    <xf numFmtId="0" fontId="54" fillId="25" borderId="0" xfId="7" applyFont="1" applyFill="1"/>
    <xf numFmtId="0" fontId="20" fillId="0" borderId="0" xfId="7" applyFont="1" applyAlignment="1">
      <alignment horizontal="center" wrapText="1"/>
    </xf>
    <xf numFmtId="0" fontId="69" fillId="0" borderId="0" xfId="7" applyFont="1" applyAlignment="1">
      <alignment horizontal="left"/>
    </xf>
    <xf numFmtId="43" fontId="18" fillId="0" borderId="1" xfId="2" applyFont="1" applyFill="1" applyBorder="1" applyAlignment="1"/>
    <xf numFmtId="43" fontId="67" fillId="0" borderId="0" xfId="2" applyFont="1" applyFill="1" applyAlignment="1"/>
    <xf numFmtId="43" fontId="32" fillId="0" borderId="0" xfId="2" applyFont="1" applyFill="1" applyBorder="1" applyAlignment="1">
      <alignment horizontal="right"/>
    </xf>
    <xf numFmtId="43" fontId="21" fillId="0" borderId="0" xfId="2" applyFont="1" applyFill="1" applyAlignment="1">
      <alignment horizontal="right"/>
    </xf>
    <xf numFmtId="43" fontId="29" fillId="0" borderId="0" xfId="2" applyFont="1" applyFill="1" applyBorder="1" applyAlignment="1">
      <alignment horizontal="right"/>
    </xf>
    <xf numFmtId="43" fontId="21" fillId="0" borderId="0" xfId="2" applyFont="1" applyFill="1" applyBorder="1" applyAlignment="1">
      <alignment horizontal="right"/>
    </xf>
    <xf numFmtId="43" fontId="29" fillId="0" borderId="24" xfId="2" applyFont="1" applyFill="1" applyBorder="1" applyAlignment="1">
      <alignment horizontal="right"/>
    </xf>
    <xf numFmtId="43" fontId="32" fillId="0" borderId="1" xfId="2" applyFont="1" applyFill="1" applyBorder="1" applyAlignment="1">
      <alignment horizontal="right"/>
    </xf>
    <xf numFmtId="43" fontId="29" fillId="0" borderId="0" xfId="2" applyFont="1" applyFill="1" applyAlignment="1">
      <alignment horizontal="right"/>
    </xf>
    <xf numFmtId="43" fontId="29" fillId="0" borderId="1" xfId="2" applyFont="1" applyFill="1" applyBorder="1" applyAlignment="1">
      <alignment horizontal="right"/>
    </xf>
    <xf numFmtId="43" fontId="18" fillId="0" borderId="0" xfId="2" applyFont="1" applyFill="1" applyBorder="1" applyAlignment="1"/>
    <xf numFmtId="43" fontId="21" fillId="0" borderId="1" xfId="2" applyFont="1" applyFill="1" applyBorder="1" applyAlignment="1">
      <alignment horizontal="right"/>
    </xf>
    <xf numFmtId="43" fontId="32" fillId="0" borderId="0" xfId="2" applyFont="1" applyFill="1" applyBorder="1" applyAlignment="1"/>
    <xf numFmtId="43" fontId="18" fillId="0" borderId="1" xfId="2" applyFont="1" applyFill="1" applyBorder="1" applyAlignment="1">
      <alignment horizontal="right"/>
    </xf>
    <xf numFmtId="43" fontId="70" fillId="0" borderId="0" xfId="2" applyFont="1" applyFill="1" applyBorder="1" applyAlignment="1">
      <alignment horizontal="right"/>
    </xf>
    <xf numFmtId="43" fontId="54" fillId="0" borderId="23" xfId="2" applyFont="1" applyFill="1" applyBorder="1" applyAlignment="1">
      <alignment horizontal="right"/>
    </xf>
    <xf numFmtId="0" fontId="29" fillId="0" borderId="0" xfId="7" applyFont="1" applyAlignment="1">
      <alignment wrapText="1"/>
    </xf>
    <xf numFmtId="43" fontId="21" fillId="0" borderId="0" xfId="10" applyFont="1" applyFill="1" applyBorder="1" applyAlignment="1"/>
    <xf numFmtId="43" fontId="22" fillId="0" borderId="0" xfId="7" applyNumberFormat="1" applyFont="1"/>
    <xf numFmtId="43" fontId="54" fillId="24" borderId="0" xfId="2" applyFont="1" applyFill="1" applyBorder="1" applyAlignment="1">
      <alignment horizontal="right" wrapText="1"/>
    </xf>
    <xf numFmtId="43" fontId="56" fillId="25" borderId="0" xfId="2" applyFont="1" applyFill="1"/>
    <xf numFmtId="43" fontId="54" fillId="24" borderId="0" xfId="2" applyFont="1" applyFill="1"/>
    <xf numFmtId="0" fontId="27" fillId="0" borderId="0" xfId="7" applyFont="1" applyAlignment="1">
      <alignment horizontal="center"/>
    </xf>
    <xf numFmtId="0" fontId="20" fillId="0" borderId="0" xfId="7" applyFont="1" applyAlignment="1">
      <alignment horizontal="center"/>
    </xf>
    <xf numFmtId="0" fontId="26" fillId="0" borderId="0" xfId="7" applyFont="1" applyAlignment="1">
      <alignment horizontal="center"/>
    </xf>
    <xf numFmtId="0" fontId="62" fillId="0" borderId="0" xfId="7" applyFont="1"/>
    <xf numFmtId="43" fontId="18" fillId="0" borderId="0" xfId="2" applyFont="1" applyFill="1" applyBorder="1" applyAlignment="1">
      <alignment horizontal="right"/>
    </xf>
    <xf numFmtId="43" fontId="32" fillId="0" borderId="0" xfId="2" applyFont="1" applyFill="1" applyBorder="1" applyAlignment="1">
      <alignment horizontal="right"/>
    </xf>
    <xf numFmtId="0" fontId="19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C491"/>
      <color rgb="FF000099"/>
      <color rgb="FFEE0000"/>
      <color rgb="FFCCFF33"/>
      <color rgb="FF00FFFF"/>
      <color rgb="FF39B9E7"/>
      <color rgb="FFFF00FF"/>
      <color rgb="FF8B254C"/>
      <color rgb="FFF6FC14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1</xdr:row>
      <xdr:rowOff>38100</xdr:rowOff>
    </xdr:from>
    <xdr:to>
      <xdr:col>4</xdr:col>
      <xdr:colOff>1333500</xdr:colOff>
      <xdr:row>3</xdr:row>
      <xdr:rowOff>123824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219075"/>
          <a:ext cx="838200" cy="447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3152775</xdr:colOff>
      <xdr:row>0</xdr:row>
      <xdr:rowOff>66675</xdr:rowOff>
    </xdr:from>
    <xdr:to>
      <xdr:col>3</xdr:col>
      <xdr:colOff>0</xdr:colOff>
      <xdr:row>3</xdr:row>
      <xdr:rowOff>0</xdr:rowOff>
    </xdr:to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3457575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3105150</xdr:colOff>
      <xdr:row>0</xdr:row>
      <xdr:rowOff>0</xdr:rowOff>
    </xdr:from>
    <xdr:to>
      <xdr:col>2</xdr:col>
      <xdr:colOff>3105151</xdr:colOff>
      <xdr:row>3</xdr:row>
      <xdr:rowOff>3106</xdr:rowOff>
    </xdr:to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3457575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2495549</xdr:colOff>
      <xdr:row>1</xdr:row>
      <xdr:rowOff>9524</xdr:rowOff>
    </xdr:from>
    <xdr:to>
      <xdr:col>3</xdr:col>
      <xdr:colOff>152400</xdr:colOff>
      <xdr:row>3</xdr:row>
      <xdr:rowOff>209549</xdr:rowOff>
    </xdr:to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 flipH="1">
          <a:off x="3448049" y="190499"/>
          <a:ext cx="771526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0</xdr:row>
      <xdr:rowOff>19050</xdr:rowOff>
    </xdr:from>
    <xdr:to>
      <xdr:col>2</xdr:col>
      <xdr:colOff>1438274</xdr:colOff>
      <xdr:row>3</xdr:row>
      <xdr:rowOff>245690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" y="19050"/>
          <a:ext cx="1219199" cy="76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D9BD-DD0E-4097-B98A-C0A9D548E488}">
  <sheetPr>
    <tabColor rgb="FF00C491"/>
    <pageSetUpPr fitToPage="1"/>
  </sheetPr>
  <dimension ref="A1:G219"/>
  <sheetViews>
    <sheetView tabSelected="1" zoomScaleNormal="100" workbookViewId="0">
      <selection activeCell="F39" sqref="F39"/>
    </sheetView>
  </sheetViews>
  <sheetFormatPr baseColWidth="10" defaultColWidth="11.42578125" defaultRowHeight="14.25" x14ac:dyDescent="0.2"/>
  <cols>
    <col min="1" max="1" width="5" style="14" customWidth="1"/>
    <col min="2" max="2" width="9.28515625" style="9" customWidth="1"/>
    <col min="3" max="3" width="46.7109375" style="14" customWidth="1"/>
    <col min="4" max="4" width="17.85546875" style="14" customWidth="1"/>
    <col min="5" max="5" width="23.7109375" style="60" customWidth="1"/>
    <col min="6" max="6" width="24.5703125" style="14" customWidth="1"/>
    <col min="7" max="7" width="20.140625" style="14" customWidth="1"/>
    <col min="8" max="215" width="11.42578125" style="14"/>
    <col min="216" max="216" width="59" style="14" customWidth="1"/>
    <col min="217" max="217" width="21" style="14" customWidth="1"/>
    <col min="218" max="218" width="19.28515625" style="14" customWidth="1"/>
    <col min="219" max="226" width="0" style="14" hidden="1" customWidth="1"/>
    <col min="227" max="227" width="13.7109375" style="14" bestFit="1" customWidth="1"/>
    <col min="228" max="228" width="14.7109375" style="14" customWidth="1"/>
    <col min="229" max="471" width="11.42578125" style="14"/>
    <col min="472" max="472" width="59" style="14" customWidth="1"/>
    <col min="473" max="473" width="21" style="14" customWidth="1"/>
    <col min="474" max="474" width="19.28515625" style="14" customWidth="1"/>
    <col min="475" max="482" width="0" style="14" hidden="1" customWidth="1"/>
    <col min="483" max="483" width="13.7109375" style="14" bestFit="1" customWidth="1"/>
    <col min="484" max="484" width="14.7109375" style="14" customWidth="1"/>
    <col min="485" max="727" width="11.42578125" style="14"/>
    <col min="728" max="728" width="59" style="14" customWidth="1"/>
    <col min="729" max="729" width="21" style="14" customWidth="1"/>
    <col min="730" max="730" width="19.28515625" style="14" customWidth="1"/>
    <col min="731" max="738" width="0" style="14" hidden="1" customWidth="1"/>
    <col min="739" max="739" width="13.7109375" style="14" bestFit="1" customWidth="1"/>
    <col min="740" max="740" width="14.7109375" style="14" customWidth="1"/>
    <col min="741" max="983" width="11.42578125" style="14"/>
    <col min="984" max="984" width="59" style="14" customWidth="1"/>
    <col min="985" max="985" width="21" style="14" customWidth="1"/>
    <col min="986" max="986" width="19.28515625" style="14" customWidth="1"/>
    <col min="987" max="994" width="0" style="14" hidden="1" customWidth="1"/>
    <col min="995" max="995" width="13.7109375" style="14" bestFit="1" customWidth="1"/>
    <col min="996" max="996" width="14.7109375" style="14" customWidth="1"/>
    <col min="997" max="1239" width="11.42578125" style="14"/>
    <col min="1240" max="1240" width="59" style="14" customWidth="1"/>
    <col min="1241" max="1241" width="21" style="14" customWidth="1"/>
    <col min="1242" max="1242" width="19.28515625" style="14" customWidth="1"/>
    <col min="1243" max="1250" width="0" style="14" hidden="1" customWidth="1"/>
    <col min="1251" max="1251" width="13.7109375" style="14" bestFit="1" customWidth="1"/>
    <col min="1252" max="1252" width="14.7109375" style="14" customWidth="1"/>
    <col min="1253" max="1495" width="11.42578125" style="14"/>
    <col min="1496" max="1496" width="59" style="14" customWidth="1"/>
    <col min="1497" max="1497" width="21" style="14" customWidth="1"/>
    <col min="1498" max="1498" width="19.28515625" style="14" customWidth="1"/>
    <col min="1499" max="1506" width="0" style="14" hidden="1" customWidth="1"/>
    <col min="1507" max="1507" width="13.7109375" style="14" bestFit="1" customWidth="1"/>
    <col min="1508" max="1508" width="14.7109375" style="14" customWidth="1"/>
    <col min="1509" max="1751" width="11.42578125" style="14"/>
    <col min="1752" max="1752" width="59" style="14" customWidth="1"/>
    <col min="1753" max="1753" width="21" style="14" customWidth="1"/>
    <col min="1754" max="1754" width="19.28515625" style="14" customWidth="1"/>
    <col min="1755" max="1762" width="0" style="14" hidden="1" customWidth="1"/>
    <col min="1763" max="1763" width="13.7109375" style="14" bestFit="1" customWidth="1"/>
    <col min="1764" max="1764" width="14.7109375" style="14" customWidth="1"/>
    <col min="1765" max="2007" width="11.42578125" style="14"/>
    <col min="2008" max="2008" width="59" style="14" customWidth="1"/>
    <col min="2009" max="2009" width="21" style="14" customWidth="1"/>
    <col min="2010" max="2010" width="19.28515625" style="14" customWidth="1"/>
    <col min="2011" max="2018" width="0" style="14" hidden="1" customWidth="1"/>
    <col min="2019" max="2019" width="13.7109375" style="14" bestFit="1" customWidth="1"/>
    <col min="2020" max="2020" width="14.7109375" style="14" customWidth="1"/>
    <col min="2021" max="2263" width="11.42578125" style="14"/>
    <col min="2264" max="2264" width="59" style="14" customWidth="1"/>
    <col min="2265" max="2265" width="21" style="14" customWidth="1"/>
    <col min="2266" max="2266" width="19.28515625" style="14" customWidth="1"/>
    <col min="2267" max="2274" width="0" style="14" hidden="1" customWidth="1"/>
    <col min="2275" max="2275" width="13.7109375" style="14" bestFit="1" customWidth="1"/>
    <col min="2276" max="2276" width="14.7109375" style="14" customWidth="1"/>
    <col min="2277" max="2519" width="11.42578125" style="14"/>
    <col min="2520" max="2520" width="59" style="14" customWidth="1"/>
    <col min="2521" max="2521" width="21" style="14" customWidth="1"/>
    <col min="2522" max="2522" width="19.28515625" style="14" customWidth="1"/>
    <col min="2523" max="2530" width="0" style="14" hidden="1" customWidth="1"/>
    <col min="2531" max="2531" width="13.7109375" style="14" bestFit="1" customWidth="1"/>
    <col min="2532" max="2532" width="14.7109375" style="14" customWidth="1"/>
    <col min="2533" max="2775" width="11.42578125" style="14"/>
    <col min="2776" max="2776" width="59" style="14" customWidth="1"/>
    <col min="2777" max="2777" width="21" style="14" customWidth="1"/>
    <col min="2778" max="2778" width="19.28515625" style="14" customWidth="1"/>
    <col min="2779" max="2786" width="0" style="14" hidden="1" customWidth="1"/>
    <col min="2787" max="2787" width="13.7109375" style="14" bestFit="1" customWidth="1"/>
    <col min="2788" max="2788" width="14.7109375" style="14" customWidth="1"/>
    <col min="2789" max="3031" width="11.42578125" style="14"/>
    <col min="3032" max="3032" width="59" style="14" customWidth="1"/>
    <col min="3033" max="3033" width="21" style="14" customWidth="1"/>
    <col min="3034" max="3034" width="19.28515625" style="14" customWidth="1"/>
    <col min="3035" max="3042" width="0" style="14" hidden="1" customWidth="1"/>
    <col min="3043" max="3043" width="13.7109375" style="14" bestFit="1" customWidth="1"/>
    <col min="3044" max="3044" width="14.7109375" style="14" customWidth="1"/>
    <col min="3045" max="3287" width="11.42578125" style="14"/>
    <col min="3288" max="3288" width="59" style="14" customWidth="1"/>
    <col min="3289" max="3289" width="21" style="14" customWidth="1"/>
    <col min="3290" max="3290" width="19.28515625" style="14" customWidth="1"/>
    <col min="3291" max="3298" width="0" style="14" hidden="1" customWidth="1"/>
    <col min="3299" max="3299" width="13.7109375" style="14" bestFit="1" customWidth="1"/>
    <col min="3300" max="3300" width="14.7109375" style="14" customWidth="1"/>
    <col min="3301" max="3543" width="11.42578125" style="14"/>
    <col min="3544" max="3544" width="59" style="14" customWidth="1"/>
    <col min="3545" max="3545" width="21" style="14" customWidth="1"/>
    <col min="3546" max="3546" width="19.28515625" style="14" customWidth="1"/>
    <col min="3547" max="3554" width="0" style="14" hidden="1" customWidth="1"/>
    <col min="3555" max="3555" width="13.7109375" style="14" bestFit="1" customWidth="1"/>
    <col min="3556" max="3556" width="14.7109375" style="14" customWidth="1"/>
    <col min="3557" max="3799" width="11.42578125" style="14"/>
    <col min="3800" max="3800" width="59" style="14" customWidth="1"/>
    <col min="3801" max="3801" width="21" style="14" customWidth="1"/>
    <col min="3802" max="3802" width="19.28515625" style="14" customWidth="1"/>
    <col min="3803" max="3810" width="0" style="14" hidden="1" customWidth="1"/>
    <col min="3811" max="3811" width="13.7109375" style="14" bestFit="1" customWidth="1"/>
    <col min="3812" max="3812" width="14.7109375" style="14" customWidth="1"/>
    <col min="3813" max="4055" width="11.42578125" style="14"/>
    <col min="4056" max="4056" width="59" style="14" customWidth="1"/>
    <col min="4057" max="4057" width="21" style="14" customWidth="1"/>
    <col min="4058" max="4058" width="19.28515625" style="14" customWidth="1"/>
    <col min="4059" max="4066" width="0" style="14" hidden="1" customWidth="1"/>
    <col min="4067" max="4067" width="13.7109375" style="14" bestFit="1" customWidth="1"/>
    <col min="4068" max="4068" width="14.7109375" style="14" customWidth="1"/>
    <col min="4069" max="4311" width="11.42578125" style="14"/>
    <col min="4312" max="4312" width="59" style="14" customWidth="1"/>
    <col min="4313" max="4313" width="21" style="14" customWidth="1"/>
    <col min="4314" max="4314" width="19.28515625" style="14" customWidth="1"/>
    <col min="4315" max="4322" width="0" style="14" hidden="1" customWidth="1"/>
    <col min="4323" max="4323" width="13.7109375" style="14" bestFit="1" customWidth="1"/>
    <col min="4324" max="4324" width="14.7109375" style="14" customWidth="1"/>
    <col min="4325" max="4567" width="11.42578125" style="14"/>
    <col min="4568" max="4568" width="59" style="14" customWidth="1"/>
    <col min="4569" max="4569" width="21" style="14" customWidth="1"/>
    <col min="4570" max="4570" width="19.28515625" style="14" customWidth="1"/>
    <col min="4571" max="4578" width="0" style="14" hidden="1" customWidth="1"/>
    <col min="4579" max="4579" width="13.7109375" style="14" bestFit="1" customWidth="1"/>
    <col min="4580" max="4580" width="14.7109375" style="14" customWidth="1"/>
    <col min="4581" max="4823" width="11.42578125" style="14"/>
    <col min="4824" max="4824" width="59" style="14" customWidth="1"/>
    <col min="4825" max="4825" width="21" style="14" customWidth="1"/>
    <col min="4826" max="4826" width="19.28515625" style="14" customWidth="1"/>
    <col min="4827" max="4834" width="0" style="14" hidden="1" customWidth="1"/>
    <col min="4835" max="4835" width="13.7109375" style="14" bestFit="1" customWidth="1"/>
    <col min="4836" max="4836" width="14.7109375" style="14" customWidth="1"/>
    <col min="4837" max="5079" width="11.42578125" style="14"/>
    <col min="5080" max="5080" width="59" style="14" customWidth="1"/>
    <col min="5081" max="5081" width="21" style="14" customWidth="1"/>
    <col min="5082" max="5082" width="19.28515625" style="14" customWidth="1"/>
    <col min="5083" max="5090" width="0" style="14" hidden="1" customWidth="1"/>
    <col min="5091" max="5091" width="13.7109375" style="14" bestFit="1" customWidth="1"/>
    <col min="5092" max="5092" width="14.7109375" style="14" customWidth="1"/>
    <col min="5093" max="5335" width="11.42578125" style="14"/>
    <col min="5336" max="5336" width="59" style="14" customWidth="1"/>
    <col min="5337" max="5337" width="21" style="14" customWidth="1"/>
    <col min="5338" max="5338" width="19.28515625" style="14" customWidth="1"/>
    <col min="5339" max="5346" width="0" style="14" hidden="1" customWidth="1"/>
    <col min="5347" max="5347" width="13.7109375" style="14" bestFit="1" customWidth="1"/>
    <col min="5348" max="5348" width="14.7109375" style="14" customWidth="1"/>
    <col min="5349" max="5591" width="11.42578125" style="14"/>
    <col min="5592" max="5592" width="59" style="14" customWidth="1"/>
    <col min="5593" max="5593" width="21" style="14" customWidth="1"/>
    <col min="5594" max="5594" width="19.28515625" style="14" customWidth="1"/>
    <col min="5595" max="5602" width="0" style="14" hidden="1" customWidth="1"/>
    <col min="5603" max="5603" width="13.7109375" style="14" bestFit="1" customWidth="1"/>
    <col min="5604" max="5604" width="14.7109375" style="14" customWidth="1"/>
    <col min="5605" max="5847" width="11.42578125" style="14"/>
    <col min="5848" max="5848" width="59" style="14" customWidth="1"/>
    <col min="5849" max="5849" width="21" style="14" customWidth="1"/>
    <col min="5850" max="5850" width="19.28515625" style="14" customWidth="1"/>
    <col min="5851" max="5858" width="0" style="14" hidden="1" customWidth="1"/>
    <col min="5859" max="5859" width="13.7109375" style="14" bestFit="1" customWidth="1"/>
    <col min="5860" max="5860" width="14.7109375" style="14" customWidth="1"/>
    <col min="5861" max="6103" width="11.42578125" style="14"/>
    <col min="6104" max="6104" width="59" style="14" customWidth="1"/>
    <col min="6105" max="6105" width="21" style="14" customWidth="1"/>
    <col min="6106" max="6106" width="19.28515625" style="14" customWidth="1"/>
    <col min="6107" max="6114" width="0" style="14" hidden="1" customWidth="1"/>
    <col min="6115" max="6115" width="13.7109375" style="14" bestFit="1" customWidth="1"/>
    <col min="6116" max="6116" width="14.7109375" style="14" customWidth="1"/>
    <col min="6117" max="6359" width="11.42578125" style="14"/>
    <col min="6360" max="6360" width="59" style="14" customWidth="1"/>
    <col min="6361" max="6361" width="21" style="14" customWidth="1"/>
    <col min="6362" max="6362" width="19.28515625" style="14" customWidth="1"/>
    <col min="6363" max="6370" width="0" style="14" hidden="1" customWidth="1"/>
    <col min="6371" max="6371" width="13.7109375" style="14" bestFit="1" customWidth="1"/>
    <col min="6372" max="6372" width="14.7109375" style="14" customWidth="1"/>
    <col min="6373" max="6615" width="11.42578125" style="14"/>
    <col min="6616" max="6616" width="59" style="14" customWidth="1"/>
    <col min="6617" max="6617" width="21" style="14" customWidth="1"/>
    <col min="6618" max="6618" width="19.28515625" style="14" customWidth="1"/>
    <col min="6619" max="6626" width="0" style="14" hidden="1" customWidth="1"/>
    <col min="6627" max="6627" width="13.7109375" style="14" bestFit="1" customWidth="1"/>
    <col min="6628" max="6628" width="14.7109375" style="14" customWidth="1"/>
    <col min="6629" max="6871" width="11.42578125" style="14"/>
    <col min="6872" max="6872" width="59" style="14" customWidth="1"/>
    <col min="6873" max="6873" width="21" style="14" customWidth="1"/>
    <col min="6874" max="6874" width="19.28515625" style="14" customWidth="1"/>
    <col min="6875" max="6882" width="0" style="14" hidden="1" customWidth="1"/>
    <col min="6883" max="6883" width="13.7109375" style="14" bestFit="1" customWidth="1"/>
    <col min="6884" max="6884" width="14.7109375" style="14" customWidth="1"/>
    <col min="6885" max="7127" width="11.42578125" style="14"/>
    <col min="7128" max="7128" width="59" style="14" customWidth="1"/>
    <col min="7129" max="7129" width="21" style="14" customWidth="1"/>
    <col min="7130" max="7130" width="19.28515625" style="14" customWidth="1"/>
    <col min="7131" max="7138" width="0" style="14" hidden="1" customWidth="1"/>
    <col min="7139" max="7139" width="13.7109375" style="14" bestFit="1" customWidth="1"/>
    <col min="7140" max="7140" width="14.7109375" style="14" customWidth="1"/>
    <col min="7141" max="7383" width="11.42578125" style="14"/>
    <col min="7384" max="7384" width="59" style="14" customWidth="1"/>
    <col min="7385" max="7385" width="21" style="14" customWidth="1"/>
    <col min="7386" max="7386" width="19.28515625" style="14" customWidth="1"/>
    <col min="7387" max="7394" width="0" style="14" hidden="1" customWidth="1"/>
    <col min="7395" max="7395" width="13.7109375" style="14" bestFit="1" customWidth="1"/>
    <col min="7396" max="7396" width="14.7109375" style="14" customWidth="1"/>
    <col min="7397" max="7639" width="11.42578125" style="14"/>
    <col min="7640" max="7640" width="59" style="14" customWidth="1"/>
    <col min="7641" max="7641" width="21" style="14" customWidth="1"/>
    <col min="7642" max="7642" width="19.28515625" style="14" customWidth="1"/>
    <col min="7643" max="7650" width="0" style="14" hidden="1" customWidth="1"/>
    <col min="7651" max="7651" width="13.7109375" style="14" bestFit="1" customWidth="1"/>
    <col min="7652" max="7652" width="14.7109375" style="14" customWidth="1"/>
    <col min="7653" max="7895" width="11.42578125" style="14"/>
    <col min="7896" max="7896" width="59" style="14" customWidth="1"/>
    <col min="7897" max="7897" width="21" style="14" customWidth="1"/>
    <col min="7898" max="7898" width="19.28515625" style="14" customWidth="1"/>
    <col min="7899" max="7906" width="0" style="14" hidden="1" customWidth="1"/>
    <col min="7907" max="7907" width="13.7109375" style="14" bestFit="1" customWidth="1"/>
    <col min="7908" max="7908" width="14.7109375" style="14" customWidth="1"/>
    <col min="7909" max="8151" width="11.42578125" style="14"/>
    <col min="8152" max="8152" width="59" style="14" customWidth="1"/>
    <col min="8153" max="8153" width="21" style="14" customWidth="1"/>
    <col min="8154" max="8154" width="19.28515625" style="14" customWidth="1"/>
    <col min="8155" max="8162" width="0" style="14" hidden="1" customWidth="1"/>
    <col min="8163" max="8163" width="13.7109375" style="14" bestFit="1" customWidth="1"/>
    <col min="8164" max="8164" width="14.7109375" style="14" customWidth="1"/>
    <col min="8165" max="8407" width="11.42578125" style="14"/>
    <col min="8408" max="8408" width="59" style="14" customWidth="1"/>
    <col min="8409" max="8409" width="21" style="14" customWidth="1"/>
    <col min="8410" max="8410" width="19.28515625" style="14" customWidth="1"/>
    <col min="8411" max="8418" width="0" style="14" hidden="1" customWidth="1"/>
    <col min="8419" max="8419" width="13.7109375" style="14" bestFit="1" customWidth="1"/>
    <col min="8420" max="8420" width="14.7109375" style="14" customWidth="1"/>
    <col min="8421" max="8663" width="11.42578125" style="14"/>
    <col min="8664" max="8664" width="59" style="14" customWidth="1"/>
    <col min="8665" max="8665" width="21" style="14" customWidth="1"/>
    <col min="8666" max="8666" width="19.28515625" style="14" customWidth="1"/>
    <col min="8667" max="8674" width="0" style="14" hidden="1" customWidth="1"/>
    <col min="8675" max="8675" width="13.7109375" style="14" bestFit="1" customWidth="1"/>
    <col min="8676" max="8676" width="14.7109375" style="14" customWidth="1"/>
    <col min="8677" max="8919" width="11.42578125" style="14"/>
    <col min="8920" max="8920" width="59" style="14" customWidth="1"/>
    <col min="8921" max="8921" width="21" style="14" customWidth="1"/>
    <col min="8922" max="8922" width="19.28515625" style="14" customWidth="1"/>
    <col min="8923" max="8930" width="0" style="14" hidden="1" customWidth="1"/>
    <col min="8931" max="8931" width="13.7109375" style="14" bestFit="1" customWidth="1"/>
    <col min="8932" max="8932" width="14.7109375" style="14" customWidth="1"/>
    <col min="8933" max="9175" width="11.42578125" style="14"/>
    <col min="9176" max="9176" width="59" style="14" customWidth="1"/>
    <col min="9177" max="9177" width="21" style="14" customWidth="1"/>
    <col min="9178" max="9178" width="19.28515625" style="14" customWidth="1"/>
    <col min="9179" max="9186" width="0" style="14" hidden="1" customWidth="1"/>
    <col min="9187" max="9187" width="13.7109375" style="14" bestFit="1" customWidth="1"/>
    <col min="9188" max="9188" width="14.7109375" style="14" customWidth="1"/>
    <col min="9189" max="9431" width="11.42578125" style="14"/>
    <col min="9432" max="9432" width="59" style="14" customWidth="1"/>
    <col min="9433" max="9433" width="21" style="14" customWidth="1"/>
    <col min="9434" max="9434" width="19.28515625" style="14" customWidth="1"/>
    <col min="9435" max="9442" width="0" style="14" hidden="1" customWidth="1"/>
    <col min="9443" max="9443" width="13.7109375" style="14" bestFit="1" customWidth="1"/>
    <col min="9444" max="9444" width="14.7109375" style="14" customWidth="1"/>
    <col min="9445" max="9687" width="11.42578125" style="14"/>
    <col min="9688" max="9688" width="59" style="14" customWidth="1"/>
    <col min="9689" max="9689" width="21" style="14" customWidth="1"/>
    <col min="9690" max="9690" width="19.28515625" style="14" customWidth="1"/>
    <col min="9691" max="9698" width="0" style="14" hidden="1" customWidth="1"/>
    <col min="9699" max="9699" width="13.7109375" style="14" bestFit="1" customWidth="1"/>
    <col min="9700" max="9700" width="14.7109375" style="14" customWidth="1"/>
    <col min="9701" max="9943" width="11.42578125" style="14"/>
    <col min="9944" max="9944" width="59" style="14" customWidth="1"/>
    <col min="9945" max="9945" width="21" style="14" customWidth="1"/>
    <col min="9946" max="9946" width="19.28515625" style="14" customWidth="1"/>
    <col min="9947" max="9954" width="0" style="14" hidden="1" customWidth="1"/>
    <col min="9955" max="9955" width="13.7109375" style="14" bestFit="1" customWidth="1"/>
    <col min="9956" max="9956" width="14.7109375" style="14" customWidth="1"/>
    <col min="9957" max="10199" width="11.42578125" style="14"/>
    <col min="10200" max="10200" width="59" style="14" customWidth="1"/>
    <col min="10201" max="10201" width="21" style="14" customWidth="1"/>
    <col min="10202" max="10202" width="19.28515625" style="14" customWidth="1"/>
    <col min="10203" max="10210" width="0" style="14" hidden="1" customWidth="1"/>
    <col min="10211" max="10211" width="13.7109375" style="14" bestFit="1" customWidth="1"/>
    <col min="10212" max="10212" width="14.7109375" style="14" customWidth="1"/>
    <col min="10213" max="10455" width="11.42578125" style="14"/>
    <col min="10456" max="10456" width="59" style="14" customWidth="1"/>
    <col min="10457" max="10457" width="21" style="14" customWidth="1"/>
    <col min="10458" max="10458" width="19.28515625" style="14" customWidth="1"/>
    <col min="10459" max="10466" width="0" style="14" hidden="1" customWidth="1"/>
    <col min="10467" max="10467" width="13.7109375" style="14" bestFit="1" customWidth="1"/>
    <col min="10468" max="10468" width="14.7109375" style="14" customWidth="1"/>
    <col min="10469" max="10711" width="11.42578125" style="14"/>
    <col min="10712" max="10712" width="59" style="14" customWidth="1"/>
    <col min="10713" max="10713" width="21" style="14" customWidth="1"/>
    <col min="10714" max="10714" width="19.28515625" style="14" customWidth="1"/>
    <col min="10715" max="10722" width="0" style="14" hidden="1" customWidth="1"/>
    <col min="10723" max="10723" width="13.7109375" style="14" bestFit="1" customWidth="1"/>
    <col min="10724" max="10724" width="14.7109375" style="14" customWidth="1"/>
    <col min="10725" max="10967" width="11.42578125" style="14"/>
    <col min="10968" max="10968" width="59" style="14" customWidth="1"/>
    <col min="10969" max="10969" width="21" style="14" customWidth="1"/>
    <col min="10970" max="10970" width="19.28515625" style="14" customWidth="1"/>
    <col min="10971" max="10978" width="0" style="14" hidden="1" customWidth="1"/>
    <col min="10979" max="10979" width="13.7109375" style="14" bestFit="1" customWidth="1"/>
    <col min="10980" max="10980" width="14.7109375" style="14" customWidth="1"/>
    <col min="10981" max="11223" width="11.42578125" style="14"/>
    <col min="11224" max="11224" width="59" style="14" customWidth="1"/>
    <col min="11225" max="11225" width="21" style="14" customWidth="1"/>
    <col min="11226" max="11226" width="19.28515625" style="14" customWidth="1"/>
    <col min="11227" max="11234" width="0" style="14" hidden="1" customWidth="1"/>
    <col min="11235" max="11235" width="13.7109375" style="14" bestFit="1" customWidth="1"/>
    <col min="11236" max="11236" width="14.7109375" style="14" customWidth="1"/>
    <col min="11237" max="11479" width="11.42578125" style="14"/>
    <col min="11480" max="11480" width="59" style="14" customWidth="1"/>
    <col min="11481" max="11481" width="21" style="14" customWidth="1"/>
    <col min="11482" max="11482" width="19.28515625" style="14" customWidth="1"/>
    <col min="11483" max="11490" width="0" style="14" hidden="1" customWidth="1"/>
    <col min="11491" max="11491" width="13.7109375" style="14" bestFit="1" customWidth="1"/>
    <col min="11492" max="11492" width="14.7109375" style="14" customWidth="1"/>
    <col min="11493" max="11735" width="11.42578125" style="14"/>
    <col min="11736" max="11736" width="59" style="14" customWidth="1"/>
    <col min="11737" max="11737" width="21" style="14" customWidth="1"/>
    <col min="11738" max="11738" width="19.28515625" style="14" customWidth="1"/>
    <col min="11739" max="11746" width="0" style="14" hidden="1" customWidth="1"/>
    <col min="11747" max="11747" width="13.7109375" style="14" bestFit="1" customWidth="1"/>
    <col min="11748" max="11748" width="14.7109375" style="14" customWidth="1"/>
    <col min="11749" max="11991" width="11.42578125" style="14"/>
    <col min="11992" max="11992" width="59" style="14" customWidth="1"/>
    <col min="11993" max="11993" width="21" style="14" customWidth="1"/>
    <col min="11994" max="11994" width="19.28515625" style="14" customWidth="1"/>
    <col min="11995" max="12002" width="0" style="14" hidden="1" customWidth="1"/>
    <col min="12003" max="12003" width="13.7109375" style="14" bestFit="1" customWidth="1"/>
    <col min="12004" max="12004" width="14.7109375" style="14" customWidth="1"/>
    <col min="12005" max="12247" width="11.42578125" style="14"/>
    <col min="12248" max="12248" width="59" style="14" customWidth="1"/>
    <col min="12249" max="12249" width="21" style="14" customWidth="1"/>
    <col min="12250" max="12250" width="19.28515625" style="14" customWidth="1"/>
    <col min="12251" max="12258" width="0" style="14" hidden="1" customWidth="1"/>
    <col min="12259" max="12259" width="13.7109375" style="14" bestFit="1" customWidth="1"/>
    <col min="12260" max="12260" width="14.7109375" style="14" customWidth="1"/>
    <col min="12261" max="12503" width="11.42578125" style="14"/>
    <col min="12504" max="12504" width="59" style="14" customWidth="1"/>
    <col min="12505" max="12505" width="21" style="14" customWidth="1"/>
    <col min="12506" max="12506" width="19.28515625" style="14" customWidth="1"/>
    <col min="12507" max="12514" width="0" style="14" hidden="1" customWidth="1"/>
    <col min="12515" max="12515" width="13.7109375" style="14" bestFit="1" customWidth="1"/>
    <col min="12516" max="12516" width="14.7109375" style="14" customWidth="1"/>
    <col min="12517" max="12759" width="11.42578125" style="14"/>
    <col min="12760" max="12760" width="59" style="14" customWidth="1"/>
    <col min="12761" max="12761" width="21" style="14" customWidth="1"/>
    <col min="12762" max="12762" width="19.28515625" style="14" customWidth="1"/>
    <col min="12763" max="12770" width="0" style="14" hidden="1" customWidth="1"/>
    <col min="12771" max="12771" width="13.7109375" style="14" bestFit="1" customWidth="1"/>
    <col min="12772" max="12772" width="14.7109375" style="14" customWidth="1"/>
    <col min="12773" max="13015" width="11.42578125" style="14"/>
    <col min="13016" max="13016" width="59" style="14" customWidth="1"/>
    <col min="13017" max="13017" width="21" style="14" customWidth="1"/>
    <col min="13018" max="13018" width="19.28515625" style="14" customWidth="1"/>
    <col min="13019" max="13026" width="0" style="14" hidden="1" customWidth="1"/>
    <col min="13027" max="13027" width="13.7109375" style="14" bestFit="1" customWidth="1"/>
    <col min="13028" max="13028" width="14.7109375" style="14" customWidth="1"/>
    <col min="13029" max="13271" width="11.42578125" style="14"/>
    <col min="13272" max="13272" width="59" style="14" customWidth="1"/>
    <col min="13273" max="13273" width="21" style="14" customWidth="1"/>
    <col min="13274" max="13274" width="19.28515625" style="14" customWidth="1"/>
    <col min="13275" max="13282" width="0" style="14" hidden="1" customWidth="1"/>
    <col min="13283" max="13283" width="13.7109375" style="14" bestFit="1" customWidth="1"/>
    <col min="13284" max="13284" width="14.7109375" style="14" customWidth="1"/>
    <col min="13285" max="13527" width="11.42578125" style="14"/>
    <col min="13528" max="13528" width="59" style="14" customWidth="1"/>
    <col min="13529" max="13529" width="21" style="14" customWidth="1"/>
    <col min="13530" max="13530" width="19.28515625" style="14" customWidth="1"/>
    <col min="13531" max="13538" width="0" style="14" hidden="1" customWidth="1"/>
    <col min="13539" max="13539" width="13.7109375" style="14" bestFit="1" customWidth="1"/>
    <col min="13540" max="13540" width="14.7109375" style="14" customWidth="1"/>
    <col min="13541" max="13783" width="11.42578125" style="14"/>
    <col min="13784" max="13784" width="59" style="14" customWidth="1"/>
    <col min="13785" max="13785" width="21" style="14" customWidth="1"/>
    <col min="13786" max="13786" width="19.28515625" style="14" customWidth="1"/>
    <col min="13787" max="13794" width="0" style="14" hidden="1" customWidth="1"/>
    <col min="13795" max="13795" width="13.7109375" style="14" bestFit="1" customWidth="1"/>
    <col min="13796" max="13796" width="14.7109375" style="14" customWidth="1"/>
    <col min="13797" max="14039" width="11.42578125" style="14"/>
    <col min="14040" max="14040" width="59" style="14" customWidth="1"/>
    <col min="14041" max="14041" width="21" style="14" customWidth="1"/>
    <col min="14042" max="14042" width="19.28515625" style="14" customWidth="1"/>
    <col min="14043" max="14050" width="0" style="14" hidden="1" customWidth="1"/>
    <col min="14051" max="14051" width="13.7109375" style="14" bestFit="1" customWidth="1"/>
    <col min="14052" max="14052" width="14.7109375" style="14" customWidth="1"/>
    <col min="14053" max="14295" width="11.42578125" style="14"/>
    <col min="14296" max="14296" width="59" style="14" customWidth="1"/>
    <col min="14297" max="14297" width="21" style="14" customWidth="1"/>
    <col min="14298" max="14298" width="19.28515625" style="14" customWidth="1"/>
    <col min="14299" max="14306" width="0" style="14" hidden="1" customWidth="1"/>
    <col min="14307" max="14307" width="13.7109375" style="14" bestFit="1" customWidth="1"/>
    <col min="14308" max="14308" width="14.7109375" style="14" customWidth="1"/>
    <col min="14309" max="14551" width="11.42578125" style="14"/>
    <col min="14552" max="14552" width="59" style="14" customWidth="1"/>
    <col min="14553" max="14553" width="21" style="14" customWidth="1"/>
    <col min="14554" max="14554" width="19.28515625" style="14" customWidth="1"/>
    <col min="14555" max="14562" width="0" style="14" hidden="1" customWidth="1"/>
    <col min="14563" max="14563" width="13.7109375" style="14" bestFit="1" customWidth="1"/>
    <col min="14564" max="14564" width="14.7109375" style="14" customWidth="1"/>
    <col min="14565" max="14807" width="11.42578125" style="14"/>
    <col min="14808" max="14808" width="59" style="14" customWidth="1"/>
    <col min="14809" max="14809" width="21" style="14" customWidth="1"/>
    <col min="14810" max="14810" width="19.28515625" style="14" customWidth="1"/>
    <col min="14811" max="14818" width="0" style="14" hidden="1" customWidth="1"/>
    <col min="14819" max="14819" width="13.7109375" style="14" bestFit="1" customWidth="1"/>
    <col min="14820" max="14820" width="14.7109375" style="14" customWidth="1"/>
    <col min="14821" max="15063" width="11.42578125" style="14"/>
    <col min="15064" max="15064" width="59" style="14" customWidth="1"/>
    <col min="15065" max="15065" width="21" style="14" customWidth="1"/>
    <col min="15066" max="15066" width="19.28515625" style="14" customWidth="1"/>
    <col min="15067" max="15074" width="0" style="14" hidden="1" customWidth="1"/>
    <col min="15075" max="15075" width="13.7109375" style="14" bestFit="1" customWidth="1"/>
    <col min="15076" max="15076" width="14.7109375" style="14" customWidth="1"/>
    <col min="15077" max="15319" width="11.42578125" style="14"/>
    <col min="15320" max="15320" width="59" style="14" customWidth="1"/>
    <col min="15321" max="15321" width="21" style="14" customWidth="1"/>
    <col min="15322" max="15322" width="19.28515625" style="14" customWidth="1"/>
    <col min="15323" max="15330" width="0" style="14" hidden="1" customWidth="1"/>
    <col min="15331" max="15331" width="13.7109375" style="14" bestFit="1" customWidth="1"/>
    <col min="15332" max="15332" width="14.7109375" style="14" customWidth="1"/>
    <col min="15333" max="15575" width="11.42578125" style="14"/>
    <col min="15576" max="15576" width="59" style="14" customWidth="1"/>
    <col min="15577" max="15577" width="21" style="14" customWidth="1"/>
    <col min="15578" max="15578" width="19.28515625" style="14" customWidth="1"/>
    <col min="15579" max="15586" width="0" style="14" hidden="1" customWidth="1"/>
    <col min="15587" max="15587" width="13.7109375" style="14" bestFit="1" customWidth="1"/>
    <col min="15588" max="15588" width="14.7109375" style="14" customWidth="1"/>
    <col min="15589" max="15831" width="11.42578125" style="14"/>
    <col min="15832" max="15832" width="59" style="14" customWidth="1"/>
    <col min="15833" max="15833" width="21" style="14" customWidth="1"/>
    <col min="15834" max="15834" width="19.28515625" style="14" customWidth="1"/>
    <col min="15835" max="15842" width="0" style="14" hidden="1" customWidth="1"/>
    <col min="15843" max="15843" width="13.7109375" style="14" bestFit="1" customWidth="1"/>
    <col min="15844" max="15844" width="14.7109375" style="14" customWidth="1"/>
    <col min="15845" max="16384" width="11.42578125" style="14"/>
  </cols>
  <sheetData>
    <row r="1" spans="1:7" x14ac:dyDescent="0.2">
      <c r="C1" s="2"/>
      <c r="D1" s="2"/>
    </row>
    <row r="2" spans="1:7" x14ac:dyDescent="0.2">
      <c r="C2" s="2"/>
      <c r="D2" s="2"/>
    </row>
    <row r="3" spans="1:7" x14ac:dyDescent="0.2">
      <c r="C3" s="2"/>
      <c r="D3" s="2"/>
    </row>
    <row r="4" spans="1:7" ht="24" customHeight="1" x14ac:dyDescent="0.2">
      <c r="C4" s="2"/>
      <c r="D4" s="2"/>
    </row>
    <row r="5" spans="1:7" ht="12.75" x14ac:dyDescent="0.2">
      <c r="B5" s="3"/>
      <c r="C5" s="85" t="s">
        <v>2</v>
      </c>
      <c r="D5" s="85"/>
      <c r="E5" s="85"/>
    </row>
    <row r="6" spans="1:7" ht="20.25" x14ac:dyDescent="0.3">
      <c r="B6" s="3"/>
      <c r="C6" s="86" t="s">
        <v>3</v>
      </c>
      <c r="D6" s="86"/>
      <c r="E6" s="86"/>
    </row>
    <row r="7" spans="1:7" ht="16.5" x14ac:dyDescent="0.25">
      <c r="B7" s="3"/>
      <c r="C7" s="87" t="s">
        <v>4</v>
      </c>
      <c r="D7" s="87"/>
      <c r="E7" s="87"/>
    </row>
    <row r="8" spans="1:7" ht="16.5" x14ac:dyDescent="0.25">
      <c r="B8" s="3"/>
      <c r="C8" s="88" t="s">
        <v>5</v>
      </c>
      <c r="D8" s="88"/>
      <c r="E8" s="88"/>
    </row>
    <row r="9" spans="1:7" ht="18" x14ac:dyDescent="0.25">
      <c r="B9" s="3"/>
      <c r="C9" s="89" t="s">
        <v>359</v>
      </c>
      <c r="D9" s="89"/>
      <c r="E9" s="89"/>
    </row>
    <row r="10" spans="1:7" ht="14.25" customHeight="1" x14ac:dyDescent="0.25">
      <c r="A10" s="79" t="s">
        <v>362</v>
      </c>
      <c r="B10" s="79"/>
      <c r="C10" s="79"/>
      <c r="D10" s="79"/>
      <c r="E10" s="79"/>
      <c r="F10" s="52"/>
      <c r="G10" s="52"/>
    </row>
    <row r="11" spans="1:7" ht="12.75" x14ac:dyDescent="0.2">
      <c r="C11" s="81" t="s">
        <v>28</v>
      </c>
      <c r="D11" s="81"/>
      <c r="E11" s="81"/>
    </row>
    <row r="12" spans="1:7" ht="17.25" customHeight="1" x14ac:dyDescent="0.2">
      <c r="C12" s="15" t="s">
        <v>22</v>
      </c>
      <c r="D12" s="15"/>
      <c r="E12" s="61"/>
    </row>
    <row r="13" spans="1:7" ht="13.5" customHeight="1" x14ac:dyDescent="0.2">
      <c r="C13" s="2"/>
      <c r="D13" s="2"/>
      <c r="E13" s="62"/>
    </row>
    <row r="14" spans="1:7" ht="16.5" customHeight="1" x14ac:dyDescent="0.2">
      <c r="C14" s="14" t="s">
        <v>23</v>
      </c>
      <c r="E14" s="60">
        <v>55125037.299999997</v>
      </c>
      <c r="F14" s="17"/>
    </row>
    <row r="15" spans="1:7" ht="18" customHeight="1" x14ac:dyDescent="0.2">
      <c r="C15" s="14" t="s">
        <v>364</v>
      </c>
      <c r="E15" s="60">
        <v>5091265</v>
      </c>
      <c r="F15" s="17"/>
    </row>
    <row r="16" spans="1:7" ht="21.75" customHeight="1" x14ac:dyDescent="0.2">
      <c r="C16" s="14" t="s">
        <v>24</v>
      </c>
      <c r="E16" s="60">
        <v>2611687.5</v>
      </c>
    </row>
    <row r="17" spans="2:7" ht="21.75" customHeight="1" thickBot="1" x14ac:dyDescent="0.25">
      <c r="C17" s="14" t="s">
        <v>363</v>
      </c>
      <c r="E17" s="60">
        <v>560449.69999999995</v>
      </c>
    </row>
    <row r="18" spans="2:7" ht="19.5" customHeight="1" thickBot="1" x14ac:dyDescent="0.25">
      <c r="C18" s="16" t="s">
        <v>25</v>
      </c>
      <c r="D18" s="16"/>
      <c r="E18" s="63">
        <f>SUM(E14:E17)</f>
        <v>63388439.5</v>
      </c>
      <c r="F18" s="17"/>
    </row>
    <row r="19" spans="2:7" ht="18" customHeight="1" thickTop="1" x14ac:dyDescent="0.2">
      <c r="C19" s="18"/>
      <c r="D19" s="18"/>
      <c r="E19" s="62"/>
    </row>
    <row r="20" spans="2:7" ht="18" customHeight="1" x14ac:dyDescent="0.25">
      <c r="C20" s="18"/>
      <c r="D20" s="18"/>
      <c r="E20" s="62"/>
      <c r="F20" s="49"/>
    </row>
    <row r="21" spans="2:7" ht="19.5" customHeight="1" x14ac:dyDescent="0.25">
      <c r="B21" s="22" t="s">
        <v>110</v>
      </c>
      <c r="C21" s="23" t="s">
        <v>111</v>
      </c>
      <c r="D21" s="23"/>
      <c r="E21" s="76">
        <f>E22+E41+E85+E139+E155+E188</f>
        <v>59369754.690000013</v>
      </c>
      <c r="F21" s="21"/>
      <c r="G21" s="17"/>
    </row>
    <row r="22" spans="2:7" ht="19.5" customHeight="1" thickBot="1" x14ac:dyDescent="0.3">
      <c r="B22" s="19" t="s">
        <v>112</v>
      </c>
      <c r="C22" s="20" t="s">
        <v>113</v>
      </c>
      <c r="D22" s="20"/>
      <c r="E22" s="64">
        <f>E23+E30+E32+E37</f>
        <v>50791504.580000006</v>
      </c>
      <c r="F22" s="75"/>
      <c r="G22" s="75"/>
    </row>
    <row r="23" spans="2:7" ht="19.5" customHeight="1" x14ac:dyDescent="0.25">
      <c r="B23" s="20" t="s">
        <v>202</v>
      </c>
      <c r="C23" s="50" t="s">
        <v>203</v>
      </c>
      <c r="D23" s="50"/>
      <c r="E23" s="65">
        <f>E24+E25+E26+E27+E28+E29</f>
        <v>37456958.340000004</v>
      </c>
      <c r="F23" s="17"/>
    </row>
    <row r="24" spans="2:7" ht="17.25" customHeight="1" x14ac:dyDescent="0.2">
      <c r="B24" s="24" t="s">
        <v>20</v>
      </c>
      <c r="C24" s="24" t="s">
        <v>21</v>
      </c>
      <c r="D24" s="24"/>
      <c r="E24" s="60">
        <v>26460908.34</v>
      </c>
    </row>
    <row r="25" spans="2:7" ht="17.25" customHeight="1" x14ac:dyDescent="0.2">
      <c r="B25" s="24" t="s">
        <v>9</v>
      </c>
      <c r="C25" s="24" t="s">
        <v>10</v>
      </c>
      <c r="D25" s="24"/>
      <c r="E25" s="60">
        <v>10690750</v>
      </c>
    </row>
    <row r="26" spans="2:7" ht="17.25" customHeight="1" x14ac:dyDescent="0.2">
      <c r="B26" s="24" t="s">
        <v>14</v>
      </c>
      <c r="C26" s="24" t="s">
        <v>15</v>
      </c>
      <c r="D26" s="24"/>
      <c r="E26" s="60">
        <v>305300</v>
      </c>
    </row>
    <row r="27" spans="2:7" ht="17.25" customHeight="1" x14ac:dyDescent="0.2">
      <c r="B27" s="24" t="s">
        <v>301</v>
      </c>
      <c r="C27" s="24" t="s">
        <v>303</v>
      </c>
      <c r="D27" s="24"/>
      <c r="E27" s="60">
        <v>0</v>
      </c>
    </row>
    <row r="28" spans="2:7" ht="17.25" customHeight="1" x14ac:dyDescent="0.2">
      <c r="B28" s="25" t="s">
        <v>227</v>
      </c>
      <c r="C28" s="24" t="s">
        <v>228</v>
      </c>
      <c r="D28" s="24"/>
      <c r="E28" s="60">
        <v>0</v>
      </c>
      <c r="F28" s="17"/>
    </row>
    <row r="29" spans="2:7" s="1" customFormat="1" ht="17.25" customHeight="1" x14ac:dyDescent="0.2">
      <c r="B29" s="24" t="s">
        <v>229</v>
      </c>
      <c r="C29" s="24" t="s">
        <v>230</v>
      </c>
      <c r="D29" s="24"/>
      <c r="E29" s="60">
        <v>0</v>
      </c>
      <c r="F29" s="14"/>
    </row>
    <row r="30" spans="2:7" ht="17.25" customHeight="1" thickBot="1" x14ac:dyDescent="0.3">
      <c r="B30" s="26" t="s">
        <v>269</v>
      </c>
      <c r="C30" s="26" t="s">
        <v>280</v>
      </c>
      <c r="D30" s="24"/>
      <c r="E30" s="64">
        <f>SUM(E31)</f>
        <v>7494750</v>
      </c>
    </row>
    <row r="31" spans="2:7" ht="17.25" customHeight="1" x14ac:dyDescent="0.2">
      <c r="B31" s="24" t="s">
        <v>45</v>
      </c>
      <c r="C31" s="24" t="s">
        <v>46</v>
      </c>
      <c r="D31" s="24"/>
      <c r="E31" s="6">
        <v>7494750</v>
      </c>
    </row>
    <row r="32" spans="2:7" ht="21" customHeight="1" thickBot="1" x14ac:dyDescent="0.3">
      <c r="B32" s="19" t="s">
        <v>287</v>
      </c>
      <c r="C32" s="26" t="s">
        <v>349</v>
      </c>
      <c r="D32" s="24"/>
      <c r="E32" s="64">
        <f>E33+E34</f>
        <v>90704.24</v>
      </c>
    </row>
    <row r="33" spans="2:7" ht="17.25" customHeight="1" x14ac:dyDescent="0.2">
      <c r="B33" s="27" t="s">
        <v>314</v>
      </c>
      <c r="C33" s="24" t="s">
        <v>297</v>
      </c>
      <c r="D33" s="24"/>
      <c r="E33" s="6">
        <v>0</v>
      </c>
    </row>
    <row r="34" spans="2:7" ht="17.25" customHeight="1" x14ac:dyDescent="0.2">
      <c r="B34" s="27" t="s">
        <v>264</v>
      </c>
      <c r="C34" s="24" t="s">
        <v>315</v>
      </c>
      <c r="D34" s="24"/>
      <c r="E34" s="6">
        <v>90704.24</v>
      </c>
    </row>
    <row r="35" spans="2:7" ht="17.25" customHeight="1" x14ac:dyDescent="0.25">
      <c r="B35" s="28" t="s">
        <v>115</v>
      </c>
      <c r="C35" s="24" t="s">
        <v>114</v>
      </c>
      <c r="D35" s="24"/>
      <c r="E35" s="59" t="s">
        <v>324</v>
      </c>
    </row>
    <row r="36" spans="2:7" ht="17.25" customHeight="1" x14ac:dyDescent="0.2">
      <c r="B36" s="1" t="s">
        <v>223</v>
      </c>
      <c r="C36" s="24" t="s">
        <v>224</v>
      </c>
      <c r="D36" s="24"/>
      <c r="E36" s="6" t="s">
        <v>324</v>
      </c>
    </row>
    <row r="37" spans="2:7" ht="17.25" customHeight="1" thickBot="1" x14ac:dyDescent="0.3">
      <c r="B37" s="20" t="s">
        <v>116</v>
      </c>
      <c r="C37" s="26" t="s">
        <v>117</v>
      </c>
      <c r="D37" s="24"/>
      <c r="E37" s="64">
        <f>SUM(E38:E40)</f>
        <v>5749092</v>
      </c>
    </row>
    <row r="38" spans="2:7" ht="19.5" customHeight="1" x14ac:dyDescent="0.2">
      <c r="B38" s="24" t="s">
        <v>16</v>
      </c>
      <c r="C38" s="24" t="s">
        <v>17</v>
      </c>
      <c r="D38" s="24"/>
      <c r="E38" s="6">
        <v>2654268.9500000002</v>
      </c>
    </row>
    <row r="39" spans="2:7" ht="19.5" customHeight="1" x14ac:dyDescent="0.2">
      <c r="B39" s="24" t="s">
        <v>18</v>
      </c>
      <c r="C39" s="24" t="s">
        <v>19</v>
      </c>
      <c r="D39" s="24"/>
      <c r="E39" s="6">
        <v>2657578.54</v>
      </c>
    </row>
    <row r="40" spans="2:7" ht="19.5" customHeight="1" x14ac:dyDescent="0.2">
      <c r="B40" s="24" t="s">
        <v>12</v>
      </c>
      <c r="C40" s="24" t="s">
        <v>13</v>
      </c>
      <c r="D40" s="24"/>
      <c r="E40" s="6">
        <v>437244.51</v>
      </c>
    </row>
    <row r="41" spans="2:7" ht="19.5" customHeight="1" thickBot="1" x14ac:dyDescent="0.3">
      <c r="B41" s="56">
        <v>2.2000000000000002</v>
      </c>
      <c r="C41" s="20" t="s">
        <v>77</v>
      </c>
      <c r="D41" s="20"/>
      <c r="E41" s="64">
        <f>E42+E50+E53+E60+E70+E73+E82+E56</f>
        <v>3333686.0500000007</v>
      </c>
      <c r="F41" s="51"/>
      <c r="G41" s="17"/>
    </row>
    <row r="42" spans="2:7" ht="19.5" customHeight="1" x14ac:dyDescent="0.2">
      <c r="B42" s="20" t="s">
        <v>118</v>
      </c>
      <c r="C42" s="20" t="s">
        <v>119</v>
      </c>
      <c r="D42" s="20"/>
      <c r="E42" s="65">
        <f>E43+E44+E45+E46+E47+E48+E49</f>
        <v>1190646.7000000002</v>
      </c>
      <c r="F42" s="17"/>
    </row>
    <row r="43" spans="2:7" ht="17.25" customHeight="1" x14ac:dyDescent="0.2">
      <c r="B43" s="24" t="s">
        <v>302</v>
      </c>
      <c r="C43" s="24" t="s">
        <v>341</v>
      </c>
      <c r="D43" s="20"/>
      <c r="E43" s="60">
        <v>0</v>
      </c>
    </row>
    <row r="44" spans="2:7" ht="17.25" customHeight="1" x14ac:dyDescent="0.2">
      <c r="B44" s="24" t="s">
        <v>11</v>
      </c>
      <c r="C44" s="24" t="s">
        <v>6</v>
      </c>
      <c r="D44" s="24"/>
      <c r="E44" s="60">
        <v>651106.78</v>
      </c>
    </row>
    <row r="45" spans="2:7" ht="17.25" customHeight="1" x14ac:dyDescent="0.2">
      <c r="B45" s="24" t="s">
        <v>291</v>
      </c>
      <c r="C45" s="24" t="s">
        <v>293</v>
      </c>
      <c r="D45" s="24"/>
      <c r="E45" s="60">
        <v>0</v>
      </c>
    </row>
    <row r="46" spans="2:7" ht="17.25" customHeight="1" x14ac:dyDescent="0.2">
      <c r="B46" s="24" t="s">
        <v>30</v>
      </c>
      <c r="C46" s="24" t="s">
        <v>31</v>
      </c>
      <c r="D46" s="24"/>
      <c r="E46" s="60">
        <v>269243.08</v>
      </c>
    </row>
    <row r="47" spans="2:7" ht="17.25" customHeight="1" x14ac:dyDescent="0.2">
      <c r="B47" s="24" t="s">
        <v>51</v>
      </c>
      <c r="C47" s="24" t="s">
        <v>50</v>
      </c>
      <c r="D47" s="24"/>
      <c r="E47" s="60">
        <v>257554.84</v>
      </c>
    </row>
    <row r="48" spans="2:7" ht="17.25" customHeight="1" x14ac:dyDescent="0.2">
      <c r="B48" s="24" t="s">
        <v>258</v>
      </c>
      <c r="C48" s="24" t="s">
        <v>259</v>
      </c>
      <c r="D48" s="24"/>
      <c r="E48" s="60">
        <v>7762</v>
      </c>
    </row>
    <row r="49" spans="2:5" ht="17.25" customHeight="1" x14ac:dyDescent="0.2">
      <c r="B49" s="24" t="s">
        <v>80</v>
      </c>
      <c r="C49" s="24" t="s">
        <v>108</v>
      </c>
      <c r="D49" s="24"/>
      <c r="E49" s="60">
        <v>4980</v>
      </c>
    </row>
    <row r="50" spans="2:5" ht="24" customHeight="1" thickBot="1" x14ac:dyDescent="0.25">
      <c r="B50" s="29" t="s">
        <v>120</v>
      </c>
      <c r="C50" s="26" t="s">
        <v>121</v>
      </c>
      <c r="D50" s="24"/>
      <c r="E50" s="66">
        <f>SUM(E51:E52)</f>
        <v>0</v>
      </c>
    </row>
    <row r="51" spans="2:5" ht="17.25" customHeight="1" x14ac:dyDescent="0.2">
      <c r="B51" s="25" t="s">
        <v>61</v>
      </c>
      <c r="C51" s="24" t="s">
        <v>78</v>
      </c>
      <c r="D51" s="24"/>
      <c r="E51" s="60">
        <v>0</v>
      </c>
    </row>
    <row r="52" spans="2:5" ht="17.25" customHeight="1" x14ac:dyDescent="0.2">
      <c r="B52" s="25" t="s">
        <v>84</v>
      </c>
      <c r="C52" s="24" t="s">
        <v>107</v>
      </c>
      <c r="D52" s="24"/>
      <c r="E52" s="60">
        <v>0</v>
      </c>
    </row>
    <row r="53" spans="2:5" ht="17.25" customHeight="1" thickBot="1" x14ac:dyDescent="0.25">
      <c r="B53" s="29" t="s">
        <v>123</v>
      </c>
      <c r="C53" s="30" t="s">
        <v>122</v>
      </c>
      <c r="D53" s="24"/>
      <c r="E53" s="66">
        <f>SUM(E54:E55)</f>
        <v>109200</v>
      </c>
    </row>
    <row r="54" spans="2:5" ht="19.5" customHeight="1" x14ac:dyDescent="0.2">
      <c r="B54" s="24" t="s">
        <v>68</v>
      </c>
      <c r="C54" s="24" t="s">
        <v>219</v>
      </c>
      <c r="D54" s="24"/>
      <c r="E54" s="6">
        <v>109200</v>
      </c>
    </row>
    <row r="55" spans="2:5" ht="19.5" customHeight="1" x14ac:dyDescent="0.2">
      <c r="B55" s="24" t="s">
        <v>350</v>
      </c>
      <c r="C55" s="24" t="s">
        <v>351</v>
      </c>
      <c r="D55" s="24"/>
      <c r="E55" s="6">
        <v>0</v>
      </c>
    </row>
    <row r="56" spans="2:5" ht="19.5" customHeight="1" thickBot="1" x14ac:dyDescent="0.3">
      <c r="B56" s="20" t="s">
        <v>124</v>
      </c>
      <c r="C56" s="26" t="s">
        <v>125</v>
      </c>
      <c r="D56" s="24"/>
      <c r="E56" s="64">
        <f>E57+E58+E59</f>
        <v>50000</v>
      </c>
    </row>
    <row r="57" spans="2:5" ht="17.25" customHeight="1" x14ac:dyDescent="0.2">
      <c r="B57" s="31" t="s">
        <v>62</v>
      </c>
      <c r="C57" s="24" t="s">
        <v>76</v>
      </c>
      <c r="D57" s="24"/>
      <c r="E57" s="60">
        <v>0</v>
      </c>
    </row>
    <row r="58" spans="2:5" ht="17.25" customHeight="1" x14ac:dyDescent="0.2">
      <c r="B58" s="24" t="s">
        <v>261</v>
      </c>
      <c r="C58" s="24" t="s">
        <v>262</v>
      </c>
      <c r="D58" s="24"/>
      <c r="E58" s="60">
        <v>0</v>
      </c>
    </row>
    <row r="59" spans="2:5" ht="17.25" customHeight="1" x14ac:dyDescent="0.2">
      <c r="B59" s="24" t="s">
        <v>58</v>
      </c>
      <c r="C59" s="24" t="s">
        <v>60</v>
      </c>
      <c r="D59" s="24"/>
      <c r="E59" s="60">
        <v>50000</v>
      </c>
    </row>
    <row r="60" spans="2:5" ht="15.75" customHeight="1" thickBot="1" x14ac:dyDescent="0.25">
      <c r="B60" s="29" t="s">
        <v>127</v>
      </c>
      <c r="C60" s="26" t="s">
        <v>126</v>
      </c>
      <c r="D60" s="24"/>
      <c r="E60" s="66">
        <f>E61+E62+E63+E64</f>
        <v>298434.80000000005</v>
      </c>
    </row>
    <row r="61" spans="2:5" ht="17.25" customHeight="1" x14ac:dyDescent="0.2">
      <c r="B61" s="27" t="s">
        <v>282</v>
      </c>
      <c r="C61" s="24" t="s">
        <v>336</v>
      </c>
      <c r="D61" s="24"/>
      <c r="E61" s="60">
        <v>35718.400000000001</v>
      </c>
    </row>
    <row r="62" spans="2:5" ht="22.5" customHeight="1" x14ac:dyDescent="0.2">
      <c r="B62" s="27" t="s">
        <v>356</v>
      </c>
      <c r="C62" s="32" t="s">
        <v>357</v>
      </c>
      <c r="D62" s="24"/>
      <c r="E62" s="60">
        <v>0</v>
      </c>
    </row>
    <row r="63" spans="2:5" ht="17.25" customHeight="1" x14ac:dyDescent="0.2">
      <c r="B63" s="27" t="s">
        <v>210</v>
      </c>
      <c r="C63" s="24" t="s">
        <v>265</v>
      </c>
      <c r="D63" s="24"/>
      <c r="E63" s="60">
        <v>0</v>
      </c>
    </row>
    <row r="64" spans="2:5" ht="17.25" customHeight="1" x14ac:dyDescent="0.2">
      <c r="B64" s="27" t="s">
        <v>299</v>
      </c>
      <c r="C64" s="24" t="s">
        <v>300</v>
      </c>
      <c r="D64" s="24"/>
      <c r="E64" s="60">
        <v>262716.40000000002</v>
      </c>
    </row>
    <row r="65" spans="2:5" ht="17.25" customHeight="1" x14ac:dyDescent="0.2">
      <c r="B65" s="29" t="s">
        <v>128</v>
      </c>
      <c r="C65" s="26" t="s">
        <v>129</v>
      </c>
      <c r="D65" s="24"/>
      <c r="E65" s="65">
        <v>0</v>
      </c>
    </row>
    <row r="66" spans="2:5" ht="18" customHeight="1" x14ac:dyDescent="0.2">
      <c r="B66" s="33" t="s">
        <v>88</v>
      </c>
      <c r="C66" s="24" t="s">
        <v>89</v>
      </c>
      <c r="D66" s="24"/>
      <c r="E66" s="60">
        <v>0</v>
      </c>
    </row>
    <row r="67" spans="2:5" ht="18" customHeight="1" x14ac:dyDescent="0.2">
      <c r="B67" s="27" t="s">
        <v>90</v>
      </c>
      <c r="C67" s="24" t="s">
        <v>91</v>
      </c>
      <c r="D67" s="24"/>
      <c r="E67" s="60">
        <v>0</v>
      </c>
    </row>
    <row r="68" spans="2:5" ht="18" customHeight="1" x14ac:dyDescent="0.2">
      <c r="B68" s="27" t="s">
        <v>316</v>
      </c>
      <c r="C68" s="24" t="s">
        <v>342</v>
      </c>
      <c r="D68" s="24"/>
      <c r="E68" s="60">
        <v>0</v>
      </c>
    </row>
    <row r="69" spans="2:5" ht="18" customHeight="1" thickBot="1" x14ac:dyDescent="0.3">
      <c r="B69" s="27" t="s">
        <v>317</v>
      </c>
      <c r="C69" s="24" t="s">
        <v>339</v>
      </c>
      <c r="D69" s="24"/>
      <c r="E69" s="64">
        <v>0</v>
      </c>
    </row>
    <row r="70" spans="2:5" ht="33" customHeight="1" x14ac:dyDescent="0.2">
      <c r="B70" s="29" t="s">
        <v>130</v>
      </c>
      <c r="C70" s="13" t="s">
        <v>131</v>
      </c>
      <c r="D70" s="24"/>
      <c r="E70" s="65">
        <f>E71+E72</f>
        <v>100376.46</v>
      </c>
    </row>
    <row r="71" spans="2:5" ht="17.25" customHeight="1" x14ac:dyDescent="0.2">
      <c r="B71" s="25" t="s">
        <v>92</v>
      </c>
      <c r="C71" s="32" t="s">
        <v>257</v>
      </c>
      <c r="D71" s="24"/>
      <c r="E71" s="60">
        <v>0</v>
      </c>
    </row>
    <row r="72" spans="2:5" ht="18.75" customHeight="1" x14ac:dyDescent="0.2">
      <c r="B72" s="24" t="s">
        <v>37</v>
      </c>
      <c r="C72" s="24" t="s">
        <v>29</v>
      </c>
      <c r="D72" s="24"/>
      <c r="E72" s="60">
        <v>100376.46</v>
      </c>
    </row>
    <row r="73" spans="2:5" ht="29.25" customHeight="1" x14ac:dyDescent="0.2">
      <c r="B73" s="20" t="s">
        <v>133</v>
      </c>
      <c r="C73" s="13" t="s">
        <v>132</v>
      </c>
      <c r="D73" s="24"/>
      <c r="E73" s="65">
        <f>E74+E75+E76+E77+E78+E79+E80+E81</f>
        <v>1295653.8900000001</v>
      </c>
    </row>
    <row r="74" spans="2:5" s="2" customFormat="1" ht="14.25" customHeight="1" x14ac:dyDescent="0.2">
      <c r="B74" s="24" t="s">
        <v>286</v>
      </c>
      <c r="C74" s="24" t="s">
        <v>288</v>
      </c>
      <c r="D74" s="34"/>
      <c r="E74" s="67">
        <v>0</v>
      </c>
    </row>
    <row r="75" spans="2:5" ht="17.25" customHeight="1" x14ac:dyDescent="0.2">
      <c r="B75" s="24" t="s">
        <v>47</v>
      </c>
      <c r="C75" s="24" t="s">
        <v>7</v>
      </c>
      <c r="D75" s="24"/>
      <c r="E75" s="67">
        <v>11653.89</v>
      </c>
    </row>
    <row r="76" spans="2:5" ht="17.25" customHeight="1" x14ac:dyDescent="0.2">
      <c r="B76" s="24" t="s">
        <v>211</v>
      </c>
      <c r="C76" s="24" t="s">
        <v>231</v>
      </c>
      <c r="D76" s="24"/>
      <c r="E76" s="67">
        <v>120000</v>
      </c>
    </row>
    <row r="77" spans="2:5" ht="17.25" customHeight="1" x14ac:dyDescent="0.2">
      <c r="B77" s="24" t="s">
        <v>298</v>
      </c>
      <c r="C77" s="24" t="s">
        <v>337</v>
      </c>
      <c r="D77" s="24"/>
      <c r="E77" s="67">
        <v>0</v>
      </c>
    </row>
    <row r="78" spans="2:5" ht="17.25" customHeight="1" x14ac:dyDescent="0.2">
      <c r="B78" s="24" t="s">
        <v>281</v>
      </c>
      <c r="C78" s="24" t="s">
        <v>325</v>
      </c>
      <c r="D78" s="24"/>
      <c r="E78" s="67">
        <v>0</v>
      </c>
    </row>
    <row r="79" spans="2:5" ht="17.25" customHeight="1" x14ac:dyDescent="0.2">
      <c r="B79" s="25" t="s">
        <v>55</v>
      </c>
      <c r="C79" s="24" t="s">
        <v>56</v>
      </c>
      <c r="D79" s="24"/>
      <c r="E79" s="67">
        <v>0</v>
      </c>
    </row>
    <row r="80" spans="2:5" ht="17.25" customHeight="1" x14ac:dyDescent="0.2">
      <c r="B80" s="24" t="s">
        <v>48</v>
      </c>
      <c r="C80" s="24" t="s">
        <v>49</v>
      </c>
      <c r="D80" s="24"/>
      <c r="E80" s="67">
        <v>0</v>
      </c>
    </row>
    <row r="81" spans="2:7" ht="17.25" customHeight="1" x14ac:dyDescent="0.2">
      <c r="B81" s="24" t="s">
        <v>304</v>
      </c>
      <c r="C81" s="24" t="s">
        <v>305</v>
      </c>
      <c r="D81" s="24"/>
      <c r="E81" s="67">
        <v>1164000</v>
      </c>
    </row>
    <row r="82" spans="2:7" ht="21" customHeight="1" x14ac:dyDescent="0.2">
      <c r="B82" s="20" t="s">
        <v>134</v>
      </c>
      <c r="C82" s="20" t="s">
        <v>135</v>
      </c>
      <c r="D82" s="24"/>
      <c r="E82" s="65">
        <f>E83+E84</f>
        <v>289374.2</v>
      </c>
    </row>
    <row r="83" spans="2:7" ht="17.25" customHeight="1" x14ac:dyDescent="0.2">
      <c r="B83" s="24" t="s">
        <v>292</v>
      </c>
      <c r="C83" s="33" t="s">
        <v>294</v>
      </c>
      <c r="D83" s="24"/>
      <c r="E83" s="60">
        <v>0</v>
      </c>
    </row>
    <row r="84" spans="2:7" ht="17.25" customHeight="1" x14ac:dyDescent="0.25">
      <c r="B84" s="24" t="s">
        <v>82</v>
      </c>
      <c r="C84" s="24" t="s">
        <v>220</v>
      </c>
      <c r="D84" s="20"/>
      <c r="E84" s="60">
        <v>289374.2</v>
      </c>
      <c r="F84" s="21"/>
    </row>
    <row r="85" spans="2:7" ht="22.5" customHeight="1" x14ac:dyDescent="0.25">
      <c r="B85" s="19">
        <v>2.2999999999999998</v>
      </c>
      <c r="C85" s="20" t="s">
        <v>136</v>
      </c>
      <c r="D85" s="24"/>
      <c r="E85" s="65">
        <f>E86+E91+E96+E102+E105+E109+E114+E118</f>
        <v>5244564.0600000005</v>
      </c>
      <c r="F85" s="58"/>
      <c r="G85" s="17"/>
    </row>
    <row r="86" spans="2:7" ht="23.25" customHeight="1" x14ac:dyDescent="0.2">
      <c r="B86" s="29" t="s">
        <v>137</v>
      </c>
      <c r="C86" s="20" t="s">
        <v>138</v>
      </c>
      <c r="D86" s="24"/>
      <c r="E86" s="65">
        <f>E87+E88+E89+E90</f>
        <v>286354.73</v>
      </c>
      <c r="F86" s="17"/>
    </row>
    <row r="87" spans="2:7" ht="17.25" customHeight="1" x14ac:dyDescent="0.2">
      <c r="B87" s="24" t="s">
        <v>32</v>
      </c>
      <c r="C87" s="24" t="s">
        <v>33</v>
      </c>
      <c r="D87" s="24"/>
      <c r="E87" s="60">
        <v>50250.559999999998</v>
      </c>
    </row>
    <row r="88" spans="2:7" ht="17.25" customHeight="1" x14ac:dyDescent="0.2">
      <c r="B88" s="24" t="s">
        <v>54</v>
      </c>
      <c r="C88" s="24" t="s">
        <v>232</v>
      </c>
      <c r="D88" s="24"/>
      <c r="E88" s="60">
        <v>74148.899999999994</v>
      </c>
    </row>
    <row r="89" spans="2:7" ht="17.25" customHeight="1" x14ac:dyDescent="0.2">
      <c r="B89" s="31" t="s">
        <v>63</v>
      </c>
      <c r="C89" s="24" t="s">
        <v>222</v>
      </c>
      <c r="D89" s="24"/>
      <c r="E89" s="60">
        <v>0</v>
      </c>
    </row>
    <row r="90" spans="2:7" ht="17.25" customHeight="1" x14ac:dyDescent="0.2">
      <c r="B90" s="24" t="s">
        <v>86</v>
      </c>
      <c r="C90" s="24" t="s">
        <v>260</v>
      </c>
      <c r="D90" s="24"/>
      <c r="E90" s="67">
        <v>161955.26999999999</v>
      </c>
    </row>
    <row r="91" spans="2:7" ht="17.25" customHeight="1" x14ac:dyDescent="0.2">
      <c r="B91" s="20" t="s">
        <v>139</v>
      </c>
      <c r="C91" s="20" t="s">
        <v>140</v>
      </c>
      <c r="D91" s="24"/>
      <c r="E91" s="65">
        <f>E92+E93+E94+E95</f>
        <v>0</v>
      </c>
    </row>
    <row r="92" spans="2:7" ht="17.25" customHeight="1" x14ac:dyDescent="0.2">
      <c r="B92" s="33" t="s">
        <v>289</v>
      </c>
      <c r="C92" s="33" t="s">
        <v>290</v>
      </c>
      <c r="D92" s="24"/>
      <c r="E92" s="60">
        <v>0</v>
      </c>
    </row>
    <row r="93" spans="2:7" ht="17.25" customHeight="1" x14ac:dyDescent="0.2">
      <c r="B93" s="25" t="s">
        <v>64</v>
      </c>
      <c r="C93" s="24" t="s">
        <v>241</v>
      </c>
      <c r="D93" s="24"/>
      <c r="E93" s="60">
        <v>0</v>
      </c>
    </row>
    <row r="94" spans="2:7" ht="17.25" customHeight="1" x14ac:dyDescent="0.2">
      <c r="B94" s="28" t="s">
        <v>67</v>
      </c>
      <c r="C94" s="33" t="s">
        <v>74</v>
      </c>
      <c r="D94" s="24"/>
      <c r="E94" s="62">
        <v>0</v>
      </c>
    </row>
    <row r="95" spans="2:7" ht="18.75" customHeight="1" thickBot="1" x14ac:dyDescent="0.25">
      <c r="B95" s="24" t="s">
        <v>26</v>
      </c>
      <c r="C95" s="24" t="s">
        <v>27</v>
      </c>
      <c r="D95" s="24"/>
      <c r="E95" s="57">
        <v>0</v>
      </c>
    </row>
    <row r="96" spans="2:7" ht="17.25" customHeight="1" x14ac:dyDescent="0.2">
      <c r="B96" s="20" t="s">
        <v>141</v>
      </c>
      <c r="C96" s="20" t="s">
        <v>142</v>
      </c>
      <c r="D96" s="24"/>
      <c r="E96" s="65">
        <f>E97+E98+E99+E100+E101</f>
        <v>0</v>
      </c>
    </row>
    <row r="97" spans="2:6" ht="17.25" customHeight="1" x14ac:dyDescent="0.2">
      <c r="B97" s="27" t="s">
        <v>233</v>
      </c>
      <c r="C97" s="28" t="s">
        <v>256</v>
      </c>
      <c r="D97" s="24"/>
      <c r="E97" s="60">
        <v>0</v>
      </c>
    </row>
    <row r="98" spans="2:6" ht="17.25" customHeight="1" x14ac:dyDescent="0.2">
      <c r="B98" s="24" t="s">
        <v>38</v>
      </c>
      <c r="C98" s="24" t="s">
        <v>39</v>
      </c>
      <c r="D98" s="24"/>
      <c r="E98" s="60">
        <v>0</v>
      </c>
    </row>
    <row r="99" spans="2:6" ht="17.25" customHeight="1" x14ac:dyDescent="0.2">
      <c r="B99" s="24" t="s">
        <v>81</v>
      </c>
      <c r="C99" s="24" t="s">
        <v>93</v>
      </c>
      <c r="D99" s="24"/>
    </row>
    <row r="100" spans="2:6" ht="17.25" customHeight="1" x14ac:dyDescent="0.2">
      <c r="B100" s="31" t="s">
        <v>254</v>
      </c>
      <c r="C100" s="24" t="s">
        <v>255</v>
      </c>
      <c r="D100" s="24"/>
      <c r="E100" s="60">
        <v>0</v>
      </c>
    </row>
    <row r="101" spans="2:6" ht="17.25" customHeight="1" thickBot="1" x14ac:dyDescent="0.3">
      <c r="B101" s="24" t="s">
        <v>204</v>
      </c>
      <c r="C101" s="24" t="s">
        <v>205</v>
      </c>
      <c r="D101" s="24"/>
      <c r="E101" s="64">
        <v>0</v>
      </c>
    </row>
    <row r="102" spans="2:6" ht="17.25" customHeight="1" x14ac:dyDescent="0.2">
      <c r="B102" s="20" t="s">
        <v>143</v>
      </c>
      <c r="C102" s="20" t="s">
        <v>144</v>
      </c>
      <c r="D102" s="24"/>
      <c r="E102" s="65">
        <f>E103+E104</f>
        <v>0</v>
      </c>
    </row>
    <row r="103" spans="2:6" ht="18.75" customHeight="1" x14ac:dyDescent="0.2">
      <c r="B103" s="24" t="s">
        <v>69</v>
      </c>
      <c r="C103" s="28" t="s">
        <v>263</v>
      </c>
      <c r="D103" s="24"/>
      <c r="E103" s="60">
        <v>0</v>
      </c>
    </row>
    <row r="104" spans="2:6" ht="17.25" customHeight="1" x14ac:dyDescent="0.2">
      <c r="B104" s="24" t="s">
        <v>57</v>
      </c>
      <c r="C104" s="24" t="s">
        <v>225</v>
      </c>
      <c r="D104" s="24"/>
      <c r="E104" s="60">
        <v>0</v>
      </c>
    </row>
    <row r="105" spans="2:6" ht="19.5" customHeight="1" x14ac:dyDescent="0.2">
      <c r="B105" s="20" t="s">
        <v>145</v>
      </c>
      <c r="C105" s="20" t="s">
        <v>146</v>
      </c>
      <c r="D105" s="24"/>
      <c r="E105" s="65">
        <f>E106+E107</f>
        <v>0</v>
      </c>
    </row>
    <row r="106" spans="2:6" ht="21" customHeight="1" x14ac:dyDescent="0.2">
      <c r="B106" s="24" t="s">
        <v>85</v>
      </c>
      <c r="C106" s="24" t="s">
        <v>216</v>
      </c>
      <c r="D106" s="24"/>
      <c r="E106" s="62">
        <v>0</v>
      </c>
    </row>
    <row r="107" spans="2:6" ht="18.75" customHeight="1" x14ac:dyDescent="0.2">
      <c r="B107" s="24" t="s">
        <v>65</v>
      </c>
      <c r="C107" s="24" t="s">
        <v>75</v>
      </c>
      <c r="D107" s="24"/>
      <c r="E107" s="62">
        <v>0</v>
      </c>
    </row>
    <row r="108" spans="2:6" ht="18.75" customHeight="1" x14ac:dyDescent="0.2">
      <c r="B108" s="24" t="s">
        <v>40</v>
      </c>
      <c r="C108" s="24" t="s">
        <v>41</v>
      </c>
      <c r="D108" s="24"/>
      <c r="E108" s="62">
        <v>0</v>
      </c>
    </row>
    <row r="109" spans="2:6" ht="28.5" customHeight="1" x14ac:dyDescent="0.2">
      <c r="B109" s="20" t="s">
        <v>148</v>
      </c>
      <c r="C109" s="13" t="s">
        <v>147</v>
      </c>
      <c r="D109" s="24"/>
      <c r="E109" s="65">
        <f>E110+E111+E112+E113</f>
        <v>574</v>
      </c>
    </row>
    <row r="110" spans="2:6" ht="17.25" customHeight="1" x14ac:dyDescent="0.2">
      <c r="B110" s="27" t="s">
        <v>83</v>
      </c>
      <c r="C110" s="28" t="s">
        <v>109</v>
      </c>
      <c r="D110" s="24"/>
      <c r="E110" s="60">
        <v>0</v>
      </c>
    </row>
    <row r="111" spans="2:6" ht="18" customHeight="1" x14ac:dyDescent="0.2">
      <c r="B111" s="25" t="s">
        <v>212</v>
      </c>
      <c r="C111" s="24" t="s">
        <v>226</v>
      </c>
      <c r="D111" s="24"/>
      <c r="E111" s="60">
        <v>0</v>
      </c>
    </row>
    <row r="112" spans="2:6" ht="19.5" customHeight="1" x14ac:dyDescent="0.25">
      <c r="B112" s="24" t="s">
        <v>52</v>
      </c>
      <c r="C112" s="24" t="s">
        <v>70</v>
      </c>
      <c r="D112" s="24"/>
      <c r="E112" s="67">
        <f>SUM(A112:D112)</f>
        <v>0</v>
      </c>
      <c r="F112" s="44"/>
    </row>
    <row r="113" spans="2:6" ht="16.5" customHeight="1" x14ac:dyDescent="0.25">
      <c r="B113" s="24" t="s">
        <v>320</v>
      </c>
      <c r="C113" s="24" t="s">
        <v>323</v>
      </c>
      <c r="D113" s="24"/>
      <c r="E113" s="60">
        <v>574</v>
      </c>
      <c r="F113" s="44"/>
    </row>
    <row r="114" spans="2:6" ht="33" customHeight="1" x14ac:dyDescent="0.25">
      <c r="B114" s="20" t="s">
        <v>149</v>
      </c>
      <c r="C114" s="13" t="s">
        <v>150</v>
      </c>
      <c r="D114" s="24"/>
      <c r="E114" s="65">
        <f>E115+E116+E11</f>
        <v>4300574.6500000004</v>
      </c>
      <c r="F114" s="44"/>
    </row>
    <row r="115" spans="2:6" ht="17.25" customHeight="1" x14ac:dyDescent="0.2">
      <c r="B115" s="24" t="s">
        <v>36</v>
      </c>
      <c r="C115" s="24" t="s">
        <v>8</v>
      </c>
      <c r="D115" s="24"/>
      <c r="E115" s="60">
        <v>4299724.6500000004</v>
      </c>
    </row>
    <row r="116" spans="2:6" ht="16.5" customHeight="1" thickBot="1" x14ac:dyDescent="0.25">
      <c r="B116" s="24" t="s">
        <v>59</v>
      </c>
      <c r="C116" s="24" t="s">
        <v>94</v>
      </c>
      <c r="D116" s="24"/>
      <c r="E116" s="68">
        <v>850</v>
      </c>
    </row>
    <row r="117" spans="2:6" ht="27" customHeight="1" x14ac:dyDescent="0.2">
      <c r="B117" s="20" t="s">
        <v>151</v>
      </c>
      <c r="C117" s="13" t="s">
        <v>152</v>
      </c>
      <c r="D117" s="24"/>
      <c r="E117" s="61">
        <v>0</v>
      </c>
    </row>
    <row r="118" spans="2:6" ht="19.5" customHeight="1" x14ac:dyDescent="0.2">
      <c r="B118" s="20" t="s">
        <v>153</v>
      </c>
      <c r="C118" s="20" t="s">
        <v>154</v>
      </c>
      <c r="D118" s="24"/>
      <c r="E118" s="61">
        <f>E119+E120+E121+E122+E123+E124+E125+E126</f>
        <v>657060.67999999993</v>
      </c>
    </row>
    <row r="119" spans="2:6" ht="15.75" customHeight="1" x14ac:dyDescent="0.2">
      <c r="B119" s="24" t="s">
        <v>42</v>
      </c>
      <c r="C119" s="24" t="s">
        <v>306</v>
      </c>
      <c r="D119" s="24"/>
      <c r="E119" s="60">
        <v>0</v>
      </c>
    </row>
    <row r="120" spans="2:6" ht="17.25" customHeight="1" x14ac:dyDescent="0.2">
      <c r="B120" s="24" t="s">
        <v>66</v>
      </c>
      <c r="C120" s="32" t="s">
        <v>307</v>
      </c>
      <c r="D120" s="24"/>
      <c r="E120" s="60">
        <v>0</v>
      </c>
    </row>
    <row r="121" spans="2:6" ht="17.25" customHeight="1" x14ac:dyDescent="0.2">
      <c r="B121" s="24" t="s">
        <v>213</v>
      </c>
      <c r="C121" s="24" t="s">
        <v>221</v>
      </c>
      <c r="D121" s="24"/>
      <c r="E121" s="67">
        <v>30787.95</v>
      </c>
    </row>
    <row r="122" spans="2:6" ht="17.25" customHeight="1" x14ac:dyDescent="0.2">
      <c r="B122" s="25" t="s">
        <v>214</v>
      </c>
      <c r="C122" s="24" t="s">
        <v>217</v>
      </c>
      <c r="D122" s="24"/>
      <c r="E122" s="67">
        <v>0</v>
      </c>
    </row>
    <row r="123" spans="2:6" ht="17.25" customHeight="1" x14ac:dyDescent="0.2">
      <c r="B123" s="24" t="s">
        <v>53</v>
      </c>
      <c r="C123" s="24" t="s">
        <v>71</v>
      </c>
      <c r="D123" s="24"/>
      <c r="E123" s="67">
        <v>73999.98</v>
      </c>
    </row>
    <row r="124" spans="2:6" ht="17.25" customHeight="1" x14ac:dyDescent="0.2">
      <c r="B124" s="25" t="s">
        <v>270</v>
      </c>
      <c r="C124" s="24" t="s">
        <v>271</v>
      </c>
      <c r="D124" s="24"/>
      <c r="E124" s="67">
        <v>120000</v>
      </c>
    </row>
    <row r="125" spans="2:6" ht="16.5" customHeight="1" x14ac:dyDescent="0.2">
      <c r="B125" s="24" t="s">
        <v>34</v>
      </c>
      <c r="C125" s="24" t="s">
        <v>35</v>
      </c>
      <c r="D125" s="32"/>
      <c r="E125" s="67">
        <v>381295.74</v>
      </c>
    </row>
    <row r="126" spans="2:6" ht="26.25" customHeight="1" x14ac:dyDescent="0.2">
      <c r="B126" s="24" t="s">
        <v>43</v>
      </c>
      <c r="C126" s="32" t="s">
        <v>44</v>
      </c>
      <c r="D126" s="24"/>
      <c r="E126" s="67">
        <v>50977.01</v>
      </c>
    </row>
    <row r="127" spans="2:6" ht="14.25" customHeight="1" thickBot="1" x14ac:dyDescent="0.3">
      <c r="B127" s="24"/>
      <c r="C127" s="24"/>
      <c r="D127" s="20"/>
      <c r="E127" s="64">
        <f>E128+E130+E132+E133+E134+E135+E136</f>
        <v>0</v>
      </c>
    </row>
    <row r="128" spans="2:6" ht="20.25" customHeight="1" x14ac:dyDescent="0.2">
      <c r="B128" s="22">
        <v>2.4</v>
      </c>
      <c r="C128" s="23" t="s">
        <v>155</v>
      </c>
      <c r="D128" s="35"/>
      <c r="E128" s="65">
        <f>E129</f>
        <v>0</v>
      </c>
    </row>
    <row r="129" spans="2:7" ht="21" customHeight="1" x14ac:dyDescent="0.2">
      <c r="B129" s="33" t="s">
        <v>156</v>
      </c>
      <c r="C129" s="36" t="s">
        <v>353</v>
      </c>
      <c r="D129" s="24"/>
      <c r="E129" s="60">
        <v>0</v>
      </c>
    </row>
    <row r="130" spans="2:7" ht="32.25" customHeight="1" x14ac:dyDescent="0.25">
      <c r="B130" s="31" t="s">
        <v>245</v>
      </c>
      <c r="C130" s="32" t="s">
        <v>253</v>
      </c>
      <c r="D130" s="24"/>
      <c r="E130" s="59">
        <f>E131</f>
        <v>0</v>
      </c>
      <c r="F130" s="17"/>
    </row>
    <row r="131" spans="2:7" ht="31.5" customHeight="1" x14ac:dyDescent="0.2">
      <c r="B131" s="33" t="s">
        <v>157</v>
      </c>
      <c r="C131" s="37" t="s">
        <v>248</v>
      </c>
      <c r="D131" s="24"/>
      <c r="E131" s="6">
        <v>0</v>
      </c>
      <c r="F131" s="38"/>
      <c r="G131" s="17"/>
    </row>
    <row r="132" spans="2:7" ht="26.25" customHeight="1" x14ac:dyDescent="0.25">
      <c r="B132" s="33" t="s">
        <v>346</v>
      </c>
      <c r="C132" s="37" t="s">
        <v>248</v>
      </c>
      <c r="D132" s="24"/>
      <c r="E132" s="59">
        <f>SUM(E135)</f>
        <v>0</v>
      </c>
    </row>
    <row r="133" spans="2:7" ht="24" customHeight="1" x14ac:dyDescent="0.25">
      <c r="B133" s="33" t="s">
        <v>158</v>
      </c>
      <c r="C133" s="37" t="s">
        <v>249</v>
      </c>
      <c r="D133" s="24"/>
      <c r="E133" s="69">
        <v>0</v>
      </c>
    </row>
    <row r="134" spans="2:7" ht="26.25" customHeight="1" x14ac:dyDescent="0.25">
      <c r="B134" s="33" t="s">
        <v>159</v>
      </c>
      <c r="C134" s="37" t="s">
        <v>250</v>
      </c>
      <c r="D134" s="24"/>
      <c r="E134" s="69">
        <v>0</v>
      </c>
    </row>
    <row r="135" spans="2:7" ht="28.5" customHeight="1" x14ac:dyDescent="0.2">
      <c r="B135" s="33" t="s">
        <v>160</v>
      </c>
      <c r="C135" s="37" t="s">
        <v>251</v>
      </c>
      <c r="D135" s="24"/>
      <c r="E135" s="6">
        <v>0</v>
      </c>
    </row>
    <row r="136" spans="2:7" ht="20.25" customHeight="1" x14ac:dyDescent="0.25">
      <c r="B136" s="33" t="s">
        <v>161</v>
      </c>
      <c r="C136" s="37" t="s">
        <v>252</v>
      </c>
      <c r="D136" s="24"/>
      <c r="E136" s="59">
        <f>E137</f>
        <v>0</v>
      </c>
    </row>
    <row r="137" spans="2:7" ht="26.25" customHeight="1" x14ac:dyDescent="0.2">
      <c r="B137" s="20" t="s">
        <v>208</v>
      </c>
      <c r="C137" s="39" t="s">
        <v>352</v>
      </c>
      <c r="D137" s="24"/>
      <c r="E137" s="6">
        <v>0</v>
      </c>
    </row>
    <row r="138" spans="2:7" ht="17.25" customHeight="1" thickBot="1" x14ac:dyDescent="0.3">
      <c r="B138" s="24" t="s">
        <v>206</v>
      </c>
      <c r="C138" s="24" t="s">
        <v>207</v>
      </c>
      <c r="D138" s="20"/>
      <c r="E138" s="64">
        <f>0</f>
        <v>0</v>
      </c>
    </row>
    <row r="139" spans="2:7" ht="17.25" customHeight="1" x14ac:dyDescent="0.2">
      <c r="B139" s="22">
        <v>2.5</v>
      </c>
      <c r="C139" s="23" t="s">
        <v>169</v>
      </c>
      <c r="D139" s="24"/>
      <c r="E139" s="65">
        <f>E141</f>
        <v>0</v>
      </c>
    </row>
    <row r="140" spans="2:7" ht="17.25" customHeight="1" x14ac:dyDescent="0.2">
      <c r="B140" s="82" t="s">
        <v>162</v>
      </c>
      <c r="C140" s="28" t="s">
        <v>327</v>
      </c>
      <c r="D140" s="24"/>
      <c r="E140" s="60">
        <v>0</v>
      </c>
    </row>
    <row r="141" spans="2:7" ht="15.75" customHeight="1" x14ac:dyDescent="0.2">
      <c r="B141" s="82"/>
      <c r="C141" s="29" t="s">
        <v>326</v>
      </c>
      <c r="D141" s="26"/>
      <c r="E141" s="65">
        <f>E142</f>
        <v>0</v>
      </c>
    </row>
    <row r="142" spans="2:7" ht="30" customHeight="1" x14ac:dyDescent="0.2">
      <c r="B142" s="25" t="s">
        <v>358</v>
      </c>
      <c r="C142" s="37" t="s">
        <v>240</v>
      </c>
      <c r="D142" s="24"/>
      <c r="E142" s="6">
        <v>0</v>
      </c>
    </row>
    <row r="143" spans="2:7" ht="17.25" customHeight="1" x14ac:dyDescent="0.25">
      <c r="B143" s="82" t="s">
        <v>163</v>
      </c>
      <c r="C143" s="28" t="s">
        <v>327</v>
      </c>
      <c r="D143" s="24"/>
      <c r="E143" s="59">
        <v>0</v>
      </c>
    </row>
    <row r="144" spans="2:7" ht="17.25" customHeight="1" x14ac:dyDescent="0.2">
      <c r="B144" s="82"/>
      <c r="C144" s="28" t="s">
        <v>328</v>
      </c>
      <c r="D144" s="24"/>
      <c r="E144" s="6">
        <v>0</v>
      </c>
    </row>
    <row r="145" spans="2:5" ht="17.25" customHeight="1" thickBot="1" x14ac:dyDescent="0.3">
      <c r="B145" s="82" t="s">
        <v>164</v>
      </c>
      <c r="C145" s="28" t="s">
        <v>329</v>
      </c>
      <c r="D145" s="24"/>
      <c r="E145" s="64">
        <v>0</v>
      </c>
    </row>
    <row r="146" spans="2:5" ht="17.25" customHeight="1" x14ac:dyDescent="0.2">
      <c r="B146" s="82"/>
      <c r="C146" s="28" t="s">
        <v>330</v>
      </c>
      <c r="D146" s="24"/>
      <c r="E146" s="6">
        <v>0</v>
      </c>
    </row>
    <row r="147" spans="2:5" ht="17.25" customHeight="1" x14ac:dyDescent="0.2">
      <c r="B147" s="82" t="s">
        <v>165</v>
      </c>
      <c r="C147" s="28" t="s">
        <v>331</v>
      </c>
      <c r="D147" s="24"/>
      <c r="E147" s="6">
        <v>0</v>
      </c>
    </row>
    <row r="148" spans="2:5" ht="17.25" customHeight="1" x14ac:dyDescent="0.2">
      <c r="B148" s="82"/>
      <c r="C148" s="28" t="s">
        <v>332</v>
      </c>
      <c r="D148" s="24"/>
      <c r="E148" s="6" t="s">
        <v>324</v>
      </c>
    </row>
    <row r="149" spans="2:5" ht="17.25" customHeight="1" x14ac:dyDescent="0.2">
      <c r="B149" s="82" t="s">
        <v>166</v>
      </c>
      <c r="C149" s="28" t="s">
        <v>329</v>
      </c>
      <c r="D149" s="24"/>
      <c r="E149" s="6" t="s">
        <v>324</v>
      </c>
    </row>
    <row r="150" spans="2:5" ht="17.25" customHeight="1" x14ac:dyDescent="0.2">
      <c r="B150" s="82"/>
      <c r="C150" s="28" t="s">
        <v>333</v>
      </c>
      <c r="D150" s="24"/>
      <c r="E150" s="6" t="s">
        <v>324</v>
      </c>
    </row>
    <row r="151" spans="2:5" ht="17.25" customHeight="1" x14ac:dyDescent="0.2">
      <c r="B151" s="82" t="s">
        <v>167</v>
      </c>
      <c r="C151" s="28" t="s">
        <v>327</v>
      </c>
      <c r="D151" s="24"/>
      <c r="E151" s="6" t="s">
        <v>324</v>
      </c>
    </row>
    <row r="152" spans="2:5" ht="17.25" customHeight="1" x14ac:dyDescent="0.2">
      <c r="B152" s="82"/>
      <c r="C152" s="28" t="s">
        <v>334</v>
      </c>
      <c r="D152" s="24"/>
      <c r="E152" s="6" t="s">
        <v>324</v>
      </c>
    </row>
    <row r="153" spans="2:5" ht="17.25" customHeight="1" x14ac:dyDescent="0.2">
      <c r="B153" s="82" t="s">
        <v>168</v>
      </c>
      <c r="C153" s="28" t="s">
        <v>329</v>
      </c>
      <c r="D153" s="24"/>
      <c r="E153" s="6" t="s">
        <v>324</v>
      </c>
    </row>
    <row r="154" spans="2:5" ht="17.25" customHeight="1" thickBot="1" x14ac:dyDescent="0.3">
      <c r="B154" s="82"/>
      <c r="C154" s="28" t="s">
        <v>209</v>
      </c>
      <c r="D154" s="20"/>
      <c r="E154" s="64"/>
    </row>
    <row r="155" spans="2:5" ht="21" customHeight="1" x14ac:dyDescent="0.2">
      <c r="B155" s="22">
        <v>2.6</v>
      </c>
      <c r="C155" s="23" t="s">
        <v>79</v>
      </c>
      <c r="D155" s="23"/>
      <c r="E155" s="65">
        <f>E156+E162+E165+E169+E172+E182</f>
        <v>0</v>
      </c>
    </row>
    <row r="156" spans="2:5" ht="20.25" customHeight="1" x14ac:dyDescent="0.2">
      <c r="B156" s="20" t="s">
        <v>171</v>
      </c>
      <c r="C156" s="20" t="s">
        <v>170</v>
      </c>
      <c r="D156" s="24"/>
      <c r="E156" s="60">
        <f>E157+E158+E159+E160+E161</f>
        <v>0</v>
      </c>
    </row>
    <row r="157" spans="2:5" ht="17.25" customHeight="1" x14ac:dyDescent="0.2">
      <c r="B157" s="24" t="s">
        <v>87</v>
      </c>
      <c r="C157" s="24" t="s">
        <v>95</v>
      </c>
      <c r="D157" s="24"/>
      <c r="E157" s="60">
        <v>0</v>
      </c>
    </row>
    <row r="158" spans="2:5" ht="17.25" customHeight="1" x14ac:dyDescent="0.2">
      <c r="B158" s="24" t="s">
        <v>246</v>
      </c>
      <c r="C158" s="24" t="s">
        <v>247</v>
      </c>
      <c r="D158" s="28"/>
      <c r="E158" s="60">
        <v>0</v>
      </c>
    </row>
    <row r="159" spans="2:5" ht="17.25" customHeight="1" x14ac:dyDescent="0.2">
      <c r="B159" s="25" t="s">
        <v>96</v>
      </c>
      <c r="C159" s="28" t="s">
        <v>266</v>
      </c>
      <c r="D159" s="24"/>
      <c r="E159" s="60">
        <v>0</v>
      </c>
    </row>
    <row r="160" spans="2:5" ht="17.25" customHeight="1" x14ac:dyDescent="0.2">
      <c r="B160" s="25" t="s">
        <v>215</v>
      </c>
      <c r="C160" s="24" t="s">
        <v>218</v>
      </c>
      <c r="D160" s="24"/>
      <c r="E160" s="60">
        <v>0</v>
      </c>
    </row>
    <row r="161" spans="2:5" ht="27.75" customHeight="1" x14ac:dyDescent="0.2">
      <c r="B161" s="25" t="s">
        <v>308</v>
      </c>
      <c r="C161" s="32" t="s">
        <v>309</v>
      </c>
      <c r="D161" s="24"/>
      <c r="E161" s="65">
        <v>0</v>
      </c>
    </row>
    <row r="162" spans="2:5" ht="22.5" customHeight="1" x14ac:dyDescent="0.2">
      <c r="B162" s="20" t="s">
        <v>172</v>
      </c>
      <c r="C162" s="13" t="s">
        <v>173</v>
      </c>
      <c r="D162" s="24"/>
      <c r="E162" s="60">
        <v>0</v>
      </c>
    </row>
    <row r="163" spans="2:5" ht="22.5" customHeight="1" x14ac:dyDescent="0.2">
      <c r="B163" s="33" t="s">
        <v>310</v>
      </c>
      <c r="C163" s="33" t="s">
        <v>311</v>
      </c>
      <c r="D163" s="24"/>
      <c r="E163" s="60">
        <v>0</v>
      </c>
    </row>
    <row r="164" spans="2:5" ht="19.5" customHeight="1" thickBot="1" x14ac:dyDescent="0.25">
      <c r="B164" s="33" t="s">
        <v>354</v>
      </c>
      <c r="C164" s="33" t="s">
        <v>355</v>
      </c>
      <c r="D164" s="24"/>
      <c r="E164" s="68">
        <v>0</v>
      </c>
    </row>
    <row r="165" spans="2:5" ht="28.5" customHeight="1" x14ac:dyDescent="0.2">
      <c r="B165" s="20" t="s">
        <v>174</v>
      </c>
      <c r="C165" s="13" t="s">
        <v>175</v>
      </c>
      <c r="D165" s="26"/>
      <c r="E165" s="65">
        <f>E166+E167+E168</f>
        <v>0</v>
      </c>
    </row>
    <row r="166" spans="2:5" ht="18" customHeight="1" x14ac:dyDescent="0.2">
      <c r="B166" s="33" t="s">
        <v>97</v>
      </c>
      <c r="C166" s="33" t="s">
        <v>98</v>
      </c>
      <c r="D166" s="24"/>
      <c r="E166" s="60">
        <v>0</v>
      </c>
    </row>
    <row r="167" spans="2:5" ht="18" customHeight="1" x14ac:dyDescent="0.2">
      <c r="B167" s="33" t="s">
        <v>283</v>
      </c>
      <c r="C167" s="33" t="s">
        <v>284</v>
      </c>
      <c r="D167" s="24"/>
      <c r="E167" s="60">
        <v>0</v>
      </c>
    </row>
    <row r="168" spans="2:5" ht="18" customHeight="1" x14ac:dyDescent="0.2">
      <c r="B168" s="33" t="s">
        <v>295</v>
      </c>
      <c r="C168" s="33" t="s">
        <v>296</v>
      </c>
      <c r="D168" s="24"/>
      <c r="E168" s="60">
        <v>0</v>
      </c>
    </row>
    <row r="169" spans="2:5" ht="30" customHeight="1" x14ac:dyDescent="0.25">
      <c r="B169" s="20" t="s">
        <v>176</v>
      </c>
      <c r="C169" s="13" t="s">
        <v>177</v>
      </c>
      <c r="D169" s="24"/>
      <c r="E169" s="59">
        <f>E170+E171</f>
        <v>0</v>
      </c>
    </row>
    <row r="170" spans="2:5" ht="17.25" customHeight="1" x14ac:dyDescent="0.2">
      <c r="B170" s="24" t="s">
        <v>234</v>
      </c>
      <c r="C170" s="24" t="s">
        <v>235</v>
      </c>
      <c r="D170" s="24"/>
      <c r="E170" s="6">
        <v>0</v>
      </c>
    </row>
    <row r="171" spans="2:5" ht="17.25" customHeight="1" thickBot="1" x14ac:dyDescent="0.3">
      <c r="B171" s="24" t="s">
        <v>99</v>
      </c>
      <c r="C171" s="25" t="s">
        <v>100</v>
      </c>
      <c r="D171" s="24"/>
      <c r="E171" s="64">
        <v>0</v>
      </c>
    </row>
    <row r="172" spans="2:5" ht="17.25" customHeight="1" x14ac:dyDescent="0.2">
      <c r="B172" s="20" t="s">
        <v>178</v>
      </c>
      <c r="C172" s="20" t="s">
        <v>179</v>
      </c>
      <c r="D172" s="24"/>
      <c r="E172" s="65">
        <f>E173+E174+E175+E176+E177+E178+E179</f>
        <v>0</v>
      </c>
    </row>
    <row r="173" spans="2:5" ht="17.25" customHeight="1" x14ac:dyDescent="0.2">
      <c r="B173" s="33" t="s">
        <v>101</v>
      </c>
      <c r="C173" s="33" t="s">
        <v>102</v>
      </c>
      <c r="D173" s="24"/>
      <c r="E173" s="60">
        <v>0</v>
      </c>
    </row>
    <row r="174" spans="2:5" ht="17.25" customHeight="1" x14ac:dyDescent="0.25">
      <c r="B174" s="33" t="s">
        <v>72</v>
      </c>
      <c r="C174" s="33" t="s">
        <v>73</v>
      </c>
      <c r="D174" s="24"/>
      <c r="E174" s="59">
        <v>0</v>
      </c>
    </row>
    <row r="175" spans="2:5" ht="24" customHeight="1" x14ac:dyDescent="0.25">
      <c r="B175" s="27" t="s">
        <v>267</v>
      </c>
      <c r="C175" s="28" t="s">
        <v>268</v>
      </c>
      <c r="D175" s="24"/>
      <c r="E175" s="59">
        <v>0</v>
      </c>
    </row>
    <row r="176" spans="2:5" ht="29.25" customHeight="1" x14ac:dyDescent="0.2">
      <c r="B176" s="27" t="s">
        <v>318</v>
      </c>
      <c r="C176" s="37" t="s">
        <v>319</v>
      </c>
      <c r="D176" s="24"/>
      <c r="E176" s="6">
        <v>0</v>
      </c>
    </row>
    <row r="177" spans="2:5" ht="17.25" customHeight="1" x14ac:dyDescent="0.2">
      <c r="B177" s="31" t="s">
        <v>103</v>
      </c>
      <c r="C177" s="25" t="s">
        <v>104</v>
      </c>
      <c r="D177" s="24"/>
      <c r="E177" s="6">
        <v>0</v>
      </c>
    </row>
    <row r="178" spans="2:5" ht="17.25" customHeight="1" x14ac:dyDescent="0.2">
      <c r="B178" s="31" t="s">
        <v>285</v>
      </c>
      <c r="C178" s="25" t="s">
        <v>338</v>
      </c>
      <c r="D178" s="33"/>
      <c r="E178" s="6">
        <v>0</v>
      </c>
    </row>
    <row r="179" spans="2:5" ht="17.25" customHeight="1" x14ac:dyDescent="0.2">
      <c r="B179" s="33" t="s">
        <v>105</v>
      </c>
      <c r="C179" s="33" t="s">
        <v>106</v>
      </c>
      <c r="D179" s="24"/>
      <c r="E179" s="6">
        <v>0</v>
      </c>
    </row>
    <row r="180" spans="2:5" ht="17.25" customHeight="1" x14ac:dyDescent="0.2">
      <c r="B180" s="20" t="s">
        <v>180</v>
      </c>
      <c r="C180" s="20" t="s">
        <v>181</v>
      </c>
      <c r="D180" s="24"/>
      <c r="E180" s="6">
        <v>0</v>
      </c>
    </row>
    <row r="181" spans="2:5" ht="17.25" customHeight="1" thickBot="1" x14ac:dyDescent="0.3">
      <c r="B181" s="33" t="s">
        <v>348</v>
      </c>
      <c r="C181" s="33" t="s">
        <v>347</v>
      </c>
      <c r="D181" s="24"/>
      <c r="E181" s="64">
        <v>0</v>
      </c>
    </row>
    <row r="182" spans="2:5" ht="21" customHeight="1" x14ac:dyDescent="0.25">
      <c r="B182" s="33" t="s">
        <v>182</v>
      </c>
      <c r="C182" s="20" t="s">
        <v>186</v>
      </c>
      <c r="D182" s="24"/>
      <c r="E182" s="59">
        <f>SUM(E183:E184)</f>
        <v>0</v>
      </c>
    </row>
    <row r="183" spans="2:5" ht="18" customHeight="1" x14ac:dyDescent="0.2">
      <c r="B183" s="31" t="s">
        <v>236</v>
      </c>
      <c r="C183" s="25" t="s">
        <v>237</v>
      </c>
      <c r="D183" s="24"/>
      <c r="E183" s="6">
        <v>0</v>
      </c>
    </row>
    <row r="184" spans="2:5" ht="30.75" customHeight="1" thickBot="1" x14ac:dyDescent="0.25">
      <c r="B184" s="31" t="s">
        <v>321</v>
      </c>
      <c r="C184" s="25" t="s">
        <v>322</v>
      </c>
      <c r="D184" s="24"/>
      <c r="E184" s="70">
        <v>0</v>
      </c>
    </row>
    <row r="185" spans="2:5" ht="19.5" customHeight="1" x14ac:dyDescent="0.25">
      <c r="B185" s="33" t="s">
        <v>183</v>
      </c>
      <c r="C185" s="20" t="s">
        <v>185</v>
      </c>
      <c r="D185" s="24"/>
      <c r="E185" s="59">
        <f>E186</f>
        <v>0</v>
      </c>
    </row>
    <row r="186" spans="2:5" ht="27" customHeight="1" x14ac:dyDescent="0.2">
      <c r="B186" s="31" t="s">
        <v>238</v>
      </c>
      <c r="C186" s="25" t="s">
        <v>239</v>
      </c>
      <c r="D186" s="24"/>
      <c r="E186" s="6">
        <v>0</v>
      </c>
    </row>
    <row r="187" spans="2:5" ht="31.5" customHeight="1" thickBot="1" x14ac:dyDescent="0.3">
      <c r="B187" s="33" t="s">
        <v>184</v>
      </c>
      <c r="C187" s="40" t="s">
        <v>187</v>
      </c>
      <c r="D187" s="20"/>
      <c r="E187" s="64" t="s">
        <v>324</v>
      </c>
    </row>
    <row r="188" spans="2:5" ht="21.75" customHeight="1" x14ac:dyDescent="0.25">
      <c r="B188" s="19">
        <v>2.7</v>
      </c>
      <c r="C188" s="20" t="s">
        <v>193</v>
      </c>
      <c r="D188" s="24"/>
      <c r="E188" s="59">
        <f>E189</f>
        <v>0</v>
      </c>
    </row>
    <row r="189" spans="2:5" ht="22.5" customHeight="1" x14ac:dyDescent="0.2">
      <c r="B189" s="33" t="s">
        <v>188</v>
      </c>
      <c r="C189" s="33" t="s">
        <v>194</v>
      </c>
      <c r="D189" s="24"/>
      <c r="E189" s="6">
        <v>0</v>
      </c>
    </row>
    <row r="190" spans="2:5" ht="17.25" customHeight="1" x14ac:dyDescent="0.2">
      <c r="B190" s="33" t="s">
        <v>360</v>
      </c>
      <c r="C190" s="33" t="s">
        <v>361</v>
      </c>
      <c r="D190" s="24"/>
      <c r="E190" s="6">
        <v>0</v>
      </c>
    </row>
    <row r="191" spans="2:5" ht="17.25" customHeight="1" x14ac:dyDescent="0.25">
      <c r="B191" s="33" t="s">
        <v>189</v>
      </c>
      <c r="C191" s="33" t="s">
        <v>195</v>
      </c>
      <c r="D191" s="24"/>
      <c r="E191" s="59">
        <v>0</v>
      </c>
    </row>
    <row r="192" spans="2:5" ht="17.25" customHeight="1" x14ac:dyDescent="0.2">
      <c r="B192" s="82" t="s">
        <v>190</v>
      </c>
      <c r="C192" s="33" t="s">
        <v>272</v>
      </c>
      <c r="D192" s="24"/>
      <c r="E192" s="6" t="s">
        <v>324</v>
      </c>
    </row>
    <row r="193" spans="2:7" ht="21" customHeight="1" x14ac:dyDescent="0.2">
      <c r="B193" s="82"/>
      <c r="C193" s="33" t="s">
        <v>273</v>
      </c>
      <c r="D193" s="24"/>
      <c r="E193" s="6" t="s">
        <v>324</v>
      </c>
    </row>
    <row r="194" spans="2:7" ht="27" customHeight="1" thickBot="1" x14ac:dyDescent="0.3">
      <c r="B194" s="33" t="s">
        <v>191</v>
      </c>
      <c r="C194" s="32" t="s">
        <v>313</v>
      </c>
      <c r="D194" s="20"/>
      <c r="E194" s="64">
        <v>0</v>
      </c>
    </row>
    <row r="195" spans="2:7" ht="31.5" customHeight="1" x14ac:dyDescent="0.2">
      <c r="B195" s="22">
        <v>2.8</v>
      </c>
      <c r="C195" s="45" t="s">
        <v>312</v>
      </c>
      <c r="D195" s="35"/>
      <c r="E195" s="71">
        <v>0</v>
      </c>
    </row>
    <row r="196" spans="2:7" ht="17.25" customHeight="1" x14ac:dyDescent="0.2">
      <c r="B196" s="33" t="s">
        <v>192</v>
      </c>
      <c r="C196" s="28" t="s">
        <v>200</v>
      </c>
      <c r="D196" s="24"/>
      <c r="E196" s="84">
        <v>0</v>
      </c>
    </row>
    <row r="197" spans="2:7" ht="17.25" customHeight="1" x14ac:dyDescent="0.2">
      <c r="B197" s="82" t="s">
        <v>196</v>
      </c>
      <c r="C197" s="28" t="s">
        <v>242</v>
      </c>
      <c r="D197" s="24"/>
      <c r="E197" s="84"/>
    </row>
    <row r="198" spans="2:7" ht="17.25" customHeight="1" x14ac:dyDescent="0.2">
      <c r="B198" s="82"/>
      <c r="C198" s="28" t="s">
        <v>243</v>
      </c>
      <c r="D198" s="24"/>
      <c r="E198" s="6" t="s">
        <v>324</v>
      </c>
    </row>
    <row r="199" spans="2:7" ht="16.5" customHeight="1" thickBot="1" x14ac:dyDescent="0.3">
      <c r="B199" s="33"/>
      <c r="C199" s="28"/>
      <c r="D199" s="20"/>
      <c r="E199" s="64">
        <v>0</v>
      </c>
    </row>
    <row r="200" spans="2:7" ht="17.25" customHeight="1" x14ac:dyDescent="0.2">
      <c r="B200" s="22">
        <v>2.9</v>
      </c>
      <c r="C200" s="23" t="s">
        <v>201</v>
      </c>
      <c r="D200" s="46"/>
      <c r="E200" s="71">
        <v>0</v>
      </c>
    </row>
    <row r="201" spans="2:7" ht="20.25" customHeight="1" x14ac:dyDescent="0.2">
      <c r="B201" s="82" t="s">
        <v>197</v>
      </c>
      <c r="C201" s="28" t="s">
        <v>274</v>
      </c>
      <c r="D201" s="28"/>
      <c r="E201" s="6"/>
    </row>
    <row r="202" spans="2:7" ht="20.25" customHeight="1" x14ac:dyDescent="0.2">
      <c r="B202" s="82"/>
      <c r="C202" s="28" t="s">
        <v>275</v>
      </c>
      <c r="D202" s="28"/>
      <c r="E202" s="6" t="s">
        <v>324</v>
      </c>
    </row>
    <row r="203" spans="2:7" ht="20.25" customHeight="1" x14ac:dyDescent="0.2">
      <c r="B203" s="82" t="s">
        <v>198</v>
      </c>
      <c r="C203" s="28" t="s">
        <v>276</v>
      </c>
      <c r="D203" s="28"/>
      <c r="E203" s="83" t="s">
        <v>324</v>
      </c>
    </row>
    <row r="204" spans="2:7" ht="20.25" customHeight="1" x14ac:dyDescent="0.2">
      <c r="B204" s="82"/>
      <c r="C204" s="28" t="s">
        <v>277</v>
      </c>
      <c r="D204" s="28"/>
      <c r="E204" s="83"/>
    </row>
    <row r="205" spans="2:7" ht="20.25" customHeight="1" x14ac:dyDescent="0.2">
      <c r="B205" s="82" t="s">
        <v>199</v>
      </c>
      <c r="C205" s="28" t="s">
        <v>278</v>
      </c>
      <c r="D205" s="28"/>
      <c r="E205" s="6" t="s">
        <v>324</v>
      </c>
      <c r="F205" s="38"/>
    </row>
    <row r="206" spans="2:7" ht="20.25" customHeight="1" x14ac:dyDescent="0.25">
      <c r="B206" s="82"/>
      <c r="C206" s="28" t="s">
        <v>279</v>
      </c>
      <c r="D206" s="29"/>
      <c r="E206" s="72">
        <v>0</v>
      </c>
      <c r="F206" s="41"/>
      <c r="G206" s="17"/>
    </row>
    <row r="207" spans="2:7" ht="21.75" customHeight="1" x14ac:dyDescent="0.25">
      <c r="B207" s="53" t="s">
        <v>244</v>
      </c>
      <c r="C207" s="53"/>
      <c r="D207" s="54"/>
      <c r="E207" s="77">
        <f>E22+E41+E85+E128+E139+E155+E188</f>
        <v>59369754.690000013</v>
      </c>
      <c r="F207" s="48"/>
      <c r="G207" s="17"/>
    </row>
    <row r="208" spans="2:7" ht="22.5" customHeight="1" x14ac:dyDescent="0.2">
      <c r="B208" s="42" t="s">
        <v>335</v>
      </c>
      <c r="C208" s="42"/>
      <c r="D208" s="47"/>
      <c r="E208" s="78">
        <f>E18-E207</f>
        <v>4018684.8099999875</v>
      </c>
      <c r="F208" s="17"/>
    </row>
    <row r="209" spans="2:6" ht="15.75" customHeight="1" x14ac:dyDescent="0.2">
      <c r="B209" s="7"/>
      <c r="C209" s="10"/>
      <c r="D209" s="43"/>
      <c r="F209" s="17"/>
    </row>
    <row r="210" spans="2:6" ht="15.75" customHeight="1" x14ac:dyDescent="0.2">
      <c r="B210" s="7"/>
      <c r="C210" s="43"/>
      <c r="D210" s="12"/>
      <c r="E210" s="73"/>
      <c r="F210" s="17"/>
    </row>
    <row r="211" spans="2:6" ht="15.75" customHeight="1" x14ac:dyDescent="0.2">
      <c r="B211" s="8"/>
      <c r="C211" s="55" t="s">
        <v>0</v>
      </c>
      <c r="D211" s="80" t="s">
        <v>1</v>
      </c>
      <c r="E211" s="80"/>
    </row>
    <row r="212" spans="2:6" ht="15.75" customHeight="1" x14ac:dyDescent="0.2">
      <c r="B212" s="8"/>
      <c r="C212" s="8"/>
      <c r="D212" s="8"/>
      <c r="E212" s="74"/>
    </row>
    <row r="213" spans="2:6" ht="15.75" customHeight="1" x14ac:dyDescent="0.2">
      <c r="B213" s="8"/>
      <c r="C213" s="8"/>
      <c r="D213" s="8"/>
      <c r="E213" s="74"/>
    </row>
    <row r="214" spans="2:6" ht="15.75" customHeight="1" x14ac:dyDescent="0.2">
      <c r="B214" s="7"/>
      <c r="C214" s="8"/>
      <c r="D214" s="4"/>
      <c r="E214" s="74"/>
    </row>
    <row r="215" spans="2:6" ht="15.75" customHeight="1" x14ac:dyDescent="0.2">
      <c r="B215" s="7"/>
      <c r="C215" s="5" t="s">
        <v>343</v>
      </c>
      <c r="D215" s="81" t="s">
        <v>345</v>
      </c>
      <c r="E215" s="81"/>
    </row>
    <row r="216" spans="2:6" ht="15.75" customHeight="1" x14ac:dyDescent="0.2">
      <c r="C216" s="3" t="s">
        <v>344</v>
      </c>
      <c r="D216" s="80" t="s">
        <v>340</v>
      </c>
      <c r="E216" s="80"/>
    </row>
    <row r="217" spans="2:6" ht="15.75" customHeight="1" x14ac:dyDescent="0.2"/>
    <row r="218" spans="2:6" ht="15.75" customHeight="1" x14ac:dyDescent="0.2"/>
    <row r="219" spans="2:6" ht="15.75" customHeight="1" x14ac:dyDescent="0.2">
      <c r="B219" s="11"/>
    </row>
  </sheetData>
  <mergeCells count="24">
    <mergeCell ref="C5:E5"/>
    <mergeCell ref="C6:E6"/>
    <mergeCell ref="C7:E7"/>
    <mergeCell ref="C8:E8"/>
    <mergeCell ref="C9:E9"/>
    <mergeCell ref="B140:B141"/>
    <mergeCell ref="B143:B144"/>
    <mergeCell ref="B145:B146"/>
    <mergeCell ref="C11:E11"/>
    <mergeCell ref="A10:E10"/>
    <mergeCell ref="B153:B154"/>
    <mergeCell ref="B192:B193"/>
    <mergeCell ref="B197:B198"/>
    <mergeCell ref="E196:E197"/>
    <mergeCell ref="B147:B148"/>
    <mergeCell ref="B149:B150"/>
    <mergeCell ref="B151:B152"/>
    <mergeCell ref="D211:E211"/>
    <mergeCell ref="D215:E215"/>
    <mergeCell ref="D216:E216"/>
    <mergeCell ref="B201:B202"/>
    <mergeCell ref="B203:B204"/>
    <mergeCell ref="E203:E204"/>
    <mergeCell ref="B205:B206"/>
  </mergeCells>
  <phoneticPr fontId="51" type="noConversion"/>
  <pageMargins left="0.64" right="0.48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G Y 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2025-05-14T12:48:29Z</cp:lastPrinted>
  <dcterms:created xsi:type="dcterms:W3CDTF">2007-03-20T14:00:55Z</dcterms:created>
  <dcterms:modified xsi:type="dcterms:W3CDTF">2025-05-14T19:40:34Z</dcterms:modified>
</cp:coreProperties>
</file>