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8_{37FA53AA-9B3C-4984-A73B-004244405A4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3" l="1"/>
  <c r="I25" i="2"/>
  <c r="J31" i="3"/>
  <c r="I31" i="3"/>
  <c r="J30" i="3"/>
  <c r="I30" i="3"/>
  <c r="J29" i="3"/>
  <c r="I29" i="3"/>
  <c r="J33" i="2"/>
  <c r="I33" i="2"/>
  <c r="J32" i="2"/>
  <c r="I32" i="2"/>
  <c r="J31" i="2"/>
  <c r="I31" i="2"/>
  <c r="J30" i="2"/>
  <c r="I30" i="2"/>
  <c r="J29" i="2"/>
  <c r="I29" i="2"/>
  <c r="I33" i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<sst xmlns="http://schemas.openxmlformats.org/spreadsheetml/2006/main" count="239" uniqueCount="110">
  <si>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</si>
  <si>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</si>
  <si>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</si>
  <si>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</si>
  <si>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</si>
  <si>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</si>
  <si>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</si>
  <si>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</si>
  <si>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</si>
  <si>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</si>
  <si>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</si>
  <si>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</si>
  <si>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</si>
  <si>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</si>
  <si>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</si>
  <si>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</si>
  <si>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</si>
  <si>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</si>
  <si>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</si>
  <si>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</si>
  <si>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</si>
  <si>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</si>
  <si>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</si>
  <si>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</si>
  <si>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</si>
  <si>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</si>
  <si>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</si>
  <si>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</si>
  <si>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</si>
  <si>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</si>
  <si>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</si>
  <si>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</si>
  <si>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</si>
  <si>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</si>
  <si>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</si>
  <si>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</si>
  <si>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</si>
  <si>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</si>
  <si>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</si>
  <si>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</si>
  <si>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</si>
  <si>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</si>
  <si>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</si>
  <si>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</si>
  <si>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</si>
  <si>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</si>
  <si>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</si>
  <si>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</si>
  <si>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</si>
  <si>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</si>
  <si>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</si>
  <si>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</si>
  <si>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</si>
  <si>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</si>
  <si>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</si>
  <si>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</si>
  <si>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</si>
  <si>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</si>
  <si>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</si>
  <si>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</si>
  <si>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</si>
  <si>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</si>
  <si>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</si>
  <si>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</si>
  <si>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</si>
  <si>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</si>
  <si>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</si>
  <si>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</si>
  <si>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</si>
  <si>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</si>
  <si>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</si>
  <si>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</si>
  <si>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</si>
  <si>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</si>
  <si>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</si>
  <si>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</si>
  <si>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</si>
  <si>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</si>
  <si>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</si>
  <si>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</si>
  <si>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</si>
  <si>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</si>
  <si>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</si>
  <si>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</si>
  <si>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</si>
  <si>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</si>
  <si>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</si>
  <si>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</si>
  <si>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</si>
  <si>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</si>
  <si>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</si>
  <si>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</si>
  <si>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</si>
  <si>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</si>
  <si>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</si>
  <si>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</si>
  <si>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Aumentar la productividad en litros de leche por vaca en las fincas benefiaciadas de la region Este</t>
  </si>
  <si>
    <t>Productores Pecuarios de leche Bovina de la región Este</t>
  </si>
  <si>
    <t>Numero de pruebas y vacunas aplicados a especies de producción  pecuaria</t>
  </si>
  <si>
    <t>N/A</t>
  </si>
  <si>
    <t>Producto 002 (6628)- Especies Prevenidas y Controladas contra enfermedades /6630</t>
  </si>
  <si>
    <t>Las asistencias e inseminaciones presentaron desvios por debajo de lo programad, debido a que las acciones de asistencia durante el trimestre se concentraron en asistir a los productores mayor impactados por los efectos de la sequia estacional.</t>
  </si>
  <si>
    <t xml:space="preserve">Se espera que para el proximo trimestre incrementar la cobertura de fincas asistidas en la region </t>
  </si>
  <si>
    <t>Julio - Septiembre 2023</t>
  </si>
  <si>
    <t xml:space="preserve">337,359,191.60
</t>
  </si>
  <si>
    <t>Se reprogramaron las metas tanto fisicas como financieras para el 4to trimestre para cumplir con la programacion anual</t>
  </si>
  <si>
    <t>Se lograron aplicar 240,485 pruebas y vacunas a diferentes especies de producción pecuaria a nivel nacional, Se produjeron 167,770 unidades de diferentes biologicos, se inseminaron 981 bovinos y se capacitaron 2,250 productores pecuarios</t>
  </si>
  <si>
    <t>Se lograron aplicar 14,236 pruebas de brucelosis, 24,143 pruebas de tuberculina, 5,310 vacunas a becerras contra brucelosis  beneficiando a 817 productores en la region noroeste</t>
  </si>
  <si>
    <t>Las acciones de saneamiento deben seguir siendo implementadas para completar las metas de programacion anual</t>
  </si>
  <si>
    <t>Se asistieron durante el trimestre 375 y se inseminaron 623 bovinos en fincas de productores de leche en la region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</si>
</sst>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9" formatCode="_-[$$-1C0A]* #,##0.00_ ;_-[$$-1C0A]* \-#,##0.00\ ;_-[$$-1C0A]* &quot;-&quot;??_ ;_-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6" xfId="0" applyNumberFormat="1" applyFont="1" applyFill="1" applyBorder="1" applyAlignment="1" applyProtection="1">
      <alignment horizontal="center" vertical="center" wrapText="1" readingOrder="1"/>
      <protection locked="0"/>
    </xf>
    <xf numFmtId="3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9" fontId="0" fillId="0" borderId="22" xfId="3" applyNumberFormat="1" applyFont="1" applyBorder="1" applyAlignment="1">
      <alignment horizontal="center"/>
    </xf>
    <xf numFmtId="169" fontId="0" fillId="0" borderId="22" xfId="3" applyNumberFormat="1" applyFont="1" applyFill="1" applyBorder="1" applyAlignment="1">
      <alignment horizontal="center"/>
    </xf>
    <xf numFmtId="0" fontId="15" fillId="8" borderId="37" xfId="0" applyFont="1" applyFill="1" applyBorder="1" applyAlignment="1">
      <alignment horizontal="center" vertical="center" wrapText="1" readingOrder="1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7" xfId="0" applyFont="1" applyBorder="1" applyAlignment="1" applyProtection="1">
      <alignment vertical="top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10" fontId="23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2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readingOrder="1"/>
      <protection locked="0"/>
    </xf>
    <xf numFmtId="166" fontId="16" fillId="9" borderId="22" xfId="0" applyNumberFormat="1" applyFont="1" applyFill="1" applyBorder="1" applyAlignment="1" applyProtection="1">
      <alignment horizontal="left" vertical="center" wrapText="1" readingOrder="1"/>
      <protection locked="0"/>
    </xf>
    <xf numFmtId="10" fontId="16" fillId="7" borderId="22" xfId="2" applyNumberFormat="1" applyFont="1" applyFill="1" applyBorder="1" applyAlignment="1" applyProtection="1">
      <alignment horizontal="left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left" vertical="center" wrapText="1" readingOrder="1"/>
      <protection locked="0"/>
    </xf>
    <xf numFmtId="165" fontId="23" fillId="0" borderId="22" xfId="0" applyNumberFormat="1" applyFont="1" applyBorder="1" applyAlignment="1" applyProtection="1">
      <alignment horizontal="left" vertical="center" wrapText="1" readingOrder="1"/>
      <protection locked="0"/>
    </xf>
    <xf numFmtId="166" fontId="23" fillId="9" borderId="22" xfId="0" applyNumberFormat="1" applyFont="1" applyFill="1" applyBorder="1" applyAlignment="1" applyProtection="1">
      <alignment horizontal="left" vertical="center" wrapText="1" readingOrder="1"/>
      <protection locked="0"/>
    </xf>
    <xf numFmtId="10" fontId="23" fillId="7" borderId="22" xfId="2" applyNumberFormat="1" applyFont="1" applyFill="1" applyBorder="1" applyAlignment="1" applyProtection="1">
      <alignment horizontal="left" vertical="center" wrapText="1" readingOrder="1"/>
      <protection locked="0"/>
    </xf>
    <xf numFmtId="167" fontId="23" fillId="7" borderId="22" xfId="0" applyNumberFormat="1" applyFont="1" applyFill="1" applyBorder="1" applyAlignment="1" applyProtection="1">
      <alignment horizontal="left" vertical="center" wrapText="1" readingOrder="1"/>
      <protection locked="0"/>
    </xf>
    <xf numFmtId="3" fontId="0" fillId="0" borderId="22" xfId="0" applyNumberFormat="1" applyFill="1" applyBorder="1" applyAlignment="1">
      <alignment horizontal="left" vertical="center"/>
    </xf>
    <xf numFmtId="169" fontId="0" fillId="0" borderId="22" xfId="3" applyNumberFormat="1" applyFont="1" applyFill="1" applyBorder="1" applyAlignment="1">
      <alignment horizontal="left" vertical="center"/>
    </xf>
    <xf numFmtId="3" fontId="0" fillId="0" borderId="22" xfId="0" applyNumberFormat="1" applyBorder="1" applyAlignment="1">
      <alignment horizontal="left" vertical="center"/>
    </xf>
    <xf numFmtId="169" fontId="0" fillId="0" borderId="22" xfId="3" applyNumberFormat="1" applyFont="1" applyBorder="1" applyAlignment="1">
      <alignment horizontal="left" vertical="center"/>
    </xf>
    <xf numFmtId="169" fontId="1" fillId="0" borderId="22" xfId="3" applyNumberFormat="1" applyFont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166" fontId="23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169" fontId="0" fillId="0" borderId="22" xfId="3" applyNumberFormat="1" applyFont="1" applyFill="1" applyBorder="1" applyAlignment="1">
      <alignment horizontal="center" vertical="center"/>
    </xf>
    <xf numFmtId="169" fontId="0" fillId="0" borderId="22" xfId="3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905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22861</xdr:colOff>
      <xdr:row>0</xdr:row>
      <xdr:rowOff>19050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1905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3" totalsRowShown="0" headerRowDxfId="29" dataDxfId="27" headerRowBorderDxfId="28" tableBorderDxfId="26" totalsRowBorderDxfId="25">
  <tableColumns count="10">
    <tableColumn id="1" xr3:uid="{211E5E66-1372-4D81-8807-8B576145909B}" name="Producto" dataDxfId="20"/>
    <tableColumn id="2" xr3:uid="{166DA89D-0CE1-495F-BA09-7869A9E62C9F}" name="Indicador" dataDxfId="19"/>
    <tableColumn id="3" xr3:uid="{D640BD76-B6ED-4B75-B71B-3DE6318977FE}" name="Física_x000a_(A)" dataDxfId="18"/>
    <tableColumn id="4" xr3:uid="{BF5ED8DB-C344-4D89-92D5-6210E01934B2}" name="Financiera_x000a_(B)" dataDxfId="17"/>
    <tableColumn id="9" xr3:uid="{28E22081-CF6B-4915-A60B-95B08A9B2089}" name="Física_x000a_(C)" dataDxfId="16"/>
    <tableColumn id="10" xr3:uid="{76544E75-DA72-4D54-92D6-722FAB3424D5}" name="Financiera_x000a_(D)" dataDxfId="15"/>
    <tableColumn id="5" xr3:uid="{4892BFBB-DE73-48E9-9D46-8C62B8C4CFA1}" name="Física _x000a_(E)" dataDxfId="14"/>
    <tableColumn id="6" xr3:uid="{B934E17E-22BB-4E67-A808-18B70F1459B0}" name="Financiera _x000a_ (F)" dataDxfId="13"/>
    <tableColumn id="7" xr3:uid="{5BE395D9-96BD-40D4-8F1D-B5B2DD47245F}" name="Física _x000a_(%)_x000a_ G=E/C" dataDxfId="12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1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1" totalsRowShown="0" headerRowDxfId="24" dataDxfId="10" headerRowBorderDxfId="23" tableBorderDxfId="22" totalsRowBorderDxfId="21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4.85546875" style="6" bestFit="1" customWidth="1"/>
    <col min="7" max="7" width="8.42578125" style="6" customWidth="1"/>
    <col min="8" max="8" width="14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65" t="s">
        <v>51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4.75" thickBot="1" x14ac:dyDescent="0.3">
      <c r="A2" s="12"/>
      <c r="B2" s="68" t="s">
        <v>0</v>
      </c>
      <c r="C2" s="69"/>
      <c r="D2" s="68" t="s">
        <v>1</v>
      </c>
      <c r="E2" s="69"/>
      <c r="F2" s="69"/>
      <c r="G2" s="69"/>
      <c r="H2" s="70"/>
      <c r="I2" s="2" t="s">
        <v>2</v>
      </c>
      <c r="J2" s="3" t="s">
        <v>3</v>
      </c>
      <c r="K2" s="1"/>
    </row>
    <row r="3" spans="1:11" ht="21.75" thickBot="1" x14ac:dyDescent="0.3">
      <c r="A3" s="13"/>
      <c r="B3" s="71" t="s">
        <v>4</v>
      </c>
      <c r="C3" s="72"/>
      <c r="D3" s="71" t="s">
        <v>103</v>
      </c>
      <c r="E3" s="72"/>
      <c r="F3" s="72"/>
      <c r="G3" s="72"/>
      <c r="H3" s="73"/>
      <c r="I3" s="17"/>
      <c r="J3" s="18"/>
      <c r="K3" s="1"/>
    </row>
    <row r="4" spans="1:11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7"/>
      <c r="K6" s="1"/>
    </row>
    <row r="7" spans="1:11" ht="15.75" x14ac:dyDescent="0.25">
      <c r="A7" s="39" t="s">
        <v>6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11" x14ac:dyDescent="0.25">
      <c r="A8" s="4" t="s">
        <v>7</v>
      </c>
      <c r="B8" s="35" t="s">
        <v>65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ht="15" customHeight="1" x14ac:dyDescent="0.25">
      <c r="A9" s="14" t="s">
        <v>36</v>
      </c>
      <c r="B9" s="35" t="s">
        <v>66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14" t="s">
        <v>37</v>
      </c>
      <c r="B10" s="35" t="s">
        <v>52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68.25" customHeight="1" x14ac:dyDescent="0.25">
      <c r="A11" s="4" t="s">
        <v>8</v>
      </c>
      <c r="B11" s="42" t="s">
        <v>67</v>
      </c>
      <c r="C11" s="42"/>
      <c r="D11" s="42"/>
      <c r="E11" s="42"/>
      <c r="F11" s="42"/>
      <c r="G11" s="42"/>
      <c r="H11" s="42"/>
      <c r="I11" s="42"/>
      <c r="J11" s="43"/>
    </row>
    <row r="12" spans="1:11" ht="78.75" customHeight="1" x14ac:dyDescent="0.25">
      <c r="A12" s="4" t="s">
        <v>9</v>
      </c>
      <c r="B12" s="42" t="s">
        <v>68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25" t="s">
        <v>10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49.5" customHeight="1" x14ac:dyDescent="0.25">
      <c r="A14" s="4" t="s">
        <v>11</v>
      </c>
      <c r="B14" s="15">
        <v>3</v>
      </c>
      <c r="C14" s="60" t="s">
        <v>53</v>
      </c>
      <c r="D14" s="60"/>
      <c r="E14" s="60"/>
      <c r="F14" s="60"/>
      <c r="G14" s="60"/>
      <c r="H14" s="60"/>
      <c r="I14" s="60"/>
      <c r="J14" s="60"/>
    </row>
    <row r="15" spans="1:11" ht="26.25" customHeight="1" x14ac:dyDescent="0.25">
      <c r="A15" s="4" t="s">
        <v>12</v>
      </c>
      <c r="B15" s="7">
        <v>5</v>
      </c>
      <c r="C15" s="60" t="s">
        <v>54</v>
      </c>
      <c r="D15" s="60"/>
      <c r="E15" s="60"/>
      <c r="F15" s="60"/>
      <c r="G15" s="60"/>
      <c r="H15" s="60"/>
      <c r="I15" s="60"/>
      <c r="J15" s="60"/>
    </row>
    <row r="16" spans="1:11" ht="51.75" customHeight="1" x14ac:dyDescent="0.25">
      <c r="A16" s="4" t="s">
        <v>13</v>
      </c>
      <c r="B16" s="8">
        <v>3</v>
      </c>
      <c r="C16" s="60" t="s">
        <v>55</v>
      </c>
      <c r="D16" s="60"/>
      <c r="E16" s="60"/>
      <c r="F16" s="60"/>
      <c r="G16" s="60"/>
      <c r="H16" s="60"/>
      <c r="I16" s="60"/>
      <c r="J16" s="60"/>
    </row>
    <row r="17" spans="1:13" ht="15.75" x14ac:dyDescent="0.25">
      <c r="A17" s="25" t="s">
        <v>14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3" ht="29.25" customHeight="1" x14ac:dyDescent="0.25">
      <c r="A18" s="4" t="s">
        <v>15</v>
      </c>
      <c r="B18" s="61" t="s">
        <v>56</v>
      </c>
      <c r="C18" s="61"/>
      <c r="D18" s="61"/>
      <c r="E18" s="61"/>
      <c r="F18" s="61"/>
      <c r="G18" s="61"/>
      <c r="H18" s="61"/>
      <c r="I18" s="61"/>
      <c r="J18" s="61"/>
    </row>
    <row r="19" spans="1:13" ht="33" customHeight="1" x14ac:dyDescent="0.25">
      <c r="A19" s="9" t="s">
        <v>16</v>
      </c>
      <c r="B19" s="61" t="s">
        <v>57</v>
      </c>
      <c r="C19" s="61"/>
      <c r="D19" s="61"/>
      <c r="E19" s="61"/>
      <c r="F19" s="61"/>
      <c r="G19" s="61"/>
      <c r="H19" s="61"/>
      <c r="I19" s="61"/>
      <c r="J19" s="61"/>
    </row>
    <row r="20" spans="1:13" ht="34.5" customHeight="1" x14ac:dyDescent="0.25">
      <c r="A20" s="9" t="s">
        <v>17</v>
      </c>
      <c r="B20" s="38" t="s">
        <v>63</v>
      </c>
      <c r="C20" s="38"/>
      <c r="D20" s="38"/>
      <c r="E20" s="38"/>
      <c r="F20" s="38"/>
      <c r="G20" s="38"/>
      <c r="H20" s="38"/>
      <c r="I20" s="38"/>
      <c r="J20" s="38"/>
    </row>
    <row r="21" spans="1:13" ht="35.25" customHeight="1" x14ac:dyDescent="0.25">
      <c r="A21" s="9" t="s">
        <v>38</v>
      </c>
      <c r="B21" s="38" t="s">
        <v>64</v>
      </c>
      <c r="C21" s="38"/>
      <c r="D21" s="38"/>
      <c r="E21" s="38"/>
      <c r="F21" s="38"/>
      <c r="G21" s="38"/>
      <c r="H21" s="38"/>
      <c r="I21" s="38"/>
      <c r="J21" s="38"/>
      <c r="K21" s="1"/>
    </row>
    <row r="22" spans="1:13" ht="15.75" x14ac:dyDescent="0.25">
      <c r="A22" s="25" t="s">
        <v>18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3" ht="15.75" x14ac:dyDescent="0.25">
      <c r="A23" s="39" t="s">
        <v>19</v>
      </c>
      <c r="B23" s="40"/>
      <c r="C23" s="40"/>
      <c r="D23" s="40"/>
      <c r="E23" s="40"/>
      <c r="F23" s="40"/>
      <c r="G23" s="40"/>
      <c r="H23" s="40"/>
      <c r="I23" s="40"/>
      <c r="J23" s="41"/>
      <c r="K23" s="1"/>
    </row>
    <row r="24" spans="1:13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3" ht="42.75" customHeight="1" x14ac:dyDescent="0.25">
      <c r="A25" s="44">
        <v>579907258</v>
      </c>
      <c r="B25" s="45"/>
      <c r="C25" s="51">
        <v>579907258</v>
      </c>
      <c r="D25" s="52"/>
      <c r="E25" s="53"/>
      <c r="F25" s="54" t="s">
        <v>104</v>
      </c>
      <c r="G25" s="52"/>
      <c r="H25" s="53"/>
      <c r="I25" s="82">
        <v>0.58169999999999999</v>
      </c>
      <c r="J25" s="83"/>
    </row>
    <row r="26" spans="1:13" ht="15.75" x14ac:dyDescent="0.25">
      <c r="A26" s="39" t="s">
        <v>24</v>
      </c>
      <c r="B26" s="40"/>
      <c r="C26" s="40"/>
      <c r="D26" s="40"/>
      <c r="E26" s="40"/>
      <c r="F26" s="40"/>
      <c r="G26" s="40"/>
      <c r="H26" s="40"/>
      <c r="I26" s="40"/>
      <c r="J26" s="41"/>
      <c r="K26" s="1"/>
    </row>
    <row r="27" spans="1:13" x14ac:dyDescent="0.25">
      <c r="A27" s="5"/>
      <c r="B27"/>
      <c r="C27" s="48" t="s">
        <v>50</v>
      </c>
      <c r="D27" s="49"/>
      <c r="E27" s="48" t="s">
        <v>48</v>
      </c>
      <c r="F27" s="49"/>
      <c r="G27" s="48" t="s">
        <v>49</v>
      </c>
      <c r="H27" s="48"/>
      <c r="I27" s="48" t="s">
        <v>25</v>
      </c>
      <c r="J27" s="50"/>
    </row>
    <row r="28" spans="1:13" ht="38.25" x14ac:dyDescent="0.25">
      <c r="A28" s="23" t="s">
        <v>26</v>
      </c>
      <c r="B28" s="88" t="s">
        <v>27</v>
      </c>
      <c r="C28" s="88" t="s">
        <v>39</v>
      </c>
      <c r="D28" s="88" t="s">
        <v>40</v>
      </c>
      <c r="E28" s="88" t="s">
        <v>42</v>
      </c>
      <c r="F28" s="88" t="s">
        <v>43</v>
      </c>
      <c r="G28" s="88" t="s">
        <v>44</v>
      </c>
      <c r="H28" s="88" t="s">
        <v>45</v>
      </c>
      <c r="I28" s="88" t="s">
        <v>46</v>
      </c>
      <c r="J28" s="96" t="s">
        <v>47</v>
      </c>
      <c r="L28" s="20"/>
    </row>
    <row r="29" spans="1:13" ht="48" x14ac:dyDescent="0.25">
      <c r="A29" s="100" t="s">
        <v>69</v>
      </c>
      <c r="B29" s="101" t="s">
        <v>59</v>
      </c>
      <c r="C29" s="92">
        <v>1168896</v>
      </c>
      <c r="D29" s="93">
        <v>215130558</v>
      </c>
      <c r="E29" s="84">
        <v>292224</v>
      </c>
      <c r="F29" s="86">
        <v>60228725</v>
      </c>
      <c r="G29" s="84">
        <v>240485</v>
      </c>
      <c r="H29" s="86">
        <v>41310311.140000001</v>
      </c>
      <c r="I29" s="102">
        <f>IF(G29&gt;0,G29/Tabla1[[#This Row],[Física
(C)]],0)</f>
        <v>0.82294746495838811</v>
      </c>
      <c r="J29" s="103">
        <f>IF(H29&gt;0,H29/Tabla1[[#This Row],[Financiera
(D)]],0)</f>
        <v>0.68589051387025046</v>
      </c>
      <c r="L29" s="19"/>
    </row>
    <row r="30" spans="1:13" ht="36" x14ac:dyDescent="0.25">
      <c r="A30" s="100" t="s">
        <v>70</v>
      </c>
      <c r="B30" s="104" t="s">
        <v>60</v>
      </c>
      <c r="C30" s="94">
        <v>1752000</v>
      </c>
      <c r="D30" s="95">
        <v>61411184</v>
      </c>
      <c r="E30" s="84">
        <v>476000</v>
      </c>
      <c r="F30" s="86">
        <v>16599067</v>
      </c>
      <c r="G30" s="84">
        <v>167770</v>
      </c>
      <c r="H30" s="86">
        <v>11849248.189999999</v>
      </c>
      <c r="I30" s="105">
        <f>IF(G30&gt;0,G30/Tabla1[[#This Row],[Física
(C)]],0)</f>
        <v>0.35245798319327731</v>
      </c>
      <c r="J30" s="106">
        <f>IF(H30&gt;0,H30/Tabla1[[#This Row],[Financiera
(D)]],0)</f>
        <v>0.71385025375221389</v>
      </c>
    </row>
    <row r="31" spans="1:13" ht="36" x14ac:dyDescent="0.25">
      <c r="A31" s="100" t="s">
        <v>71</v>
      </c>
      <c r="B31" s="104" t="s">
        <v>61</v>
      </c>
      <c r="C31" s="94">
        <v>4000</v>
      </c>
      <c r="D31" s="95">
        <v>5744058</v>
      </c>
      <c r="E31" s="84">
        <v>1000</v>
      </c>
      <c r="F31" s="86">
        <v>963796</v>
      </c>
      <c r="G31" s="85">
        <v>981</v>
      </c>
      <c r="H31" s="86">
        <v>682284.65</v>
      </c>
      <c r="I31" s="105">
        <f>IF(G31&gt;0,G31/Tabla1[[#This Row],[Física
(C)]],0)</f>
        <v>0.98099999999999998</v>
      </c>
      <c r="J31" s="106">
        <f>IF(H31&gt;0,H31/Tabla1[[#This Row],[Financiera
(D)]],0)</f>
        <v>0.70791396727108225</v>
      </c>
    </row>
    <row r="32" spans="1:13" ht="48" x14ac:dyDescent="0.25">
      <c r="A32" s="100" t="s">
        <v>72</v>
      </c>
      <c r="B32" s="104" t="s">
        <v>62</v>
      </c>
      <c r="C32" s="94">
        <v>9000</v>
      </c>
      <c r="D32" s="95">
        <v>62276308</v>
      </c>
      <c r="E32" s="84">
        <v>2250</v>
      </c>
      <c r="F32" s="86">
        <v>17582530</v>
      </c>
      <c r="G32" s="84">
        <v>2125</v>
      </c>
      <c r="H32" s="87">
        <v>12048845</v>
      </c>
      <c r="I32" s="105">
        <f>IF(G32&gt;0,G32/Tabla1[[#This Row],[Física
(C)]],0)</f>
        <v>0.94444444444444442</v>
      </c>
      <c r="J32" s="106">
        <f>IF(H32&gt;0,H32/Tabla1[[#This Row],[Financiera
(D)]],0)</f>
        <v>0.68527367790642191</v>
      </c>
      <c r="M32" s="19"/>
    </row>
    <row r="33" spans="1:11" x14ac:dyDescent="0.25">
      <c r="A33" s="24"/>
      <c r="B33" s="97"/>
      <c r="C33" s="89"/>
      <c r="D33" s="90"/>
      <c r="E33" s="90"/>
      <c r="F33" s="90"/>
      <c r="G33" s="91"/>
      <c r="H33" s="90"/>
      <c r="I33" s="98">
        <f>IF(G33&gt;0,G33/Tabla1[[#This Row],[Física
(C)]],0)</f>
        <v>0</v>
      </c>
      <c r="J33" s="99">
        <f>IF(H33&gt;0,H33/Tabla1[[#This Row],[Financiera
(D)]],0)</f>
        <v>0</v>
      </c>
    </row>
    <row r="34" spans="1:11" ht="15.75" x14ac:dyDescent="0.25">
      <c r="A34" s="25" t="s">
        <v>28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1" ht="15.75" x14ac:dyDescent="0.25">
      <c r="A35" s="39" t="s">
        <v>29</v>
      </c>
      <c r="B35" s="40"/>
      <c r="C35" s="40"/>
      <c r="D35" s="40"/>
      <c r="E35" s="40"/>
      <c r="F35" s="40"/>
      <c r="G35" s="40"/>
      <c r="H35" s="40"/>
      <c r="I35" s="40"/>
      <c r="J35" s="41"/>
      <c r="K35" s="1"/>
    </row>
    <row r="36" spans="1:11" x14ac:dyDescent="0.25">
      <c r="A36" s="10" t="s">
        <v>30</v>
      </c>
      <c r="B36" s="42" t="s">
        <v>58</v>
      </c>
      <c r="C36" s="42"/>
      <c r="D36" s="42"/>
      <c r="E36" s="42"/>
      <c r="F36" s="42"/>
      <c r="G36" s="42"/>
      <c r="H36" s="42"/>
      <c r="I36" s="42"/>
      <c r="J36" s="43"/>
    </row>
    <row r="37" spans="1:11" ht="30" x14ac:dyDescent="0.25">
      <c r="A37" s="10" t="s">
        <v>31</v>
      </c>
      <c r="B37" s="42" t="s">
        <v>98</v>
      </c>
      <c r="C37" s="42"/>
      <c r="D37" s="42"/>
      <c r="E37" s="42"/>
      <c r="F37" s="42"/>
      <c r="G37" s="42"/>
      <c r="H37" s="42"/>
      <c r="I37" s="42"/>
      <c r="J37" s="43"/>
    </row>
    <row r="38" spans="1:11" ht="85.5" customHeight="1" x14ac:dyDescent="0.25">
      <c r="A38" s="10" t="s">
        <v>32</v>
      </c>
      <c r="B38" s="42" t="s">
        <v>106</v>
      </c>
      <c r="C38" s="42"/>
      <c r="D38" s="42"/>
      <c r="E38" s="42"/>
      <c r="F38" s="42"/>
      <c r="G38" s="42"/>
      <c r="H38" s="42"/>
      <c r="I38" s="42"/>
      <c r="J38" s="43"/>
    </row>
    <row r="39" spans="1:11" ht="74.25" customHeight="1" x14ac:dyDescent="0.25">
      <c r="A39" s="10" t="s">
        <v>33</v>
      </c>
      <c r="B39" s="42" t="s">
        <v>99</v>
      </c>
      <c r="C39" s="42"/>
      <c r="D39" s="42"/>
      <c r="E39" s="42"/>
      <c r="F39" s="42"/>
      <c r="G39" s="42"/>
      <c r="H39" s="42"/>
      <c r="I39" s="42"/>
      <c r="J39" s="43"/>
    </row>
    <row r="40" spans="1:11" ht="15.75" x14ac:dyDescent="0.25">
      <c r="A40" s="25" t="s">
        <v>34</v>
      </c>
      <c r="B40" s="26"/>
      <c r="C40" s="26"/>
      <c r="D40" s="26"/>
      <c r="E40" s="26"/>
      <c r="F40" s="26"/>
      <c r="G40" s="26"/>
      <c r="H40" s="26"/>
      <c r="I40" s="26"/>
      <c r="J40" s="27"/>
    </row>
    <row r="41" spans="1:11" ht="15.75" x14ac:dyDescent="0.25">
      <c r="A41" s="28" t="s">
        <v>35</v>
      </c>
      <c r="B41" s="29"/>
      <c r="C41" s="29"/>
      <c r="D41" s="29"/>
      <c r="E41" s="29"/>
      <c r="F41" s="29"/>
      <c r="G41" s="29"/>
      <c r="H41" s="29"/>
      <c r="I41" s="29"/>
      <c r="J41" s="30"/>
      <c r="K41" s="1"/>
    </row>
    <row r="42" spans="1:11" ht="39.75" customHeight="1" x14ac:dyDescent="0.25">
      <c r="A42" s="31" t="s">
        <v>105</v>
      </c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27.75" customHeight="1" x14ac:dyDescent="0.25">
      <c r="A43" s="16" t="s">
        <v>73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21"/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27.75" customHeight="1" x14ac:dyDescent="0.25">
      <c r="A45" s="16" t="s">
        <v>74</v>
      </c>
      <c r="B45" s="16"/>
      <c r="C45" s="16"/>
      <c r="D45" s="16"/>
      <c r="E45" s="16"/>
      <c r="F45" s="16"/>
      <c r="G45" s="16"/>
      <c r="H45" s="16"/>
      <c r="I45" s="16"/>
      <c r="J45" s="16"/>
    </row>
    <row r="46" spans="1:11" ht="30.75" customHeight="1" x14ac:dyDescent="0.25">
      <c r="A46" s="34" t="s">
        <v>41</v>
      </c>
      <c r="B46" s="34"/>
      <c r="C46" s="34"/>
      <c r="D46" s="34"/>
      <c r="E46" s="34"/>
      <c r="F46" s="34"/>
      <c r="G46" s="34"/>
      <c r="H46" s="34"/>
      <c r="I46" s="34"/>
      <c r="J46" s="34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0:J40"/>
    <mergeCell ref="A41:J41"/>
    <mergeCell ref="A42:J42"/>
    <mergeCell ref="A46:J46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3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F28 E29:F33 D28:D33" xr:uid="{00000000-0002-0000-0000-000002000000}"/>
    <dataValidation allowBlank="1" showInputMessage="1" showErrorMessage="1" prompt="Meta anual del indicador" sqref="E28 C28:C33" xr:uid="{00000000-0002-0000-0000-000003000000}"/>
    <dataValidation allowBlank="1" showInputMessage="1" showErrorMessage="1" prompt="Nombre del indicador" sqref="B28:B33" xr:uid="{00000000-0002-0000-0000-000004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A34B8A78-DB4D-4F65-B9D7-E7689E5011E1}"/>
    <dataValidation allowBlank="1" showInputMessage="1" showErrorMessage="1" prompt="Oportunidades de mejora identificadas" sqref="A42:J45" xr:uid="{00000000-0002-0000-0000-000008000000}"/>
    <dataValidation allowBlank="1" showInputMessage="1" showErrorMessage="1" prompt="De existir desvío, explicar razones." sqref="B39:J39" xr:uid="{00000000-0002-0000-0000-000009000000}"/>
    <dataValidation allowBlank="1" showInputMessage="1" showErrorMessage="1" prompt="1. Describir lo plasmado en el presupuesto_x000a_2. Describir lo alcanzado en términos financieros y de producción " sqref="B38:J38" xr:uid="{00000000-0002-0000-0000-00000A000000}"/>
    <dataValidation allowBlank="1" showInputMessage="1" showErrorMessage="1" prompt="¿En qué consiste el producto? su objetivo" sqref="B37:J37" xr:uid="{00000000-0002-0000-0000-00000B000000}"/>
    <dataValidation allowBlank="1" showInputMessage="1" showErrorMessage="1" prompt="Nombre del producto" sqref="B36:J36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5" right="0.25" top="0.75" bottom="0.75" header="0.3" footer="0.3"/>
  <pageSetup scale="66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sheetPr>
    <pageSetUpPr fitToPage="1"/>
  </sheetPr>
  <dimension ref="A1:M47"/>
  <sheetViews>
    <sheetView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5" width="12.7109375" style="6" customWidth="1"/>
    <col min="6" max="6" width="13.85546875" style="6" bestFit="1" customWidth="1"/>
    <col min="7" max="7" width="8.42578125" style="6" customWidth="1"/>
    <col min="8" max="8" width="13.85546875" style="6" bestFit="1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65" t="s">
        <v>51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4.75" thickBot="1" x14ac:dyDescent="0.3">
      <c r="A2" s="12"/>
      <c r="B2" s="68" t="s">
        <v>0</v>
      </c>
      <c r="C2" s="69"/>
      <c r="D2" s="68" t="s">
        <v>1</v>
      </c>
      <c r="E2" s="69"/>
      <c r="F2" s="69"/>
      <c r="G2" s="69"/>
      <c r="H2" s="70"/>
      <c r="I2" s="2" t="s">
        <v>2</v>
      </c>
      <c r="J2" s="3" t="s">
        <v>3</v>
      </c>
      <c r="K2" s="1"/>
    </row>
    <row r="3" spans="1:11" ht="21.75" thickBot="1" x14ac:dyDescent="0.3">
      <c r="A3" s="13"/>
      <c r="B3" s="71" t="s">
        <v>4</v>
      </c>
      <c r="C3" s="72"/>
      <c r="D3" s="71" t="s">
        <v>103</v>
      </c>
      <c r="E3" s="72"/>
      <c r="F3" s="72"/>
      <c r="G3" s="72"/>
      <c r="H3" s="73"/>
      <c r="I3" s="17"/>
      <c r="J3" s="18"/>
      <c r="K3" s="1"/>
    </row>
    <row r="4" spans="1:11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7"/>
      <c r="K6" s="1"/>
    </row>
    <row r="7" spans="1:11" ht="15.75" x14ac:dyDescent="0.25">
      <c r="A7" s="39" t="s">
        <v>6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11" x14ac:dyDescent="0.25">
      <c r="A8" s="4" t="s">
        <v>7</v>
      </c>
      <c r="B8" s="35" t="s">
        <v>65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ht="15" customHeight="1" x14ac:dyDescent="0.25">
      <c r="A9" s="14" t="s">
        <v>36</v>
      </c>
      <c r="B9" s="35" t="s">
        <v>66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14" t="s">
        <v>37</v>
      </c>
      <c r="B10" s="35" t="s">
        <v>52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68.25" customHeight="1" x14ac:dyDescent="0.25">
      <c r="A11" s="4" t="s">
        <v>8</v>
      </c>
      <c r="B11" s="42" t="s">
        <v>67</v>
      </c>
      <c r="C11" s="42"/>
      <c r="D11" s="42"/>
      <c r="E11" s="42"/>
      <c r="F11" s="42"/>
      <c r="G11" s="42"/>
      <c r="H11" s="42"/>
      <c r="I11" s="42"/>
      <c r="J11" s="43"/>
    </row>
    <row r="12" spans="1:11" ht="78.75" customHeight="1" x14ac:dyDescent="0.25">
      <c r="A12" s="4" t="s">
        <v>9</v>
      </c>
      <c r="B12" s="42" t="s">
        <v>68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25" t="s">
        <v>10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49.5" customHeight="1" x14ac:dyDescent="0.25">
      <c r="A14" s="4" t="s">
        <v>11</v>
      </c>
      <c r="B14" s="15">
        <v>3</v>
      </c>
      <c r="C14" s="60" t="s">
        <v>53</v>
      </c>
      <c r="D14" s="60"/>
      <c r="E14" s="60"/>
      <c r="F14" s="60"/>
      <c r="G14" s="60"/>
      <c r="H14" s="60"/>
      <c r="I14" s="60"/>
      <c r="J14" s="60"/>
    </row>
    <row r="15" spans="1:11" ht="36" customHeight="1" x14ac:dyDescent="0.25">
      <c r="A15" s="4" t="s">
        <v>12</v>
      </c>
      <c r="B15" s="7">
        <v>5</v>
      </c>
      <c r="C15" s="60" t="s">
        <v>54</v>
      </c>
      <c r="D15" s="60"/>
      <c r="E15" s="60"/>
      <c r="F15" s="60"/>
      <c r="G15" s="60"/>
      <c r="H15" s="60"/>
      <c r="I15" s="60"/>
      <c r="J15" s="60"/>
    </row>
    <row r="16" spans="1:11" ht="48.75" customHeight="1" x14ac:dyDescent="0.25">
      <c r="A16" s="4" t="s">
        <v>13</v>
      </c>
      <c r="B16" s="8">
        <v>3</v>
      </c>
      <c r="C16" s="60" t="s">
        <v>55</v>
      </c>
      <c r="D16" s="60"/>
      <c r="E16" s="60"/>
      <c r="F16" s="60"/>
      <c r="G16" s="60"/>
      <c r="H16" s="60"/>
      <c r="I16" s="60"/>
      <c r="J16" s="60"/>
    </row>
    <row r="17" spans="1:13" ht="15.75" x14ac:dyDescent="0.25">
      <c r="A17" s="25" t="s">
        <v>14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3" ht="29.25" customHeight="1" x14ac:dyDescent="0.25">
      <c r="A18" s="4" t="s">
        <v>15</v>
      </c>
      <c r="B18" s="42" t="s">
        <v>83</v>
      </c>
      <c r="C18" s="42"/>
      <c r="D18" s="42"/>
      <c r="E18" s="42"/>
      <c r="F18" s="42"/>
      <c r="G18" s="42"/>
      <c r="H18" s="42"/>
      <c r="I18" s="42"/>
      <c r="J18" s="43"/>
    </row>
    <row r="19" spans="1:13" ht="33" customHeight="1" x14ac:dyDescent="0.25">
      <c r="A19" s="9" t="s">
        <v>16</v>
      </c>
      <c r="B19" s="42" t="s">
        <v>84</v>
      </c>
      <c r="C19" s="42"/>
      <c r="D19" s="42"/>
      <c r="E19" s="42"/>
      <c r="F19" s="42"/>
      <c r="G19" s="42"/>
      <c r="H19" s="42"/>
      <c r="I19" s="42"/>
      <c r="J19" s="43"/>
    </row>
    <row r="20" spans="1:13" ht="34.5" customHeight="1" x14ac:dyDescent="0.25">
      <c r="A20" s="9" t="s">
        <v>17</v>
      </c>
      <c r="B20" s="78" t="s">
        <v>85</v>
      </c>
      <c r="C20" s="78"/>
      <c r="D20" s="78"/>
      <c r="E20" s="78"/>
      <c r="F20" s="78"/>
      <c r="G20" s="78"/>
      <c r="H20" s="78"/>
      <c r="I20" s="78"/>
      <c r="J20" s="79"/>
    </row>
    <row r="21" spans="1:13" ht="35.25" customHeight="1" x14ac:dyDescent="0.25">
      <c r="A21" s="9" t="s">
        <v>38</v>
      </c>
      <c r="B21" s="78" t="s">
        <v>64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3" ht="15.75" x14ac:dyDescent="0.25">
      <c r="A22" s="25" t="s">
        <v>18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3" ht="15.75" x14ac:dyDescent="0.25">
      <c r="A23" s="39" t="s">
        <v>19</v>
      </c>
      <c r="B23" s="40"/>
      <c r="C23" s="40"/>
      <c r="D23" s="40"/>
      <c r="E23" s="40"/>
      <c r="F23" s="40"/>
      <c r="G23" s="40"/>
      <c r="H23" s="40"/>
      <c r="I23" s="40"/>
      <c r="J23" s="41"/>
      <c r="K23" s="1"/>
    </row>
    <row r="24" spans="1:13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3" ht="36.75" customHeight="1" x14ac:dyDescent="0.25">
      <c r="A25" s="44">
        <v>57132451</v>
      </c>
      <c r="B25" s="45"/>
      <c r="C25" s="51">
        <v>57132451</v>
      </c>
      <c r="D25" s="52"/>
      <c r="E25" s="53"/>
      <c r="F25" s="51">
        <v>14212760.789999999</v>
      </c>
      <c r="G25" s="52"/>
      <c r="H25" s="53"/>
      <c r="I25" s="46">
        <f>F25/C25</f>
        <v>0.24876861645582121</v>
      </c>
      <c r="J25" s="47"/>
    </row>
    <row r="26" spans="1:13" ht="15.75" x14ac:dyDescent="0.25">
      <c r="A26" s="39" t="s">
        <v>24</v>
      </c>
      <c r="B26" s="40"/>
      <c r="C26" s="40"/>
      <c r="D26" s="40"/>
      <c r="E26" s="40"/>
      <c r="F26" s="40"/>
      <c r="G26" s="40"/>
      <c r="H26" s="40"/>
      <c r="I26" s="40"/>
      <c r="J26" s="41"/>
      <c r="K26" s="1"/>
    </row>
    <row r="27" spans="1:13" x14ac:dyDescent="0.25">
      <c r="A27" s="5"/>
      <c r="B27"/>
      <c r="C27" s="48" t="s">
        <v>50</v>
      </c>
      <c r="D27" s="49"/>
      <c r="E27" s="48" t="s">
        <v>48</v>
      </c>
      <c r="F27" s="49"/>
      <c r="G27" s="48" t="s">
        <v>49</v>
      </c>
      <c r="H27" s="48"/>
      <c r="I27" s="48" t="s">
        <v>25</v>
      </c>
      <c r="J27" s="50"/>
    </row>
    <row r="28" spans="1:13" ht="38.25" x14ac:dyDescent="0.25">
      <c r="A28" s="23" t="s">
        <v>26</v>
      </c>
      <c r="B28" s="88" t="s">
        <v>27</v>
      </c>
      <c r="C28" s="88" t="s">
        <v>39</v>
      </c>
      <c r="D28" s="88" t="s">
        <v>40</v>
      </c>
      <c r="E28" s="88" t="s">
        <v>42</v>
      </c>
      <c r="F28" s="88" t="s">
        <v>43</v>
      </c>
      <c r="G28" s="88" t="s">
        <v>44</v>
      </c>
      <c r="H28" s="88" t="s">
        <v>45</v>
      </c>
      <c r="I28" s="88" t="s">
        <v>46</v>
      </c>
      <c r="J28" s="96" t="s">
        <v>47</v>
      </c>
    </row>
    <row r="29" spans="1:13" ht="75" x14ac:dyDescent="0.25">
      <c r="A29" s="22" t="s">
        <v>75</v>
      </c>
      <c r="B29" s="101" t="s">
        <v>79</v>
      </c>
      <c r="C29" s="109">
        <v>64000</v>
      </c>
      <c r="D29" s="110">
        <v>4803555</v>
      </c>
      <c r="E29" s="117">
        <v>17500</v>
      </c>
      <c r="F29" s="118">
        <v>1267852</v>
      </c>
      <c r="G29" s="119">
        <v>14236</v>
      </c>
      <c r="H29" s="120">
        <v>0</v>
      </c>
      <c r="I29" s="111">
        <f>IF(G29&gt;0,G29/Tabla13[[#This Row],[Física
(C)]],0)</f>
        <v>0.81348571428571426</v>
      </c>
      <c r="J29" s="112">
        <f>IF(H29&gt;0,H29/Tabla13[[#This Row],[Financiera
(D)]],0)</f>
        <v>0</v>
      </c>
      <c r="L29" s="19"/>
    </row>
    <row r="30" spans="1:13" ht="84" x14ac:dyDescent="0.25">
      <c r="A30" s="22" t="s">
        <v>76</v>
      </c>
      <c r="B30" s="101" t="s">
        <v>80</v>
      </c>
      <c r="C30" s="113">
        <v>110000</v>
      </c>
      <c r="D30" s="114">
        <v>15958960</v>
      </c>
      <c r="E30" s="117">
        <v>29000</v>
      </c>
      <c r="F30" s="118">
        <v>4377987</v>
      </c>
      <c r="G30" s="119">
        <v>24143</v>
      </c>
      <c r="H30" s="121">
        <v>298425</v>
      </c>
      <c r="I30" s="115">
        <f>IF(G30&gt;0,G30/Tabla13[[#This Row],[Física
(C)]],0)</f>
        <v>0.83251724137931038</v>
      </c>
      <c r="J30" s="116">
        <f>IF(H30&gt;0,H30/Tabla13[[#This Row],[Financiera
(D)]],0)</f>
        <v>6.8164889480028149E-2</v>
      </c>
    </row>
    <row r="31" spans="1:13" ht="60" x14ac:dyDescent="0.25">
      <c r="A31" s="22" t="s">
        <v>77</v>
      </c>
      <c r="B31" s="104" t="s">
        <v>81</v>
      </c>
      <c r="C31" s="113">
        <v>25000</v>
      </c>
      <c r="D31" s="114">
        <v>1500466</v>
      </c>
      <c r="E31" s="117">
        <v>6500</v>
      </c>
      <c r="F31" s="118">
        <v>375155</v>
      </c>
      <c r="G31" s="119">
        <v>5310</v>
      </c>
      <c r="H31" s="120">
        <v>0</v>
      </c>
      <c r="I31" s="115">
        <f>IF(G31&gt;0,G31/Tabla13[[#This Row],[Física
(C)]],0)</f>
        <v>0.81692307692307697</v>
      </c>
      <c r="J31" s="116">
        <f>IF(H31&gt;0,H31/Tabla13[[#This Row],[Financiera
(D)]],0)</f>
        <v>0</v>
      </c>
    </row>
    <row r="32" spans="1:13" ht="90" x14ac:dyDescent="0.25">
      <c r="A32" s="22" t="s">
        <v>78</v>
      </c>
      <c r="B32" s="104" t="s">
        <v>62</v>
      </c>
      <c r="C32" s="113">
        <v>2600</v>
      </c>
      <c r="D32" s="114">
        <v>4300000</v>
      </c>
      <c r="E32" s="122">
        <v>650</v>
      </c>
      <c r="F32" s="118">
        <v>1500000</v>
      </c>
      <c r="G32" s="119">
        <v>817</v>
      </c>
      <c r="H32" s="120">
        <v>1151873</v>
      </c>
      <c r="I32" s="115">
        <f>IF(G32&gt;0,G32/Tabla13[[#This Row],[Física
(C)]],0)</f>
        <v>1.256923076923077</v>
      </c>
      <c r="J32" s="116">
        <f>IF(H32&gt;0,H32/Tabla13[[#This Row],[Financiera
(D)]],0)</f>
        <v>0.76791533333333328</v>
      </c>
      <c r="M32" s="19"/>
    </row>
    <row r="33" spans="1:11" x14ac:dyDescent="0.25">
      <c r="A33" s="100"/>
      <c r="B33" s="100"/>
      <c r="C33" s="92"/>
      <c r="D33" s="107"/>
      <c r="E33" s="107"/>
      <c r="F33" s="107"/>
      <c r="G33" s="108"/>
      <c r="H33" s="107"/>
      <c r="I33" s="102">
        <f>IF(G33&gt;0,G33/Tabla13[[#This Row],[Física
(C)]],0)</f>
        <v>0</v>
      </c>
      <c r="J33" s="103">
        <f>IF(H33&gt;0,H33/Tabla13[[#This Row],[Financiera
(D)]],0)</f>
        <v>0</v>
      </c>
    </row>
    <row r="34" spans="1:11" ht="15.75" x14ac:dyDescent="0.25">
      <c r="A34" s="25" t="s">
        <v>28</v>
      </c>
      <c r="B34" s="26"/>
      <c r="C34" s="26"/>
      <c r="D34" s="26"/>
      <c r="E34" s="26"/>
      <c r="F34" s="26"/>
      <c r="G34" s="26"/>
      <c r="H34" s="26"/>
      <c r="I34" s="26"/>
      <c r="J34" s="27"/>
    </row>
    <row r="35" spans="1:11" ht="15.75" x14ac:dyDescent="0.25">
      <c r="A35" s="39" t="s">
        <v>29</v>
      </c>
      <c r="B35" s="40"/>
      <c r="C35" s="40"/>
      <c r="D35" s="40"/>
      <c r="E35" s="40"/>
      <c r="F35" s="40"/>
      <c r="G35" s="40"/>
      <c r="H35" s="40"/>
      <c r="I35" s="40"/>
      <c r="J35" s="41"/>
      <c r="K35" s="1"/>
    </row>
    <row r="36" spans="1:11" x14ac:dyDescent="0.25">
      <c r="A36" s="10" t="s">
        <v>30</v>
      </c>
      <c r="B36" s="42" t="s">
        <v>100</v>
      </c>
      <c r="C36" s="42"/>
      <c r="D36" s="42"/>
      <c r="E36" s="42"/>
      <c r="F36" s="42"/>
      <c r="G36" s="42"/>
      <c r="H36" s="42"/>
      <c r="I36" s="42"/>
      <c r="J36" s="43"/>
    </row>
    <row r="37" spans="1:11" ht="30" x14ac:dyDescent="0.25">
      <c r="A37" s="10" t="s">
        <v>31</v>
      </c>
      <c r="B37" s="42" t="s">
        <v>79</v>
      </c>
      <c r="C37" s="42"/>
      <c r="D37" s="42"/>
      <c r="E37" s="42"/>
      <c r="F37" s="42"/>
      <c r="G37" s="42"/>
      <c r="H37" s="42"/>
      <c r="I37" s="42"/>
      <c r="J37" s="43"/>
    </row>
    <row r="38" spans="1:11" ht="85.5" customHeight="1" x14ac:dyDescent="0.25">
      <c r="A38" s="10" t="s">
        <v>32</v>
      </c>
      <c r="B38" s="42" t="s">
        <v>107</v>
      </c>
      <c r="C38" s="42"/>
      <c r="D38" s="42"/>
      <c r="E38" s="42"/>
      <c r="F38" s="42"/>
      <c r="G38" s="42"/>
      <c r="H38" s="42"/>
      <c r="I38" s="42"/>
      <c r="J38" s="43"/>
    </row>
    <row r="39" spans="1:11" ht="30" x14ac:dyDescent="0.25">
      <c r="A39" s="10" t="s">
        <v>33</v>
      </c>
      <c r="B39" s="42" t="s">
        <v>99</v>
      </c>
      <c r="C39" s="42"/>
      <c r="D39" s="42"/>
      <c r="E39" s="42"/>
      <c r="F39" s="42"/>
      <c r="G39" s="42"/>
      <c r="H39" s="42"/>
      <c r="I39" s="42"/>
      <c r="J39" s="43"/>
    </row>
    <row r="40" spans="1:11" ht="15.75" x14ac:dyDescent="0.25">
      <c r="A40" s="25" t="s">
        <v>34</v>
      </c>
      <c r="B40" s="26"/>
      <c r="C40" s="26"/>
      <c r="D40" s="26"/>
      <c r="E40" s="26"/>
      <c r="F40" s="26"/>
      <c r="G40" s="26"/>
      <c r="H40" s="26"/>
      <c r="I40" s="26"/>
      <c r="J40" s="27"/>
    </row>
    <row r="41" spans="1:11" ht="15.75" x14ac:dyDescent="0.25">
      <c r="A41" s="28" t="s">
        <v>35</v>
      </c>
      <c r="B41" s="29"/>
      <c r="C41" s="29"/>
      <c r="D41" s="29"/>
      <c r="E41" s="29"/>
      <c r="F41" s="29"/>
      <c r="G41" s="29"/>
      <c r="H41" s="29"/>
      <c r="I41" s="29"/>
      <c r="J41" s="30"/>
      <c r="K41" s="1"/>
    </row>
    <row r="42" spans="1:11" ht="27.75" customHeight="1" x14ac:dyDescent="0.25">
      <c r="A42" s="31" t="s">
        <v>108</v>
      </c>
      <c r="B42" s="32"/>
      <c r="C42" s="32"/>
      <c r="D42" s="32"/>
      <c r="E42" s="32"/>
      <c r="F42" s="32"/>
      <c r="G42" s="32"/>
      <c r="H42" s="32"/>
      <c r="I42" s="32"/>
      <c r="J42" s="33"/>
    </row>
    <row r="43" spans="1:11" ht="27.75" customHeight="1" x14ac:dyDescent="0.25">
      <c r="A43" s="16" t="s">
        <v>73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21"/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27.75" customHeight="1" x14ac:dyDescent="0.25">
      <c r="A45" s="16" t="s">
        <v>82</v>
      </c>
      <c r="B45" s="16"/>
      <c r="C45" s="16"/>
      <c r="D45" s="16"/>
      <c r="E45" s="16"/>
      <c r="F45" s="16"/>
      <c r="G45" s="16"/>
      <c r="H45" s="16"/>
      <c r="I45" s="16"/>
      <c r="J45" s="16"/>
    </row>
    <row r="46" spans="1:11" ht="27.75" customHeight="1" x14ac:dyDescent="0.25">
      <c r="A46" s="16" t="s">
        <v>74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1" ht="30.75" customHeight="1" x14ac:dyDescent="0.25">
      <c r="A47" s="34" t="s">
        <v>41</v>
      </c>
      <c r="B47" s="34"/>
      <c r="C47" s="34"/>
      <c r="D47" s="34"/>
      <c r="E47" s="34"/>
      <c r="F47" s="34"/>
      <c r="G47" s="34"/>
      <c r="H47" s="34"/>
      <c r="I47" s="34"/>
      <c r="J47" s="34"/>
    </row>
  </sheetData>
  <mergeCells count="48"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6:J36" xr:uid="{93F70524-F32D-40E7-B440-6BDEAB289FC1}"/>
    <dataValidation allowBlank="1" showInputMessage="1" showErrorMessage="1" prompt="¿En qué consiste el producto? su objetivo" sqref="B37:J37" xr:uid="{A6F57CC1-07CD-47E2-B9EF-64A6A67C6B07}"/>
    <dataValidation allowBlank="1" showInputMessage="1" showErrorMessage="1" prompt="1. Describir lo plasmado en el presupuesto_x000a_2. Describir lo alcanzado en términos financieros y de producción " sqref="B38:J38" xr:uid="{0BC809B4-16CE-4374-A298-E6D735C2E87E}"/>
    <dataValidation allowBlank="1" showInputMessage="1" showErrorMessage="1" prompt="De existir desvío, explicar razones." sqref="B39:J39" xr:uid="{F95C0758-5143-4206-91AE-E241FF96D58C}"/>
    <dataValidation allowBlank="1" showInputMessage="1" showErrorMessage="1" prompt="Oportunidades de mejora identificadas" sqref="A42:J46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3" xr:uid="{BEC5A55C-BD35-45C3-8A4B-0DD463D07B49}"/>
    <dataValidation allowBlank="1" showInputMessage="1" showErrorMessage="1" prompt="Nombre del indicador" sqref="B28:B33" xr:uid="{4ADA3E99-6E27-4274-AAC6-A9D9D60F55DB}"/>
    <dataValidation allowBlank="1" showInputMessage="1" showErrorMessage="1" prompt="Meta anual del indicador" sqref="C28:C33 E28" xr:uid="{436A7E63-6F42-4CF2-8C48-9EE7D0A4D26D}"/>
    <dataValidation allowBlank="1" showInputMessage="1" showErrorMessage="1" prompt="Monto presupuestado para el producto" sqref="D28:D33 E29:F33 F28" xr:uid="{DF2CD51F-29E3-40C9-8654-3FE3CA256B95}"/>
    <dataValidation allowBlank="1" showInputMessage="1" showErrorMessage="1" prompt="Meta alcanzada en el trimestre" sqref="G28:G33" xr:uid="{8630D2C7-450C-44F9-B52F-B64C75840FBC}"/>
    <dataValidation allowBlank="1" showInputMessage="1" showErrorMessage="1" prompt="Monto ejecutado en el trimestre" sqref="H28:H33" xr:uid="{FFA07861-2AEC-4847-BF8C-D7B67F66C76D}"/>
  </dataValidations>
  <pageMargins left="0.23622047244094491" right="0.23622047244094491" top="0.74803149606299213" bottom="0.74803149606299213" header="0.31496062992125984" footer="0.31496062992125984"/>
  <pageSetup scale="78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sheetPr>
    <pageSetUpPr fitToPage="1"/>
  </sheetPr>
  <dimension ref="A1:L45"/>
  <sheetViews>
    <sheetView tabSelected="1" workbookViewId="0">
      <selection activeCell="A45" sqref="A1:J45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5" width="12.7109375" style="6" customWidth="1"/>
    <col min="6" max="6" width="13.85546875" style="6" bestFit="1" customWidth="1"/>
    <col min="7" max="7" width="8.42578125" style="6" customWidth="1"/>
    <col min="8" max="8" width="13.85546875" style="6" bestFit="1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11"/>
      <c r="B1" s="65" t="s">
        <v>51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4.75" thickBot="1" x14ac:dyDescent="0.3">
      <c r="A2" s="12"/>
      <c r="B2" s="68" t="s">
        <v>0</v>
      </c>
      <c r="C2" s="69"/>
      <c r="D2" s="68" t="s">
        <v>1</v>
      </c>
      <c r="E2" s="69"/>
      <c r="F2" s="69"/>
      <c r="G2" s="69"/>
      <c r="H2" s="70"/>
      <c r="I2" s="2" t="s">
        <v>2</v>
      </c>
      <c r="J2" s="3" t="s">
        <v>3</v>
      </c>
      <c r="K2" s="1"/>
    </row>
    <row r="3" spans="1:11" ht="21.75" thickBot="1" x14ac:dyDescent="0.3">
      <c r="A3" s="13"/>
      <c r="B3" s="71" t="s">
        <v>4</v>
      </c>
      <c r="C3" s="72"/>
      <c r="D3" s="71" t="s">
        <v>103</v>
      </c>
      <c r="E3" s="72"/>
      <c r="F3" s="72"/>
      <c r="G3" s="72"/>
      <c r="H3" s="73"/>
      <c r="I3" s="17"/>
      <c r="J3" s="18"/>
      <c r="K3" s="1"/>
    </row>
    <row r="4" spans="1:11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7"/>
      <c r="K6" s="1"/>
    </row>
    <row r="7" spans="1:11" ht="15.75" x14ac:dyDescent="0.25">
      <c r="A7" s="39" t="s">
        <v>6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11" x14ac:dyDescent="0.25">
      <c r="A8" s="4" t="s">
        <v>7</v>
      </c>
      <c r="B8" s="35" t="s">
        <v>65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ht="15" customHeight="1" x14ac:dyDescent="0.25">
      <c r="A9" s="14" t="s">
        <v>36</v>
      </c>
      <c r="B9" s="35" t="s">
        <v>66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14" t="s">
        <v>37</v>
      </c>
      <c r="B10" s="35" t="s">
        <v>52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68.25" customHeight="1" x14ac:dyDescent="0.25">
      <c r="A11" s="4" t="s">
        <v>8</v>
      </c>
      <c r="B11" s="42" t="s">
        <v>67</v>
      </c>
      <c r="C11" s="42"/>
      <c r="D11" s="42"/>
      <c r="E11" s="42"/>
      <c r="F11" s="42"/>
      <c r="G11" s="42"/>
      <c r="H11" s="42"/>
      <c r="I11" s="42"/>
      <c r="J11" s="43"/>
    </row>
    <row r="12" spans="1:11" ht="78.75" customHeight="1" x14ac:dyDescent="0.25">
      <c r="A12" s="4" t="s">
        <v>9</v>
      </c>
      <c r="B12" s="42" t="s">
        <v>68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25" t="s">
        <v>10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49.5" customHeight="1" x14ac:dyDescent="0.25">
      <c r="A14" s="4" t="s">
        <v>11</v>
      </c>
      <c r="B14" s="15">
        <v>3</v>
      </c>
      <c r="C14" s="60" t="s">
        <v>53</v>
      </c>
      <c r="D14" s="60"/>
      <c r="E14" s="60"/>
      <c r="F14" s="60"/>
      <c r="G14" s="60"/>
      <c r="H14" s="60"/>
      <c r="I14" s="60"/>
      <c r="J14" s="60"/>
    </row>
    <row r="15" spans="1:11" ht="26.25" customHeight="1" x14ac:dyDescent="0.25">
      <c r="A15" s="4" t="s">
        <v>12</v>
      </c>
      <c r="B15" s="7">
        <v>5</v>
      </c>
      <c r="C15" s="60" t="s">
        <v>54</v>
      </c>
      <c r="D15" s="60"/>
      <c r="E15" s="60"/>
      <c r="F15" s="60"/>
      <c r="G15" s="60"/>
      <c r="H15" s="60"/>
      <c r="I15" s="60"/>
      <c r="J15" s="60"/>
    </row>
    <row r="16" spans="1:11" ht="57.75" customHeight="1" x14ac:dyDescent="0.25">
      <c r="A16" s="4" t="s">
        <v>13</v>
      </c>
      <c r="B16" s="8">
        <v>3</v>
      </c>
      <c r="C16" s="60" t="s">
        <v>55</v>
      </c>
      <c r="D16" s="60"/>
      <c r="E16" s="60"/>
      <c r="F16" s="60"/>
      <c r="G16" s="60"/>
      <c r="H16" s="60"/>
      <c r="I16" s="60"/>
      <c r="J16" s="60"/>
    </row>
    <row r="17" spans="1:12" ht="15.75" x14ac:dyDescent="0.25">
      <c r="A17" s="25" t="s">
        <v>14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2" ht="29.25" customHeight="1" x14ac:dyDescent="0.25">
      <c r="A18" s="4" t="s">
        <v>15</v>
      </c>
      <c r="B18" s="42" t="s">
        <v>91</v>
      </c>
      <c r="C18" s="42"/>
      <c r="D18" s="42"/>
      <c r="E18" s="42"/>
      <c r="F18" s="42"/>
      <c r="G18" s="42"/>
      <c r="H18" s="42"/>
      <c r="I18" s="42"/>
      <c r="J18" s="43"/>
    </row>
    <row r="19" spans="1:12" ht="44.25" customHeight="1" x14ac:dyDescent="0.25">
      <c r="A19" s="9" t="s">
        <v>16</v>
      </c>
      <c r="B19" s="42" t="s">
        <v>92</v>
      </c>
      <c r="C19" s="42"/>
      <c r="D19" s="42"/>
      <c r="E19" s="42"/>
      <c r="F19" s="42"/>
      <c r="G19" s="42"/>
      <c r="H19" s="42"/>
      <c r="I19" s="42"/>
      <c r="J19" s="43"/>
    </row>
    <row r="20" spans="1:12" ht="34.5" customHeight="1" x14ac:dyDescent="0.25">
      <c r="A20" s="9" t="s">
        <v>17</v>
      </c>
      <c r="B20" s="42" t="s">
        <v>97</v>
      </c>
      <c r="C20" s="42"/>
      <c r="D20" s="42"/>
      <c r="E20" s="42"/>
      <c r="F20" s="42"/>
      <c r="G20" s="42"/>
      <c r="H20" s="42"/>
      <c r="I20" s="42"/>
      <c r="J20" s="43"/>
    </row>
    <row r="21" spans="1:12" ht="35.25" customHeight="1" x14ac:dyDescent="0.25">
      <c r="A21" s="9" t="s">
        <v>38</v>
      </c>
      <c r="B21" s="42" t="s">
        <v>96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2" ht="15.75" x14ac:dyDescent="0.25">
      <c r="A22" s="25" t="s">
        <v>18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2" ht="15.75" x14ac:dyDescent="0.25">
      <c r="A23" s="39" t="s">
        <v>19</v>
      </c>
      <c r="B23" s="40"/>
      <c r="C23" s="40"/>
      <c r="D23" s="40"/>
      <c r="E23" s="40"/>
      <c r="F23" s="40"/>
      <c r="G23" s="40"/>
      <c r="H23" s="40"/>
      <c r="I23" s="40"/>
      <c r="J23" s="41"/>
      <c r="K23" s="1"/>
    </row>
    <row r="24" spans="1:12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2" ht="42.75" customHeight="1" x14ac:dyDescent="0.25">
      <c r="A25" s="44">
        <v>22200000</v>
      </c>
      <c r="B25" s="45"/>
      <c r="C25" s="51">
        <v>22200000</v>
      </c>
      <c r="D25" s="52"/>
      <c r="E25" s="53"/>
      <c r="F25" s="51">
        <v>10563931.58</v>
      </c>
      <c r="G25" s="80"/>
      <c r="H25" s="81"/>
      <c r="I25" s="46">
        <f>F25/C25</f>
        <v>0.47585277387387387</v>
      </c>
      <c r="J25" s="47"/>
    </row>
    <row r="26" spans="1:12" ht="15.75" x14ac:dyDescent="0.25">
      <c r="A26" s="39" t="s">
        <v>24</v>
      </c>
      <c r="B26" s="40"/>
      <c r="C26" s="40"/>
      <c r="D26" s="40"/>
      <c r="E26" s="40"/>
      <c r="F26" s="40"/>
      <c r="G26" s="40"/>
      <c r="H26" s="40"/>
      <c r="I26" s="40"/>
      <c r="J26" s="41"/>
      <c r="K26" s="1"/>
    </row>
    <row r="27" spans="1:12" x14ac:dyDescent="0.25">
      <c r="A27" s="5"/>
      <c r="B27"/>
      <c r="C27" s="48" t="s">
        <v>50</v>
      </c>
      <c r="D27" s="49"/>
      <c r="E27" s="48" t="s">
        <v>48</v>
      </c>
      <c r="F27" s="49"/>
      <c r="G27" s="48" t="s">
        <v>49</v>
      </c>
      <c r="H27" s="48"/>
      <c r="I27" s="48" t="s">
        <v>25</v>
      </c>
      <c r="J27" s="50"/>
    </row>
    <row r="28" spans="1:12" ht="38.25" x14ac:dyDescent="0.25">
      <c r="A28" s="23" t="s">
        <v>26</v>
      </c>
      <c r="B28" s="88" t="s">
        <v>27</v>
      </c>
      <c r="C28" s="88" t="s">
        <v>39</v>
      </c>
      <c r="D28" s="88" t="s">
        <v>40</v>
      </c>
      <c r="E28" s="88" t="s">
        <v>42</v>
      </c>
      <c r="F28" s="88" t="s">
        <v>43</v>
      </c>
      <c r="G28" s="88" t="s">
        <v>44</v>
      </c>
      <c r="H28" s="88" t="s">
        <v>45</v>
      </c>
      <c r="I28" s="88" t="s">
        <v>46</v>
      </c>
      <c r="J28" s="96" t="s">
        <v>47</v>
      </c>
    </row>
    <row r="29" spans="1:12" ht="60" x14ac:dyDescent="0.25">
      <c r="A29" s="125" t="s">
        <v>87</v>
      </c>
      <c r="B29" s="124" t="s">
        <v>89</v>
      </c>
      <c r="C29" s="92">
        <v>400</v>
      </c>
      <c r="D29" s="93">
        <v>10732724</v>
      </c>
      <c r="E29" s="107">
        <v>400</v>
      </c>
      <c r="F29" s="126">
        <v>2532000</v>
      </c>
      <c r="G29" s="128">
        <v>375</v>
      </c>
      <c r="H29" s="127">
        <v>1834701</v>
      </c>
      <c r="I29" s="102">
        <f>IF(G29&gt;0,G29/Tabla134[[#This Row],[Física
(C)]],0)</f>
        <v>0.9375</v>
      </c>
      <c r="J29" s="103">
        <f>IF(H29&gt;0,H29/Tabla134[[#This Row],[Financiera
(D)]],0)</f>
        <v>0.72460545023696687</v>
      </c>
      <c r="L29" s="19"/>
    </row>
    <row r="30" spans="1:12" ht="75" x14ac:dyDescent="0.25">
      <c r="A30" s="125" t="s">
        <v>88</v>
      </c>
      <c r="B30" s="124" t="s">
        <v>90</v>
      </c>
      <c r="C30" s="94">
        <v>1000</v>
      </c>
      <c r="D30" s="95">
        <v>5168220</v>
      </c>
      <c r="E30" s="123">
        <v>624</v>
      </c>
      <c r="F30" s="126">
        <v>2320000</v>
      </c>
      <c r="G30" s="128">
        <v>623</v>
      </c>
      <c r="H30" s="127">
        <v>952589.56</v>
      </c>
      <c r="I30" s="105">
        <f>IF(G30&gt;0,G30/Tabla134[[#This Row],[Física
(C)]],0)</f>
        <v>0.9983974358974359</v>
      </c>
      <c r="J30" s="106">
        <f>IF(H30&gt;0,H30/Tabla134[[#This Row],[Financiera
(D)]],0)</f>
        <v>0.41059894827586207</v>
      </c>
    </row>
    <row r="31" spans="1:12" x14ac:dyDescent="0.25">
      <c r="A31" s="124"/>
      <c r="B31" s="124"/>
      <c r="C31" s="92"/>
      <c r="D31" s="107"/>
      <c r="E31" s="107"/>
      <c r="F31" s="107"/>
      <c r="G31" s="108"/>
      <c r="H31" s="107"/>
      <c r="I31" s="102">
        <f>IF(G31&gt;0,G31/Tabla134[[#This Row],[Física
(C)]],0)</f>
        <v>0</v>
      </c>
      <c r="J31" s="103">
        <f>IF(H31&gt;0,H31/Tabla134[[#This Row],[Financiera
(D)]],0)</f>
        <v>0</v>
      </c>
    </row>
    <row r="32" spans="1:12" ht="15.75" x14ac:dyDescent="0.25">
      <c r="A32" s="25" t="s">
        <v>28</v>
      </c>
      <c r="B32" s="26"/>
      <c r="C32" s="26"/>
      <c r="D32" s="26"/>
      <c r="E32" s="26"/>
      <c r="F32" s="26"/>
      <c r="G32" s="26"/>
      <c r="H32" s="26"/>
      <c r="I32" s="26"/>
      <c r="J32" s="27"/>
    </row>
    <row r="33" spans="1:11" ht="15.75" x14ac:dyDescent="0.25">
      <c r="A33" s="39" t="s">
        <v>93</v>
      </c>
      <c r="B33" s="40"/>
      <c r="C33" s="40"/>
      <c r="D33" s="40"/>
      <c r="E33" s="40"/>
      <c r="F33" s="40"/>
      <c r="G33" s="40"/>
      <c r="H33" s="40"/>
      <c r="I33" s="40"/>
      <c r="J33" s="41"/>
      <c r="K33" s="1"/>
    </row>
    <row r="34" spans="1:11" x14ac:dyDescent="0.25">
      <c r="A34" s="10" t="s">
        <v>30</v>
      </c>
      <c r="B34" s="42" t="s">
        <v>94</v>
      </c>
      <c r="C34" s="42"/>
      <c r="D34" s="42"/>
      <c r="E34" s="42"/>
      <c r="F34" s="42"/>
      <c r="G34" s="42"/>
      <c r="H34" s="42"/>
      <c r="I34" s="42"/>
      <c r="J34" s="43"/>
    </row>
    <row r="35" spans="1:11" ht="30" x14ac:dyDescent="0.25">
      <c r="A35" s="10" t="s">
        <v>31</v>
      </c>
      <c r="B35" s="42" t="s">
        <v>95</v>
      </c>
      <c r="C35" s="42"/>
      <c r="D35" s="42"/>
      <c r="E35" s="42"/>
      <c r="F35" s="42"/>
      <c r="G35" s="42"/>
      <c r="H35" s="42"/>
      <c r="I35" s="42"/>
      <c r="J35" s="43"/>
    </row>
    <row r="36" spans="1:11" ht="85.5" customHeight="1" x14ac:dyDescent="0.25">
      <c r="A36" s="10" t="s">
        <v>32</v>
      </c>
      <c r="B36" s="42" t="s">
        <v>109</v>
      </c>
      <c r="C36" s="42"/>
      <c r="D36" s="42"/>
      <c r="E36" s="42"/>
      <c r="F36" s="42"/>
      <c r="G36" s="42"/>
      <c r="H36" s="42"/>
      <c r="I36" s="42"/>
      <c r="J36" s="43"/>
    </row>
    <row r="37" spans="1:11" ht="69.75" customHeight="1" x14ac:dyDescent="0.25">
      <c r="A37" s="10" t="s">
        <v>33</v>
      </c>
      <c r="B37" s="42" t="s">
        <v>101</v>
      </c>
      <c r="C37" s="42"/>
      <c r="D37" s="42"/>
      <c r="E37" s="42"/>
      <c r="F37" s="42"/>
      <c r="G37" s="42"/>
      <c r="H37" s="42"/>
      <c r="I37" s="42"/>
      <c r="J37" s="43"/>
    </row>
    <row r="38" spans="1:11" ht="15.75" x14ac:dyDescent="0.25">
      <c r="A38" s="25" t="s">
        <v>34</v>
      </c>
      <c r="B38" s="26"/>
      <c r="C38" s="26"/>
      <c r="D38" s="26"/>
      <c r="E38" s="26"/>
      <c r="F38" s="26"/>
      <c r="G38" s="26"/>
      <c r="H38" s="26"/>
      <c r="I38" s="26"/>
      <c r="J38" s="27"/>
    </row>
    <row r="39" spans="1:11" ht="15.75" x14ac:dyDescent="0.25">
      <c r="A39" s="28" t="s">
        <v>35</v>
      </c>
      <c r="B39" s="29"/>
      <c r="C39" s="29"/>
      <c r="D39" s="29"/>
      <c r="E39" s="29"/>
      <c r="F39" s="29"/>
      <c r="G39" s="29"/>
      <c r="H39" s="29"/>
      <c r="I39" s="29"/>
      <c r="J39" s="30"/>
      <c r="K39" s="1"/>
    </row>
    <row r="40" spans="1:11" ht="27.75" customHeight="1" x14ac:dyDescent="0.25">
      <c r="A40" s="31" t="s">
        <v>102</v>
      </c>
      <c r="B40" s="32"/>
      <c r="C40" s="32"/>
      <c r="D40" s="32"/>
      <c r="E40" s="32"/>
      <c r="F40" s="32"/>
      <c r="G40" s="32"/>
      <c r="H40" s="32"/>
      <c r="I40" s="32"/>
      <c r="J40" s="33"/>
    </row>
    <row r="41" spans="1:11" ht="27.75" customHeight="1" x14ac:dyDescent="0.25">
      <c r="A41" s="16" t="s">
        <v>73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11" ht="27.75" customHeight="1" x14ac:dyDescent="0.25">
      <c r="A42" s="21"/>
      <c r="B42" s="16"/>
      <c r="C42" s="16"/>
      <c r="D42" s="16"/>
      <c r="E42" s="16"/>
      <c r="F42" s="16"/>
      <c r="G42" s="16"/>
      <c r="H42" s="16"/>
      <c r="I42" s="16"/>
      <c r="J42" s="16"/>
    </row>
    <row r="43" spans="1:11" ht="27.75" customHeight="1" x14ac:dyDescent="0.25">
      <c r="A43" s="16" t="s">
        <v>86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1" ht="27.75" customHeight="1" x14ac:dyDescent="0.25">
      <c r="A44" s="16" t="s">
        <v>74</v>
      </c>
      <c r="B44" s="16"/>
      <c r="C44" s="16"/>
      <c r="D44" s="16"/>
      <c r="E44" s="16"/>
      <c r="F44" s="16"/>
      <c r="G44" s="16"/>
      <c r="H44" s="16"/>
      <c r="I44" s="16"/>
      <c r="J44" s="16"/>
    </row>
    <row r="45" spans="1:11" ht="30.75" customHeight="1" x14ac:dyDescent="0.25">
      <c r="A45" s="34" t="s">
        <v>41</v>
      </c>
      <c r="B45" s="34"/>
      <c r="C45" s="34"/>
      <c r="D45" s="34"/>
      <c r="E45" s="34"/>
      <c r="F45" s="34"/>
      <c r="G45" s="34"/>
      <c r="H45" s="34"/>
      <c r="I45" s="34"/>
      <c r="J45" s="34"/>
    </row>
  </sheetData>
  <mergeCells count="48"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 D28:D31 E29:F31" xr:uid="{5023BFE1-CE1D-4101-82FB-4D7034BDC0EF}"/>
    <dataValidation allowBlank="1" showInputMessage="1" showErrorMessage="1" prompt="Meta anual del indicador" sqref="E28 C28:C31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40:J44" xr:uid="{4CC4A794-4295-46C0-9C91-56A848EEC160}"/>
    <dataValidation allowBlank="1" showInputMessage="1" showErrorMessage="1" prompt="De existir desvío, explicar razones." sqref="B37:J37" xr:uid="{ED6336BC-3482-45E3-B48F-E24DFABD6D09}"/>
    <dataValidation allowBlank="1" showInputMessage="1" showErrorMessage="1" prompt="1. Describir lo plasmado en el presupuesto_x000a_2. Describir lo alcanzado en términos financieros y de producción " sqref="B36:J36" xr:uid="{EFE9B369-C80E-49C1-B70E-997FB933C04E}"/>
    <dataValidation allowBlank="1" showInputMessage="1" showErrorMessage="1" prompt="¿En qué consiste el producto? su objetivo" sqref="B35:J35" xr:uid="{847C904C-C6BD-4852-95B7-137F121EF4BE}"/>
    <dataValidation allowBlank="1" showInputMessage="1" showErrorMessage="1" prompt="Nombre del producto" sqref="B34:J34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1" xr:uid="{CA94F20F-2EDF-4A5E-A8C3-A65B194714C0}"/>
    <dataValidation allowBlank="1" showInputMessage="1" showErrorMessage="1" prompt="Meta alcanzada en el trimestre" sqref="G28:G31" xr:uid="{3958A520-848B-4A66-8598-089A0835CB5C}"/>
    <dataValidation allowBlank="1" showInputMessage="1" showErrorMessage="1" prompt="Nombre del indicador" sqref="B28:B31" xr:uid="{A2076DE9-D682-438F-977D-405EDC69C931}"/>
    <dataValidation allowBlank="1" showInputMessage="1" showErrorMessage="1" prompt="Nombre de cada producto" sqref="A28:A31" xr:uid="{C99CD333-F186-4D0A-8094-A414662D0ED0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2023-10-18T18:54:25Z</cp:lastPrinted>
  <dcterms:created xsi:type="dcterms:W3CDTF">2021-03-22T15:50:10Z</dcterms:created>
  <dcterms:modified xsi:type="dcterms:W3CDTF">2023-10-18T18:58:57Z</dcterms:modified>
</cp:coreProperties>
</file>