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Rosayddel Ramirez\Desktop\OAI2.0\Transparencia\2022\12 diciembre\Programas y proyectos\‌Informe fisico financiero octubre - diciembre 2022\"/>
    </mc:Choice>
  </mc:AlternateContent>
  <xr:revisionPtr revIDLastSave="0" documentId="8_{7715B887-14F3-4AFF-8C28-5EA8B5B42882}" xr6:coauthVersionLast="47" xr6:coauthVersionMax="47" xr10:uidLastSave="{00000000-0000-0000-0000-000000000000}"/>
  <bookViews>
    <workbookView xWindow="-120" yWindow="-120" windowWidth="38640" windowHeight="21240" activeTab="2" xr2:uid="{00000000-000D-0000-FFFF-FFFF00000000}"/>
  </bookViews>
  <sheets>
    <sheet name="Programa 13" sheetId="1" r:id="rId1"/>
    <sheet name="Programa 18" sheetId="2" r:id="rId2"/>
    <sheet name="Programa 19"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2" i="2" l="1"/>
  <c r="I30" i="2" l="1"/>
  <c r="I32" i="2"/>
  <c r="J29" i="1" l="1"/>
  <c r="I29" i="1"/>
  <c r="J31" i="3" l="1"/>
  <c r="I31" i="3"/>
  <c r="J30" i="3"/>
  <c r="I30" i="3"/>
  <c r="J29" i="3"/>
  <c r="I29" i="3"/>
  <c r="J33" i="2"/>
  <c r="I33" i="2"/>
  <c r="J31" i="2"/>
  <c r="I31" i="2"/>
  <c r="J30" i="2"/>
  <c r="J29" i="2"/>
  <c r="I29" i="2"/>
  <c r="J30" i="1"/>
  <c r="J31" i="1"/>
  <c r="J32" i="1"/>
  <c r="I30" i="1"/>
  <c r="I31" i="1"/>
  <c r="I32" i="1"/>
</calcChain>
</file>

<file path=xl/sharedStrings.xml><?xml version="1.0" encoding="utf-8"?>
<sst xmlns="http://schemas.openxmlformats.org/spreadsheetml/2006/main" count="240" uniqueCount="113">
  <si>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</si>
  <si>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</si>
  <si>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</si>
  <si>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</si>
  <si>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</si>
  <si>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</si>
  <si>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</si>
  <si>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</si>
  <si>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</si>
  <si>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</si>
  <si>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</si>
  <si>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</si>
  <si>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</si>
  <si>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</si>
  <si>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</si>
  <si>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</si>
  <si>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</si>
  <si>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</si>
  <si>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</si>
  <si>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</si>
  <si>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</si>
  <si>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</si>
  <si>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</si>
  <si>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</si>
  <si>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</si>
  <si>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</si>
  <si>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</si>
  <si>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</si>
  <si>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</si>
  <si>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</si>
  <si>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</si>
  <si>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</si>
  <si>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</si>
  <si>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</si>
  <si>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</si>
  <si>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</si>
  <si>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</si>
  <si>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</si>
  <si>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</si>
  <si>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</si>
  <si>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</si>
  <si>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</si>
  <si>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</si>
  <si>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</si>
  <si>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</si>
  <si>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</si>
  <si>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</si>
  <si>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</si>
  <si>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</si>
  <si>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</si>
  <si>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</si>
  <si>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t>
  </si>
  <si>
    <t xml:space="preserve"> Una economía territorial y sectorialmente integrada, innovadora, diversificada, plural, orientada a la calidad y ambientalmente sostenible, que genera crecimiento alto y sostenido con equidad y empleo digno, y que aprovecha y potencia las oportunidades del mercado local y se inserta de forma competitiva en la economía global.</t>
  </si>
  <si>
    <t>Estructura productiva sectorial y territorialmente articulada,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</si>
  <si>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</si>
  <si>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 xml:space="preserve">Sanidad animal, asistencia técnica y fomento pecuariotivo </t>
  </si>
  <si>
    <t>Aumentar la productividad y competitividad de los productores pecuarios dominicanos mediante la capacitación, mejoramiento genético y resguardo de  la sanidad animal</t>
  </si>
  <si>
    <t>Especies vacunadas y pruebas aplicadas</t>
  </si>
  <si>
    <t>Biológicos producidos</t>
  </si>
  <si>
    <t>Especies pecuarias mejoradas</t>
  </si>
  <si>
    <t>Productores capacitados</t>
  </si>
  <si>
    <t>Productores Pecuarios a nivel nacional</t>
  </si>
  <si>
    <t>Aumentar la productividad, calidad e inocuidad de la producción pecuaria nacional, resguardando la sanidad animal</t>
  </si>
  <si>
    <t>0210</t>
  </si>
  <si>
    <t>01</t>
  </si>
  <si>
    <t>Promover el desarrollo de la pecuaria nacional impulsando la productividad y la competitividad de los productores pecuarios, resguardando la sanidad animal para lograr la seguridad alimentaria del pueblo dominicano dentro de un marco de acción ambientalmente sostenible</t>
  </si>
  <si>
    <t>Ser una institución dominicana reconocida por su contribución al desarrollo del sector pecuario nacional, con un personal altamente calificado y comprometido con valores éticos; que propicien el mejoramiento continuo de la productividad, calidad, inocuidad de los alimentos mediante el uso de las tecnologías.</t>
  </si>
  <si>
    <t xml:space="preserve">6315 - Especies prevenidas y controladas contra enfermedades    </t>
  </si>
  <si>
    <t xml:space="preserve">6316 - Biológicos producidos para la especies </t>
  </si>
  <si>
    <t>6317 - Especies genéticamente mejoradas para la reproducción</t>
  </si>
  <si>
    <t>6318 - Productores de ganado reciben capacitación para la producción pecuaria</t>
  </si>
  <si>
    <t>Elaborado por:</t>
  </si>
  <si>
    <t>Enc. Planificación y Desarrollo</t>
  </si>
  <si>
    <t>6628 - Ganado bovino con prueba diagnóstica para brucelosis aplicada en la región agropecuaria Noroeste</t>
  </si>
  <si>
    <t>6630 - Ganado bovino con prueba diagnóstica para tuberculosis aplicada en la región agropecuaria</t>
  </si>
  <si>
    <t>6631 - Hembras bovinas vacunadas contra brucelosis en la región agropecuaria Noroeste</t>
  </si>
  <si>
    <t>7512 - Productores reciben asistencia y capacitación para la identificación del Ganado bovino región agropecuaria Noroeste</t>
  </si>
  <si>
    <t xml:space="preserve">Ganado Bovino con prueba diagnostica de brucelosis aplicada </t>
  </si>
  <si>
    <t xml:space="preserve">Ganado Bovino con prueba diagnostica de Tuberculosis aplicada </t>
  </si>
  <si>
    <t>Hembras bovinas de menos de 24 meses vacunadas</t>
  </si>
  <si>
    <t>Austry Rodríguez</t>
  </si>
  <si>
    <t>Prevención  y Control de las Enfermedades Bovinas Brucelosis y Tuberculosis en la Region Noroeste</t>
  </si>
  <si>
    <t>Productores Pecuarios en las Provincias Santiago Rodriguez, Valverde, Montecristi y Dajabón</t>
  </si>
  <si>
    <t>Austry Rodriguez</t>
  </si>
  <si>
    <t xml:space="preserve">6620 - Productores de leche bovina reciben asistencia técnica en la región Este </t>
  </si>
  <si>
    <t xml:space="preserve"> 6621 - Productores de leche bovina reciben apoyo en inseminación artificial en la región Este</t>
  </si>
  <si>
    <t>Productores Asistidos</t>
  </si>
  <si>
    <t>Inseminaciones realizadas</t>
  </si>
  <si>
    <t>Fomento y desarrollo de la productividad de los sistemas de producción de leche bovina en la region Este</t>
  </si>
  <si>
    <t>Este programa consiste en el servicio tecnico de expertos en ganaderia, brindando a los productores de ganado bovino de leche de la región Este del país, para aumentar la productividad de sus sistemas de producción y mejora genética del ganado</t>
  </si>
  <si>
    <t>V.I.I- Información de Logros y Desviaciones por Producto</t>
  </si>
  <si>
    <t xml:space="preserve">Producto 6620 - Productores de leche bovina reciben asistencia técnica en la región Este </t>
  </si>
  <si>
    <t>Numero de Productores Asistidos</t>
  </si>
  <si>
    <t>Aumentar la productividad en litros de leche por vaca en las fincas benefiaciadas de la region Este</t>
  </si>
  <si>
    <t>Productores Pecuarios de leche Bovina de la región Este</t>
  </si>
  <si>
    <t>Producto 002 (6316)- Biologicos Producidos para las especies</t>
  </si>
  <si>
    <t>Numero de biologicos producidos a especies de producción  pecuaria</t>
  </si>
  <si>
    <t>Se lograron producir 378,675 pruebas y vacunas para ser utilizados en diferentes especies pecuarias</t>
  </si>
  <si>
    <t>Este producto no tuvo desvíos significativos a nivel físico. A nivel financiero presentó un desvío de 15.1% por encima de lo programado debido al pago de incentivo de SISMAP,  y rendimiento individual de los servidores del laboratorio</t>
  </si>
  <si>
    <t xml:space="preserve">606,408,188
</t>
  </si>
  <si>
    <t>Octubre - Diciembre</t>
  </si>
  <si>
    <t>Informe de Evaluación trimestral de las Metas Físicas-Financieras</t>
  </si>
  <si>
    <t>Producto 002 (6630)- Especies Prevenidas y Controladas contra enfermedades</t>
  </si>
  <si>
    <t>Se lograron realizar 48,968 pruebas de tuberculosis a ganado bovino de las provincias , Valverde, Santiago Rodriguez, y Montecristi</t>
  </si>
  <si>
    <t>Numero de pruebas de realizados</t>
  </si>
  <si>
    <t>A nivel financiero presentó un desvío de 22% por debajo de lo programado, debido retrasos de facturación por parte de suplidores de jeringas contratados que tuvieron dificultades y retrasos con las importaciones</t>
  </si>
  <si>
    <t xml:space="preserve">41,346,448.3
</t>
  </si>
  <si>
    <t xml:space="preserve">Deben programarse operativos para completar los sanaemientos de la region </t>
  </si>
  <si>
    <t>Informe de Evaluación Trimestral de las Metas Físicas-Financieras</t>
  </si>
  <si>
    <t>En conjunto con las asociaciones de la region Este se asistieron 268 productores en tecnicas de produccion de leche, asi como en tratamiento y cuidado de sus animales para alcanzar mayores niveles de rendimiento en sus establecimiento.</t>
  </si>
  <si>
    <t>Este producto presenta un desvío del 90% por encima de lo programado, debido a que la periodicidad de la meta debe ser rotativa en lugar de acumulativa,es decir que debe rotarse la población completa de fincas incorporadas al programa durante cada trimestre, para el 2023 hemos estipulado asistir 400 fincas cada trimestre. A nivel financiero presentó un desvío de 121% por encima de los programado debido a la adquisición de combustible adicional del personal técnico para cubrir las actividades de fin de año y parte de enero 2023.</t>
  </si>
  <si>
    <t xml:space="preserve">a periodicidad de la meta debe ser rotativa en lugar de acumulativa,es decir que debe rotarse la población completa de fincas incorporadas al programa durante cada trimestre, para el 2023 hemos estipulado asistir 400 fincas cada trimestre. </t>
  </si>
  <si>
    <t>Disminucion de la Prevalencia de la Brucelosis y Tuberculosis  en la la Region Noroeste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</si>
</sst>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23" fillId="0" borderId="28" xfId="0" applyNumberFormat="1" applyFont="1" applyBorder="1" applyAlignment="1" applyProtection="1">
      <alignment horizontal="center" vertical="center" wrapText="1" readingOrder="1"/>
      <protection locked="0"/>
    </xf>
    <xf numFmtId="166" fontId="23" fillId="0" borderId="28" xfId="0" applyNumberFormat="1" applyFont="1" applyBorder="1" applyAlignment="1" applyProtection="1">
      <alignment horizontal="center" vertical="center" wrapText="1" readingOrder="1"/>
      <protection locked="0"/>
    </xf>
    <xf numFmtId="165" fontId="23" fillId="0" borderId="28" xfId="0" applyNumberFormat="1" applyFont="1" applyBorder="1" applyAlignment="1" applyProtection="1">
      <alignment horizontal="center" vertical="center" wrapText="1"/>
      <protection locked="0"/>
    </xf>
    <xf numFmtId="10" fontId="23" fillId="7" borderId="28" xfId="2" applyNumberFormat="1" applyFont="1" applyFill="1" applyBorder="1" applyAlignment="1" applyProtection="1">
      <alignment horizontal="center" vertical="center" wrapText="1" readingOrder="1"/>
      <protection locked="0"/>
    </xf>
    <xf numFmtId="167" fontId="23" fillId="7" borderId="25" xfId="0" applyNumberFormat="1" applyFont="1" applyFill="1" applyBorder="1" applyAlignment="1" applyProtection="1">
      <alignment horizontal="center" vertical="center" wrapText="1" readingOrder="1"/>
      <protection locked="0"/>
    </xf>
    <xf numFmtId="9" fontId="0" fillId="0" borderId="0" xfId="2" applyFont="1"/>
    <xf numFmtId="166" fontId="16" fillId="9" borderId="28" xfId="0" applyNumberFormat="1" applyFont="1" applyFill="1" applyBorder="1" applyAlignment="1" applyProtection="1">
      <alignment horizontal="center" vertical="center" wrapText="1" readingOrder="1"/>
      <protection locked="0"/>
    </xf>
    <xf numFmtId="166" fontId="23" fillId="9" borderId="28" xfId="0" applyNumberFormat="1" applyFont="1" applyFill="1" applyBorder="1" applyAlignment="1" applyProtection="1">
      <alignment horizontal="center" vertical="center" wrapText="1" readingOrder="1"/>
      <protection locked="0"/>
    </xf>
    <xf numFmtId="0" fontId="21" fillId="0" borderId="36"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23" fillId="0" borderId="28" xfId="0" applyFont="1" applyBorder="1" applyAlignment="1" applyProtection="1">
      <alignment horizontal="left" vertical="center" wrapText="1"/>
      <protection locked="0"/>
    </xf>
    <xf numFmtId="0" fontId="0" fillId="0" borderId="22" xfId="0" applyBorder="1" applyAlignment="1">
      <alignment wrapText="1"/>
    </xf>
    <xf numFmtId="0" fontId="16" fillId="0" borderId="24"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15" fillId="8" borderId="39" xfId="0" applyFont="1" applyFill="1" applyBorder="1" applyAlignment="1">
      <alignment horizontal="center" vertical="center" wrapText="1" readingOrder="1"/>
    </xf>
    <xf numFmtId="0" fontId="16" fillId="0" borderId="39" xfId="0" applyFont="1" applyBorder="1" applyAlignment="1" applyProtection="1">
      <alignment vertical="top" wrapText="1"/>
      <protection locked="0"/>
    </xf>
    <xf numFmtId="0" fontId="0" fillId="0" borderId="0" xfId="0" applyAlignment="1">
      <alignment wrapText="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9" fontId="11" fillId="7" borderId="28" xfId="2" applyFont="1" applyFill="1" applyBorder="1" applyAlignment="1" applyProtection="1">
      <alignment horizontal="center" vertical="center" wrapText="1" readingOrder="1"/>
    </xf>
    <xf numFmtId="9" fontId="11" fillId="7" borderId="29" xfId="2" applyFont="1" applyFill="1" applyBorder="1" applyAlignment="1" applyProtection="1">
      <alignment horizontal="center" vertical="center" wrapText="1" readingOrder="1"/>
    </xf>
    <xf numFmtId="39" fontId="11" fillId="0" borderId="38" xfId="1" applyNumberFormat="1" applyFont="1" applyFill="1" applyBorder="1" applyAlignment="1" applyProtection="1">
      <alignment horizontal="center" vertical="center" readingOrder="1"/>
      <protection locked="0"/>
    </xf>
    <xf numFmtId="39" fontId="11" fillId="0" borderId="24" xfId="1" applyNumberFormat="1" applyFont="1" applyFill="1" applyBorder="1" applyAlignment="1" applyProtection="1">
      <alignment horizontal="center" vertical="center" readingOrder="1"/>
      <protection locked="0"/>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FA857E5F-2815-4076-9CA0-577AD8F76EBA}"/>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FCA8B7F-D887-45AB-9F55-34915EF9081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2"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dataCellStyle="Porcentaje">
      <calculatedColumnFormula>IF(G29&gt;0,G29/Tabla1[[#This Row],[Física
(C)]],0)</calculatedColumnFormula>
    </tableColumn>
    <tableColumn id="8" xr3:uid="{00000000-0010-0000-0000-000008000000}" name="Financiero _x000a_(%) _x000a_H=F/D" dataDxfId="30">
      <calculatedColumnFormula>IF(H29&gt;0,H29/Tabla1[[#This Row],[Financiera
(D)]],0)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6E1635-58E5-4E53-82F6-83939DE71CF1}" name="Tabla13" displayName="Tabla13" ref="A28:J33" totalsRowShown="0" headerRowDxfId="29" dataDxfId="27" headerRowBorderDxfId="28" tableBorderDxfId="26" totalsRowBorderDxfId="25">
  <tableColumns count="10">
    <tableColumn id="1" xr3:uid="{211E5E66-1372-4D81-8807-8B576145909B}" name="Producto" dataDxfId="24"/>
    <tableColumn id="2" xr3:uid="{166DA89D-0CE1-495F-BA09-7869A9E62C9F}" name="Indicador" dataDxfId="23"/>
    <tableColumn id="3" xr3:uid="{D640BD76-B6ED-4B75-B71B-3DE6318977FE}" name="Física_x000a_(A)" dataDxfId="22"/>
    <tableColumn id="4" xr3:uid="{BF5ED8DB-C344-4D89-92D5-6210E01934B2}" name="Financiera_x000a_(B)" dataDxfId="21"/>
    <tableColumn id="9" xr3:uid="{28E22081-CF6B-4915-A60B-95B08A9B2089}" name="Física_x000a_(C)" dataDxfId="20"/>
    <tableColumn id="10" xr3:uid="{76544E75-DA72-4D54-92D6-722FAB3424D5}" name="Financiera_x000a_(D)" dataDxfId="19"/>
    <tableColumn id="5" xr3:uid="{4892BFBB-DE73-48E9-9D46-8C62B8C4CFA1}" name="Física _x000a_(E)" dataDxfId="18"/>
    <tableColumn id="6" xr3:uid="{B934E17E-22BB-4E67-A808-18B70F1459B0}" name="Financiera _x000a_ (F)" dataDxfId="17"/>
    <tableColumn id="7" xr3:uid="{5BE395D9-96BD-40D4-8F1D-B5B2DD47245F}" name="Física _x000a_(%)_x000a_ G=E/C" dataDxfId="16" dataCellStyle="Porcentaje">
      <calculatedColumnFormula>IF(G29&gt;0,G29/Tabla13[[#This Row],[Física
(C)]],0)</calculatedColumnFormula>
    </tableColumn>
    <tableColumn id="8" xr3:uid="{FBD86A59-5384-4B84-B2C7-BDFA7DD410D6}" name="Financiero _x000a_(%) _x000a_H=F/D" dataDxfId="15">
      <calculatedColumnFormula>IF(H29&gt;0,H29/Tabla13[[#This Row],[Financiera
(D)]],0)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B3DEFB-A253-4F34-98B8-D2F09DD9B214}" name="Tabla134" displayName="Tabla134" ref="A28:J31" totalsRowShown="0" headerRowDxfId="14" dataDxfId="12" headerRowBorderDxfId="13" tableBorderDxfId="11" totalsRowBorderDxfId="10">
  <tableColumns count="10">
    <tableColumn id="1" xr3:uid="{B859C731-C8C7-40A5-9DC7-63BBA8113AF2}" name="Producto" dataDxfId="9"/>
    <tableColumn id="2" xr3:uid="{3E24C2E8-A429-4B47-B9DB-B9AB40EA0031}" name="Indicador" dataDxfId="8"/>
    <tableColumn id="3" xr3:uid="{3F95544A-A9DD-4169-BBC6-A4A8EAEDD3F7}" name="Física_x000a_(A)" dataDxfId="7"/>
    <tableColumn id="4" xr3:uid="{DFDEC69E-84B2-48F1-AE1C-87573C7587E4}" name="Financiera_x000a_(B)" dataDxfId="6"/>
    <tableColumn id="9" xr3:uid="{489B62E0-A078-4F80-8B31-02567E688D76}" name="Física_x000a_(C)" dataDxfId="5"/>
    <tableColumn id="10" xr3:uid="{E19D3F32-0847-42C8-9618-19B4CD88BE5D}" name="Financiera_x000a_(D)" dataDxfId="4"/>
    <tableColumn id="5" xr3:uid="{C49C2D17-DEF0-4534-8FD2-372F8717380F}" name="Física _x000a_(E)" dataDxfId="3"/>
    <tableColumn id="6" xr3:uid="{A4585B2C-3967-4173-8A7E-18FD6E2AD014}" name="Financiera _x000a_ (F)" dataDxfId="2"/>
    <tableColumn id="7" xr3:uid="{514939E8-77C7-41E0-A75A-EEE91EB1698F}" name="Física _x000a_(%)_x000a_ G=E/C" dataDxfId="1" dataCellStyle="Porcentaje">
      <calculatedColumnFormula>IF(G29&gt;0,G29/Tabla134[[#This Row],[Física
(C)]],0)</calculatedColumnFormula>
    </tableColumn>
    <tableColumn id="8" xr3:uid="{CE45764C-8C23-47FF-A29E-6CF4E04B2C09}" name="Financiero _x000a_(%) _x000a_H=F/D" dataDxfId="0">
      <calculatedColumnFormula>IF(H29&gt;0,H29/Tabla134[[#This Row],[Financiera
(D)]],0)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opLeftCell="A20" workbookViewId="0">
      <selection activeCell="A41" sqref="A41:J41"/>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8.42578125" style="6" customWidth="1"/>
    <col min="8" max="8" width="12.7109375" style="6" customWidth="1"/>
    <col min="9" max="9" width="10.7109375" style="6" customWidth="1"/>
    <col min="10" max="10" width="11.5703125" style="6" customWidth="1"/>
    <col min="11" max="11" width="11.42578125" style="6"/>
  </cols>
  <sheetData>
    <row r="1" spans="1:11" ht="21.75" thickBot="1" x14ac:dyDescent="0.3">
      <c r="A1" s="25"/>
      <c r="B1" s="60" t="s">
        <v>101</v>
      </c>
      <c r="C1" s="61"/>
      <c r="D1" s="61"/>
      <c r="E1" s="61"/>
      <c r="F1" s="61"/>
      <c r="G1" s="61"/>
      <c r="H1" s="61"/>
      <c r="I1" s="61"/>
      <c r="J1" s="62"/>
      <c r="K1" s="1"/>
    </row>
    <row r="2" spans="1:11" ht="24.75" thickBot="1" x14ac:dyDescent="0.3">
      <c r="A2" s="26"/>
      <c r="B2" s="63" t="s">
        <v>0</v>
      </c>
      <c r="C2" s="64"/>
      <c r="D2" s="63" t="s">
        <v>1</v>
      </c>
      <c r="E2" s="64"/>
      <c r="F2" s="64"/>
      <c r="G2" s="64"/>
      <c r="H2" s="65"/>
      <c r="I2" s="2" t="s">
        <v>2</v>
      </c>
      <c r="J2" s="3" t="s">
        <v>3</v>
      </c>
      <c r="K2" s="1"/>
    </row>
    <row r="3" spans="1:11" ht="21.75" thickBot="1" x14ac:dyDescent="0.3">
      <c r="A3" s="27"/>
      <c r="B3" s="66" t="s">
        <v>4</v>
      </c>
      <c r="C3" s="67"/>
      <c r="D3" s="66" t="s">
        <v>100</v>
      </c>
      <c r="E3" s="67"/>
      <c r="F3" s="67"/>
      <c r="G3" s="67"/>
      <c r="H3" s="68"/>
      <c r="I3" s="31"/>
      <c r="J3" s="32"/>
      <c r="K3" s="1"/>
    </row>
    <row r="4" spans="1:11" x14ac:dyDescent="0.25">
      <c r="A4" s="69"/>
      <c r="B4" s="70"/>
      <c r="C4" s="70"/>
      <c r="D4" s="71"/>
      <c r="E4" s="71"/>
      <c r="F4" s="71"/>
      <c r="G4" s="71"/>
      <c r="H4" s="71"/>
      <c r="I4" s="70"/>
      <c r="J4" s="72"/>
      <c r="K4" s="1"/>
    </row>
    <row r="5" spans="1:11" ht="3" customHeight="1" x14ac:dyDescent="0.25">
      <c r="A5" s="51"/>
      <c r="B5" s="52"/>
      <c r="C5" s="52"/>
      <c r="D5" s="52"/>
      <c r="E5" s="52"/>
      <c r="F5" s="52"/>
      <c r="G5" s="52"/>
      <c r="H5" s="52"/>
      <c r="I5" s="52"/>
      <c r="J5" s="53"/>
      <c r="K5" s="1"/>
    </row>
    <row r="6" spans="1:11" ht="15.75" x14ac:dyDescent="0.25">
      <c r="A6" s="54" t="s">
        <v>5</v>
      </c>
      <c r="B6" s="55"/>
      <c r="C6" s="55"/>
      <c r="D6" s="55"/>
      <c r="E6" s="55"/>
      <c r="F6" s="55"/>
      <c r="G6" s="55"/>
      <c r="H6" s="55"/>
      <c r="I6" s="55"/>
      <c r="J6" s="56"/>
      <c r="K6" s="1"/>
    </row>
    <row r="7" spans="1:11" ht="15.75" x14ac:dyDescent="0.25">
      <c r="A7" s="57" t="s">
        <v>6</v>
      </c>
      <c r="B7" s="58"/>
      <c r="C7" s="58"/>
      <c r="D7" s="58"/>
      <c r="E7" s="58"/>
      <c r="F7" s="58"/>
      <c r="G7" s="58"/>
      <c r="H7" s="58"/>
      <c r="I7" s="58"/>
      <c r="J7" s="59"/>
      <c r="K7" s="1"/>
    </row>
    <row r="8" spans="1:11" x14ac:dyDescent="0.25">
      <c r="A8" s="4" t="s">
        <v>7</v>
      </c>
      <c r="B8" s="73" t="s">
        <v>63</v>
      </c>
      <c r="C8" s="74"/>
      <c r="D8" s="74"/>
      <c r="E8" s="74"/>
      <c r="F8" s="74"/>
      <c r="G8" s="74"/>
      <c r="H8" s="74"/>
      <c r="I8" s="74"/>
      <c r="J8" s="75"/>
      <c r="K8" s="1"/>
    </row>
    <row r="9" spans="1:11" ht="15" customHeight="1" x14ac:dyDescent="0.25">
      <c r="A9" s="28" t="s">
        <v>36</v>
      </c>
      <c r="B9" s="73" t="s">
        <v>64</v>
      </c>
      <c r="C9" s="74"/>
      <c r="D9" s="74"/>
      <c r="E9" s="74"/>
      <c r="F9" s="74"/>
      <c r="G9" s="74"/>
      <c r="H9" s="74"/>
      <c r="I9" s="74"/>
      <c r="J9" s="75"/>
      <c r="K9" s="1"/>
    </row>
    <row r="10" spans="1:11" x14ac:dyDescent="0.25">
      <c r="A10" s="28" t="s">
        <v>37</v>
      </c>
      <c r="B10" s="73" t="s">
        <v>51</v>
      </c>
      <c r="C10" s="74"/>
      <c r="D10" s="74"/>
      <c r="E10" s="74"/>
      <c r="F10" s="74"/>
      <c r="G10" s="74"/>
      <c r="H10" s="74"/>
      <c r="I10" s="74"/>
      <c r="J10" s="75"/>
      <c r="K10" s="1"/>
    </row>
    <row r="11" spans="1:11" ht="68.25" customHeight="1" x14ac:dyDescent="0.25">
      <c r="A11" s="4" t="s">
        <v>8</v>
      </c>
      <c r="B11" s="76" t="s">
        <v>65</v>
      </c>
      <c r="C11" s="76"/>
      <c r="D11" s="76"/>
      <c r="E11" s="76"/>
      <c r="F11" s="76"/>
      <c r="G11" s="76"/>
      <c r="H11" s="76"/>
      <c r="I11" s="76"/>
      <c r="J11" s="77"/>
    </row>
    <row r="12" spans="1:11" ht="78.75" customHeight="1" x14ac:dyDescent="0.25">
      <c r="A12" s="4" t="s">
        <v>9</v>
      </c>
      <c r="B12" s="76" t="s">
        <v>66</v>
      </c>
      <c r="C12" s="76"/>
      <c r="D12" s="76"/>
      <c r="E12" s="76"/>
      <c r="F12" s="76"/>
      <c r="G12" s="76"/>
      <c r="H12" s="76"/>
      <c r="I12" s="76"/>
      <c r="J12" s="77"/>
    </row>
    <row r="13" spans="1:11" ht="15.75" x14ac:dyDescent="0.25">
      <c r="A13" s="54" t="s">
        <v>10</v>
      </c>
      <c r="B13" s="55"/>
      <c r="C13" s="55"/>
      <c r="D13" s="55"/>
      <c r="E13" s="55"/>
      <c r="F13" s="55"/>
      <c r="G13" s="55"/>
      <c r="H13" s="55"/>
      <c r="I13" s="55"/>
      <c r="J13" s="56"/>
    </row>
    <row r="14" spans="1:11" ht="49.5" customHeight="1" x14ac:dyDescent="0.25">
      <c r="A14" s="4" t="s">
        <v>11</v>
      </c>
      <c r="B14" s="29">
        <v>3</v>
      </c>
      <c r="C14" s="50" t="s">
        <v>52</v>
      </c>
      <c r="D14" s="50"/>
      <c r="E14" s="50"/>
      <c r="F14" s="50"/>
      <c r="G14" s="50"/>
      <c r="H14" s="50"/>
      <c r="I14" s="50"/>
      <c r="J14" s="50"/>
    </row>
    <row r="15" spans="1:11" ht="26.25" customHeight="1" x14ac:dyDescent="0.25">
      <c r="A15" s="4" t="s">
        <v>12</v>
      </c>
      <c r="B15" s="7">
        <v>5</v>
      </c>
      <c r="C15" s="50" t="s">
        <v>53</v>
      </c>
      <c r="D15" s="50"/>
      <c r="E15" s="50"/>
      <c r="F15" s="50"/>
      <c r="G15" s="50"/>
      <c r="H15" s="50"/>
      <c r="I15" s="50"/>
      <c r="J15" s="50"/>
    </row>
    <row r="16" spans="1:11" ht="33" customHeight="1" x14ac:dyDescent="0.25">
      <c r="A16" s="4" t="s">
        <v>13</v>
      </c>
      <c r="B16" s="8">
        <v>3</v>
      </c>
      <c r="C16" s="50" t="s">
        <v>54</v>
      </c>
      <c r="D16" s="50"/>
      <c r="E16" s="50"/>
      <c r="F16" s="50"/>
      <c r="G16" s="50"/>
      <c r="H16" s="50"/>
      <c r="I16" s="50"/>
      <c r="J16" s="50"/>
    </row>
    <row r="17" spans="1:13" ht="15.75" x14ac:dyDescent="0.25">
      <c r="A17" s="54" t="s">
        <v>14</v>
      </c>
      <c r="B17" s="55"/>
      <c r="C17" s="55"/>
      <c r="D17" s="55"/>
      <c r="E17" s="55"/>
      <c r="F17" s="55"/>
      <c r="G17" s="55"/>
      <c r="H17" s="55"/>
      <c r="I17" s="55"/>
      <c r="J17" s="56"/>
    </row>
    <row r="18" spans="1:13" ht="29.25" customHeight="1" x14ac:dyDescent="0.25">
      <c r="A18" s="4" t="s">
        <v>15</v>
      </c>
      <c r="B18" s="76" t="s">
        <v>55</v>
      </c>
      <c r="C18" s="76"/>
      <c r="D18" s="76"/>
      <c r="E18" s="76"/>
      <c r="F18" s="76"/>
      <c r="G18" s="76"/>
      <c r="H18" s="76"/>
      <c r="I18" s="76"/>
      <c r="J18" s="77"/>
    </row>
    <row r="19" spans="1:13" ht="33" customHeight="1" x14ac:dyDescent="0.25">
      <c r="A19" s="9" t="s">
        <v>16</v>
      </c>
      <c r="B19" s="76" t="s">
        <v>56</v>
      </c>
      <c r="C19" s="76"/>
      <c r="D19" s="76"/>
      <c r="E19" s="76"/>
      <c r="F19" s="76"/>
      <c r="G19" s="76"/>
      <c r="H19" s="76"/>
      <c r="I19" s="76"/>
      <c r="J19" s="77"/>
    </row>
    <row r="20" spans="1:13" ht="34.5" customHeight="1" x14ac:dyDescent="0.25">
      <c r="A20" s="9" t="s">
        <v>17</v>
      </c>
      <c r="B20" s="78" t="s">
        <v>61</v>
      </c>
      <c r="C20" s="78"/>
      <c r="D20" s="78"/>
      <c r="E20" s="78"/>
      <c r="F20" s="78"/>
      <c r="G20" s="78"/>
      <c r="H20" s="78"/>
      <c r="I20" s="78"/>
      <c r="J20" s="79"/>
    </row>
    <row r="21" spans="1:13" ht="35.25" customHeight="1" x14ac:dyDescent="0.25">
      <c r="A21" s="9" t="s">
        <v>38</v>
      </c>
      <c r="B21" s="78" t="s">
        <v>62</v>
      </c>
      <c r="C21" s="78"/>
      <c r="D21" s="78"/>
      <c r="E21" s="78"/>
      <c r="F21" s="78"/>
      <c r="G21" s="78"/>
      <c r="H21" s="78"/>
      <c r="I21" s="78"/>
      <c r="J21" s="79"/>
      <c r="K21" s="1"/>
    </row>
    <row r="22" spans="1:13" ht="15.75" x14ac:dyDescent="0.25">
      <c r="A22" s="54" t="s">
        <v>18</v>
      </c>
      <c r="B22" s="55"/>
      <c r="C22" s="55"/>
      <c r="D22" s="55"/>
      <c r="E22" s="55"/>
      <c r="F22" s="55"/>
      <c r="G22" s="55"/>
      <c r="H22" s="55"/>
      <c r="I22" s="55"/>
      <c r="J22" s="56"/>
    </row>
    <row r="23" spans="1:13" ht="15.75" x14ac:dyDescent="0.25">
      <c r="A23" s="57" t="s">
        <v>19</v>
      </c>
      <c r="B23" s="58"/>
      <c r="C23" s="58"/>
      <c r="D23" s="58"/>
      <c r="E23" s="58"/>
      <c r="F23" s="58"/>
      <c r="G23" s="58"/>
      <c r="H23" s="58"/>
      <c r="I23" s="58"/>
      <c r="J23" s="59"/>
      <c r="K23" s="1"/>
    </row>
    <row r="24" spans="1:13" ht="15" customHeight="1" x14ac:dyDescent="0.25">
      <c r="A24" s="80" t="s">
        <v>20</v>
      </c>
      <c r="B24" s="81"/>
      <c r="C24" s="82" t="s">
        <v>21</v>
      </c>
      <c r="D24" s="84"/>
      <c r="E24" s="84"/>
      <c r="F24" s="84" t="s">
        <v>22</v>
      </c>
      <c r="G24" s="84"/>
      <c r="H24" s="81"/>
      <c r="I24" s="82" t="s">
        <v>23</v>
      </c>
      <c r="J24" s="83"/>
    </row>
    <row r="25" spans="1:13" ht="42.75" customHeight="1" x14ac:dyDescent="0.25">
      <c r="A25" s="99">
        <v>649454641</v>
      </c>
      <c r="B25" s="100"/>
      <c r="C25" s="88">
        <v>632998762</v>
      </c>
      <c r="D25" s="89"/>
      <c r="E25" s="90"/>
      <c r="F25" s="91" t="s">
        <v>99</v>
      </c>
      <c r="G25" s="89"/>
      <c r="H25" s="90"/>
      <c r="I25" s="101">
        <v>0.98699999999999999</v>
      </c>
      <c r="J25" s="102"/>
    </row>
    <row r="26" spans="1:13" ht="15.75" x14ac:dyDescent="0.25">
      <c r="A26" s="57" t="s">
        <v>24</v>
      </c>
      <c r="B26" s="58"/>
      <c r="C26" s="58"/>
      <c r="D26" s="58"/>
      <c r="E26" s="58"/>
      <c r="F26" s="58"/>
      <c r="G26" s="58"/>
      <c r="H26" s="58"/>
      <c r="I26" s="58"/>
      <c r="J26" s="59"/>
      <c r="K26" s="1"/>
    </row>
    <row r="27" spans="1:13" x14ac:dyDescent="0.25">
      <c r="A27" s="5"/>
      <c r="B27"/>
      <c r="C27" s="85" t="s">
        <v>50</v>
      </c>
      <c r="D27" s="86"/>
      <c r="E27" s="85" t="s">
        <v>48</v>
      </c>
      <c r="F27" s="86"/>
      <c r="G27" s="85" t="s">
        <v>49</v>
      </c>
      <c r="H27" s="85"/>
      <c r="I27" s="85" t="s">
        <v>25</v>
      </c>
      <c r="J27" s="87"/>
    </row>
    <row r="28" spans="1:13" ht="38.25" x14ac:dyDescent="0.25">
      <c r="A28" s="10" t="s">
        <v>26</v>
      </c>
      <c r="B28" s="11" t="s">
        <v>27</v>
      </c>
      <c r="C28" s="11" t="s">
        <v>39</v>
      </c>
      <c r="D28" s="11" t="s">
        <v>40</v>
      </c>
      <c r="E28" s="11" t="s">
        <v>42</v>
      </c>
      <c r="F28" s="11" t="s">
        <v>43</v>
      </c>
      <c r="G28" s="11" t="s">
        <v>44</v>
      </c>
      <c r="H28" s="11" t="s">
        <v>45</v>
      </c>
      <c r="I28" s="11" t="s">
        <v>46</v>
      </c>
      <c r="J28" s="12" t="s">
        <v>47</v>
      </c>
    </row>
    <row r="29" spans="1:13" ht="48" x14ac:dyDescent="0.25">
      <c r="A29" s="13" t="s">
        <v>67</v>
      </c>
      <c r="B29" s="42" t="s">
        <v>57</v>
      </c>
      <c r="C29" s="14">
        <v>1659676</v>
      </c>
      <c r="D29" s="39">
        <v>198359789</v>
      </c>
      <c r="E29" s="15">
        <v>385000</v>
      </c>
      <c r="F29" s="39">
        <v>59376442</v>
      </c>
      <c r="G29" s="16">
        <v>273063</v>
      </c>
      <c r="H29" s="39">
        <v>74244222.340000004</v>
      </c>
      <c r="I29" s="17">
        <f>IF(G29&gt;0,G29/Tabla1[[#This Row],[Física
(C)]],0)</f>
        <v>0.70925454545454547</v>
      </c>
      <c r="J29" s="18">
        <f>IF(H29&gt;0,H29/Tabla1[[#This Row],[Financiera
(D)]],0)</f>
        <v>1.2503986402553391</v>
      </c>
      <c r="L29" s="38"/>
    </row>
    <row r="30" spans="1:13" ht="36" x14ac:dyDescent="0.25">
      <c r="A30" s="13" t="s">
        <v>68</v>
      </c>
      <c r="B30" s="43" t="s">
        <v>58</v>
      </c>
      <c r="C30" s="33">
        <v>1992500</v>
      </c>
      <c r="D30" s="40">
        <v>64936621</v>
      </c>
      <c r="E30" s="34">
        <v>400000</v>
      </c>
      <c r="F30" s="40">
        <v>19359909</v>
      </c>
      <c r="G30" s="35">
        <v>378675</v>
      </c>
      <c r="H30" s="40">
        <v>22288684.859999999</v>
      </c>
      <c r="I30" s="36">
        <f>IF(G30&gt;0,G30/Tabla1[[#This Row],[Física
(C)]],0)</f>
        <v>0.94668750000000002</v>
      </c>
      <c r="J30" s="37">
        <f>IF(H30&gt;0,H30/Tabla1[[#This Row],[Financiera
(D)]],0)</f>
        <v>1.1512804559153662</v>
      </c>
    </row>
    <row r="31" spans="1:13" ht="36" x14ac:dyDescent="0.25">
      <c r="A31" s="13" t="s">
        <v>69</v>
      </c>
      <c r="B31" s="43" t="s">
        <v>59</v>
      </c>
      <c r="C31" s="33">
        <v>2772</v>
      </c>
      <c r="D31" s="40">
        <v>5868678</v>
      </c>
      <c r="E31" s="34">
        <v>924</v>
      </c>
      <c r="F31" s="40">
        <v>2327646</v>
      </c>
      <c r="G31" s="35">
        <v>1278</v>
      </c>
      <c r="H31" s="40">
        <v>2471629.2799999998</v>
      </c>
      <c r="I31" s="36">
        <f>IF(G31&gt;0,G31/Tabla1[[#This Row],[Física
(C)]],0)</f>
        <v>1.3831168831168832</v>
      </c>
      <c r="J31" s="37">
        <f>IF(H31&gt;0,H31/Tabla1[[#This Row],[Financiera
(D)]],0)</f>
        <v>1.0618578941986883</v>
      </c>
    </row>
    <row r="32" spans="1:13" ht="48" x14ac:dyDescent="0.25">
      <c r="A32" s="13" t="s">
        <v>70</v>
      </c>
      <c r="B32" s="43" t="s">
        <v>60</v>
      </c>
      <c r="C32" s="33">
        <v>8648</v>
      </c>
      <c r="D32" s="40">
        <v>62819347</v>
      </c>
      <c r="E32" s="34">
        <v>2162</v>
      </c>
      <c r="F32" s="40">
        <v>18304273</v>
      </c>
      <c r="G32" s="35">
        <v>2095</v>
      </c>
      <c r="H32" s="40">
        <v>20623598.32</v>
      </c>
      <c r="I32" s="36">
        <f>IF(G32&gt;0,G32/Tabla1[[#This Row],[Física
(C)]],0)</f>
        <v>0.96901017576318227</v>
      </c>
      <c r="J32" s="37">
        <f>IF(H32&gt;0,H32/Tabla1[[#This Row],[Financiera
(D)]],0)</f>
        <v>1.1267095022020268</v>
      </c>
      <c r="M32" s="38"/>
    </row>
    <row r="33" spans="1:11" ht="15.75" x14ac:dyDescent="0.25">
      <c r="A33" s="54" t="s">
        <v>28</v>
      </c>
      <c r="B33" s="55"/>
      <c r="C33" s="55"/>
      <c r="D33" s="55"/>
      <c r="E33" s="55"/>
      <c r="F33" s="55"/>
      <c r="G33" s="55"/>
      <c r="H33" s="55"/>
      <c r="I33" s="55"/>
      <c r="J33" s="56"/>
    </row>
    <row r="34" spans="1:11" ht="15.75" x14ac:dyDescent="0.25">
      <c r="A34" s="57" t="s">
        <v>29</v>
      </c>
      <c r="B34" s="58"/>
      <c r="C34" s="58"/>
      <c r="D34" s="58"/>
      <c r="E34" s="58"/>
      <c r="F34" s="58"/>
      <c r="G34" s="58"/>
      <c r="H34" s="58"/>
      <c r="I34" s="58"/>
      <c r="J34" s="59"/>
      <c r="K34" s="1"/>
    </row>
    <row r="35" spans="1:11" x14ac:dyDescent="0.25">
      <c r="A35" s="24" t="s">
        <v>30</v>
      </c>
      <c r="B35" s="76" t="s">
        <v>95</v>
      </c>
      <c r="C35" s="76"/>
      <c r="D35" s="76"/>
      <c r="E35" s="76"/>
      <c r="F35" s="76"/>
      <c r="G35" s="76"/>
      <c r="H35" s="76"/>
      <c r="I35" s="76"/>
      <c r="J35" s="77"/>
    </row>
    <row r="36" spans="1:11" ht="30" x14ac:dyDescent="0.25">
      <c r="A36" s="24" t="s">
        <v>31</v>
      </c>
      <c r="B36" s="76" t="s">
        <v>96</v>
      </c>
      <c r="C36" s="76"/>
      <c r="D36" s="76"/>
      <c r="E36" s="76"/>
      <c r="F36" s="76"/>
      <c r="G36" s="76"/>
      <c r="H36" s="76"/>
      <c r="I36" s="76"/>
      <c r="J36" s="77"/>
    </row>
    <row r="37" spans="1:11" ht="85.5" customHeight="1" x14ac:dyDescent="0.25">
      <c r="A37" s="24" t="s">
        <v>32</v>
      </c>
      <c r="B37" s="76" t="s">
        <v>97</v>
      </c>
      <c r="C37" s="76"/>
      <c r="D37" s="76"/>
      <c r="E37" s="76"/>
      <c r="F37" s="76"/>
      <c r="G37" s="76"/>
      <c r="H37" s="76"/>
      <c r="I37" s="76"/>
      <c r="J37" s="77"/>
    </row>
    <row r="38" spans="1:11" ht="74.25" customHeight="1" x14ac:dyDescent="0.25">
      <c r="A38" s="24" t="s">
        <v>33</v>
      </c>
      <c r="B38" s="76" t="s">
        <v>98</v>
      </c>
      <c r="C38" s="76"/>
      <c r="D38" s="76"/>
      <c r="E38" s="76"/>
      <c r="F38" s="76"/>
      <c r="G38" s="76"/>
      <c r="H38" s="76"/>
      <c r="I38" s="76"/>
      <c r="J38" s="77"/>
    </row>
    <row r="39" spans="1:11" ht="15.75" x14ac:dyDescent="0.25">
      <c r="A39" s="54" t="s">
        <v>34</v>
      </c>
      <c r="B39" s="55"/>
      <c r="C39" s="55"/>
      <c r="D39" s="55"/>
      <c r="E39" s="55"/>
      <c r="F39" s="55"/>
      <c r="G39" s="55"/>
      <c r="H39" s="55"/>
      <c r="I39" s="55"/>
      <c r="J39" s="56"/>
    </row>
    <row r="40" spans="1:11" ht="15.75" x14ac:dyDescent="0.25">
      <c r="A40" s="92" t="s">
        <v>35</v>
      </c>
      <c r="B40" s="93"/>
      <c r="C40" s="93"/>
      <c r="D40" s="93"/>
      <c r="E40" s="93"/>
      <c r="F40" s="93"/>
      <c r="G40" s="93"/>
      <c r="H40" s="93"/>
      <c r="I40" s="93"/>
      <c r="J40" s="94"/>
      <c r="K40" s="1"/>
    </row>
    <row r="41" spans="1:11" ht="27.75" customHeight="1" x14ac:dyDescent="0.25">
      <c r="A41" s="95"/>
      <c r="B41" s="96"/>
      <c r="C41" s="96"/>
      <c r="D41" s="96"/>
      <c r="E41" s="96"/>
      <c r="F41" s="96"/>
      <c r="G41" s="96"/>
      <c r="H41" s="96"/>
      <c r="I41" s="96"/>
      <c r="J41" s="97"/>
    </row>
    <row r="42" spans="1:11" ht="27.75" customHeight="1" x14ac:dyDescent="0.25">
      <c r="A42" s="30" t="s">
        <v>71</v>
      </c>
      <c r="B42" s="30"/>
      <c r="C42" s="30"/>
      <c r="D42" s="30"/>
      <c r="E42" s="30"/>
      <c r="F42" s="30"/>
      <c r="G42" s="30"/>
      <c r="H42" s="30"/>
      <c r="I42" s="30"/>
      <c r="J42" s="30"/>
    </row>
    <row r="43" spans="1:11" ht="27.75" customHeight="1" x14ac:dyDescent="0.25">
      <c r="A43" s="41"/>
      <c r="B43" s="30"/>
      <c r="C43" s="30"/>
      <c r="D43" s="30"/>
      <c r="E43" s="30"/>
      <c r="F43" s="30"/>
      <c r="G43" s="30"/>
      <c r="H43" s="30"/>
      <c r="I43" s="30"/>
      <c r="J43" s="30"/>
    </row>
    <row r="44" spans="1:11" ht="27.75" customHeight="1" x14ac:dyDescent="0.25">
      <c r="A44" s="30" t="s">
        <v>83</v>
      </c>
      <c r="B44" s="30"/>
      <c r="C44" s="30"/>
      <c r="D44" s="30"/>
      <c r="E44" s="30"/>
      <c r="F44" s="30"/>
      <c r="G44" s="30"/>
      <c r="H44" s="30"/>
      <c r="I44" s="30"/>
      <c r="J44" s="30"/>
    </row>
    <row r="45" spans="1:11" ht="27.75" customHeight="1" x14ac:dyDescent="0.25">
      <c r="A45" s="30" t="s">
        <v>72</v>
      </c>
      <c r="B45" s="30"/>
      <c r="C45" s="30"/>
      <c r="D45" s="30"/>
      <c r="E45" s="30"/>
      <c r="F45" s="30"/>
      <c r="G45" s="30"/>
      <c r="H45" s="30"/>
      <c r="I45" s="30"/>
      <c r="J45" s="30"/>
    </row>
    <row r="46" spans="1:11" ht="30.75" customHeight="1" x14ac:dyDescent="0.25">
      <c r="A46" s="98" t="s">
        <v>41</v>
      </c>
      <c r="B46" s="98"/>
      <c r="C46" s="98"/>
      <c r="D46" s="98"/>
      <c r="E46" s="98"/>
      <c r="F46" s="98"/>
      <c r="G46" s="98"/>
      <c r="H46" s="98"/>
      <c r="I46" s="98"/>
      <c r="J46" s="98"/>
    </row>
  </sheetData>
  <mergeCells count="48">
    <mergeCell ref="A39:J39"/>
    <mergeCell ref="A40:J40"/>
    <mergeCell ref="A41:J41"/>
    <mergeCell ref="A46:J46"/>
    <mergeCell ref="B9:J9"/>
    <mergeCell ref="B10:J10"/>
    <mergeCell ref="B21:J21"/>
    <mergeCell ref="A33:J33"/>
    <mergeCell ref="A34:J34"/>
    <mergeCell ref="B35:J35"/>
    <mergeCell ref="B36:J36"/>
    <mergeCell ref="B37:J37"/>
    <mergeCell ref="B38:J38"/>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2" xr:uid="{00000000-0002-0000-0000-000000000000}"/>
    <dataValidation allowBlank="1" showInputMessage="1" showErrorMessage="1" prompt="Meta alcanzada en el trimestre" sqref="G28:G32" xr:uid="{00000000-0002-0000-0000-000001000000}"/>
    <dataValidation allowBlank="1" showInputMessage="1" showErrorMessage="1" prompt="Monto presupuestado para el producto" sqref="D28:D32 E29:F32 F28" xr:uid="{00000000-0002-0000-0000-000002000000}"/>
    <dataValidation allowBlank="1" showInputMessage="1" showErrorMessage="1" prompt="Meta anual del indicador" sqref="C28:C32 E28" xr:uid="{00000000-0002-0000-0000-000003000000}"/>
    <dataValidation allowBlank="1" showInputMessage="1" showErrorMessage="1" prompt="Nombre del indicador" sqref="B28:B32" xr:uid="{00000000-0002-0000-0000-000004000000}"/>
    <dataValidation allowBlank="1" showInputMessage="1" showErrorMessage="1" prompt="Nombre de cada producto" sqref="A28:A32"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1:J45"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23622047244094491" right="0.23622047244094491" top="0.74803149606299213" bottom="0.74803149606299213" header="0.31496062992125984" footer="0.31496062992125984"/>
  <pageSetup scale="8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18B3-5F01-4CDC-AD87-9409A66A7ADC}">
  <dimension ref="A1:M47"/>
  <sheetViews>
    <sheetView topLeftCell="A11" workbookViewId="0">
      <selection activeCell="L21" sqref="L21"/>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8.42578125" style="6" customWidth="1"/>
    <col min="8" max="8" width="12.7109375" style="6" customWidth="1"/>
    <col min="9" max="9" width="10.7109375" style="6" customWidth="1"/>
    <col min="10" max="10" width="11.5703125" style="6" customWidth="1"/>
    <col min="11" max="11" width="11.42578125" style="6"/>
  </cols>
  <sheetData>
    <row r="1" spans="1:11" ht="21.75" thickBot="1" x14ac:dyDescent="0.3">
      <c r="A1" s="25"/>
      <c r="B1" s="60" t="s">
        <v>101</v>
      </c>
      <c r="C1" s="61"/>
      <c r="D1" s="61"/>
      <c r="E1" s="61"/>
      <c r="F1" s="61"/>
      <c r="G1" s="61"/>
      <c r="H1" s="61"/>
      <c r="I1" s="61"/>
      <c r="J1" s="62"/>
      <c r="K1" s="1"/>
    </row>
    <row r="2" spans="1:11" ht="24.75" thickBot="1" x14ac:dyDescent="0.3">
      <c r="A2" s="26"/>
      <c r="B2" s="63" t="s">
        <v>0</v>
      </c>
      <c r="C2" s="64"/>
      <c r="D2" s="63" t="s">
        <v>1</v>
      </c>
      <c r="E2" s="64"/>
      <c r="F2" s="64"/>
      <c r="G2" s="64"/>
      <c r="H2" s="65"/>
      <c r="I2" s="2" t="s">
        <v>2</v>
      </c>
      <c r="J2" s="3" t="s">
        <v>3</v>
      </c>
      <c r="K2" s="1"/>
    </row>
    <row r="3" spans="1:11" ht="21.75" thickBot="1" x14ac:dyDescent="0.3">
      <c r="A3" s="27"/>
      <c r="B3" s="66" t="s">
        <v>4</v>
      </c>
      <c r="C3" s="67"/>
      <c r="D3" s="66" t="s">
        <v>100</v>
      </c>
      <c r="E3" s="67"/>
      <c r="F3" s="67"/>
      <c r="G3" s="67"/>
      <c r="H3" s="68"/>
      <c r="I3" s="31"/>
      <c r="J3" s="32"/>
      <c r="K3" s="1"/>
    </row>
    <row r="4" spans="1:11" x14ac:dyDescent="0.25">
      <c r="A4" s="69"/>
      <c r="B4" s="70"/>
      <c r="C4" s="70"/>
      <c r="D4" s="71"/>
      <c r="E4" s="71"/>
      <c r="F4" s="71"/>
      <c r="G4" s="71"/>
      <c r="H4" s="71"/>
      <c r="I4" s="70"/>
      <c r="J4" s="72"/>
      <c r="K4" s="1"/>
    </row>
    <row r="5" spans="1:11" ht="3" customHeight="1" x14ac:dyDescent="0.25">
      <c r="A5" s="51"/>
      <c r="B5" s="52"/>
      <c r="C5" s="52"/>
      <c r="D5" s="52"/>
      <c r="E5" s="52"/>
      <c r="F5" s="52"/>
      <c r="G5" s="52"/>
      <c r="H5" s="52"/>
      <c r="I5" s="52"/>
      <c r="J5" s="53"/>
      <c r="K5" s="1"/>
    </row>
    <row r="6" spans="1:11" ht="15.75" x14ac:dyDescent="0.25">
      <c r="A6" s="54" t="s">
        <v>5</v>
      </c>
      <c r="B6" s="55"/>
      <c r="C6" s="55"/>
      <c r="D6" s="55"/>
      <c r="E6" s="55"/>
      <c r="F6" s="55"/>
      <c r="G6" s="55"/>
      <c r="H6" s="55"/>
      <c r="I6" s="55"/>
      <c r="J6" s="56"/>
      <c r="K6" s="1"/>
    </row>
    <row r="7" spans="1:11" ht="15.75" x14ac:dyDescent="0.25">
      <c r="A7" s="57" t="s">
        <v>6</v>
      </c>
      <c r="B7" s="58"/>
      <c r="C7" s="58"/>
      <c r="D7" s="58"/>
      <c r="E7" s="58"/>
      <c r="F7" s="58"/>
      <c r="G7" s="58"/>
      <c r="H7" s="58"/>
      <c r="I7" s="58"/>
      <c r="J7" s="59"/>
      <c r="K7" s="1"/>
    </row>
    <row r="8" spans="1:11" x14ac:dyDescent="0.25">
      <c r="A8" s="4" t="s">
        <v>7</v>
      </c>
      <c r="B8" s="73" t="s">
        <v>63</v>
      </c>
      <c r="C8" s="74"/>
      <c r="D8" s="74"/>
      <c r="E8" s="74"/>
      <c r="F8" s="74"/>
      <c r="G8" s="74"/>
      <c r="H8" s="74"/>
      <c r="I8" s="74"/>
      <c r="J8" s="75"/>
      <c r="K8" s="1"/>
    </row>
    <row r="9" spans="1:11" ht="15" customHeight="1" x14ac:dyDescent="0.25">
      <c r="A9" s="28" t="s">
        <v>36</v>
      </c>
      <c r="B9" s="73" t="s">
        <v>64</v>
      </c>
      <c r="C9" s="74"/>
      <c r="D9" s="74"/>
      <c r="E9" s="74"/>
      <c r="F9" s="74"/>
      <c r="G9" s="74"/>
      <c r="H9" s="74"/>
      <c r="I9" s="74"/>
      <c r="J9" s="75"/>
      <c r="K9" s="1"/>
    </row>
    <row r="10" spans="1:11" x14ac:dyDescent="0.25">
      <c r="A10" s="28" t="s">
        <v>37</v>
      </c>
      <c r="B10" s="73" t="s">
        <v>51</v>
      </c>
      <c r="C10" s="74"/>
      <c r="D10" s="74"/>
      <c r="E10" s="74"/>
      <c r="F10" s="74"/>
      <c r="G10" s="74"/>
      <c r="H10" s="74"/>
      <c r="I10" s="74"/>
      <c r="J10" s="75"/>
      <c r="K10" s="1"/>
    </row>
    <row r="11" spans="1:11" ht="68.25" customHeight="1" x14ac:dyDescent="0.25">
      <c r="A11" s="4" t="s">
        <v>8</v>
      </c>
      <c r="B11" s="76" t="s">
        <v>65</v>
      </c>
      <c r="C11" s="76"/>
      <c r="D11" s="76"/>
      <c r="E11" s="76"/>
      <c r="F11" s="76"/>
      <c r="G11" s="76"/>
      <c r="H11" s="76"/>
      <c r="I11" s="76"/>
      <c r="J11" s="77"/>
    </row>
    <row r="12" spans="1:11" ht="78.75" customHeight="1" x14ac:dyDescent="0.25">
      <c r="A12" s="4" t="s">
        <v>9</v>
      </c>
      <c r="B12" s="76" t="s">
        <v>66</v>
      </c>
      <c r="C12" s="76"/>
      <c r="D12" s="76"/>
      <c r="E12" s="76"/>
      <c r="F12" s="76"/>
      <c r="G12" s="76"/>
      <c r="H12" s="76"/>
      <c r="I12" s="76"/>
      <c r="J12" s="77"/>
    </row>
    <row r="13" spans="1:11" ht="15.75" x14ac:dyDescent="0.25">
      <c r="A13" s="54" t="s">
        <v>10</v>
      </c>
      <c r="B13" s="55"/>
      <c r="C13" s="55"/>
      <c r="D13" s="55"/>
      <c r="E13" s="55"/>
      <c r="F13" s="55"/>
      <c r="G13" s="55"/>
      <c r="H13" s="55"/>
      <c r="I13" s="55"/>
      <c r="J13" s="56"/>
    </row>
    <row r="14" spans="1:11" ht="49.5" customHeight="1" x14ac:dyDescent="0.25">
      <c r="A14" s="4" t="s">
        <v>11</v>
      </c>
      <c r="B14" s="29">
        <v>3</v>
      </c>
      <c r="C14" s="50" t="s">
        <v>52</v>
      </c>
      <c r="D14" s="50"/>
      <c r="E14" s="50"/>
      <c r="F14" s="50"/>
      <c r="G14" s="50"/>
      <c r="H14" s="50"/>
      <c r="I14" s="50"/>
      <c r="J14" s="50"/>
    </row>
    <row r="15" spans="1:11" ht="26.25" customHeight="1" x14ac:dyDescent="0.25">
      <c r="A15" s="4" t="s">
        <v>12</v>
      </c>
      <c r="B15" s="7">
        <v>5</v>
      </c>
      <c r="C15" s="50" t="s">
        <v>53</v>
      </c>
      <c r="D15" s="50"/>
      <c r="E15" s="50"/>
      <c r="F15" s="50"/>
      <c r="G15" s="50"/>
      <c r="H15" s="50"/>
      <c r="I15" s="50"/>
      <c r="J15" s="50"/>
    </row>
    <row r="16" spans="1:11" ht="51" customHeight="1" x14ac:dyDescent="0.25">
      <c r="A16" s="4" t="s">
        <v>13</v>
      </c>
      <c r="B16" s="8">
        <v>3</v>
      </c>
      <c r="C16" s="50" t="s">
        <v>54</v>
      </c>
      <c r="D16" s="50"/>
      <c r="E16" s="50"/>
      <c r="F16" s="50"/>
      <c r="G16" s="50"/>
      <c r="H16" s="50"/>
      <c r="I16" s="50"/>
      <c r="J16" s="50"/>
    </row>
    <row r="17" spans="1:13" ht="15.75" x14ac:dyDescent="0.25">
      <c r="A17" s="54" t="s">
        <v>14</v>
      </c>
      <c r="B17" s="55"/>
      <c r="C17" s="55"/>
      <c r="D17" s="55"/>
      <c r="E17" s="55"/>
      <c r="F17" s="55"/>
      <c r="G17" s="55"/>
      <c r="H17" s="55"/>
      <c r="I17" s="55"/>
      <c r="J17" s="56"/>
    </row>
    <row r="18" spans="1:13" ht="29.25" customHeight="1" x14ac:dyDescent="0.25">
      <c r="A18" s="4" t="s">
        <v>15</v>
      </c>
      <c r="B18" s="76" t="s">
        <v>81</v>
      </c>
      <c r="C18" s="76"/>
      <c r="D18" s="76"/>
      <c r="E18" s="76"/>
      <c r="F18" s="76"/>
      <c r="G18" s="76"/>
      <c r="H18" s="76"/>
      <c r="I18" s="76"/>
      <c r="J18" s="77"/>
    </row>
    <row r="19" spans="1:13" ht="33" customHeight="1" x14ac:dyDescent="0.25">
      <c r="A19" s="9" t="s">
        <v>16</v>
      </c>
      <c r="B19" s="76" t="s">
        <v>112</v>
      </c>
      <c r="C19" s="76"/>
      <c r="D19" s="76"/>
      <c r="E19" s="76"/>
      <c r="F19" s="76"/>
      <c r="G19" s="76"/>
      <c r="H19" s="76"/>
      <c r="I19" s="76"/>
      <c r="J19" s="77"/>
    </row>
    <row r="20" spans="1:13" ht="34.5" customHeight="1" x14ac:dyDescent="0.25">
      <c r="A20" s="9" t="s">
        <v>17</v>
      </c>
      <c r="B20" s="78" t="s">
        <v>82</v>
      </c>
      <c r="C20" s="78"/>
      <c r="D20" s="78"/>
      <c r="E20" s="78"/>
      <c r="F20" s="78"/>
      <c r="G20" s="78"/>
      <c r="H20" s="78"/>
      <c r="I20" s="78"/>
      <c r="J20" s="79"/>
    </row>
    <row r="21" spans="1:13" ht="35.25" customHeight="1" x14ac:dyDescent="0.25">
      <c r="A21" s="9" t="s">
        <v>38</v>
      </c>
      <c r="B21" s="78" t="s">
        <v>62</v>
      </c>
      <c r="C21" s="78"/>
      <c r="D21" s="78"/>
      <c r="E21" s="78"/>
      <c r="F21" s="78"/>
      <c r="G21" s="78"/>
      <c r="H21" s="78"/>
      <c r="I21" s="78"/>
      <c r="J21" s="79"/>
      <c r="K21" s="1"/>
    </row>
    <row r="22" spans="1:13" ht="15.75" x14ac:dyDescent="0.25">
      <c r="A22" s="54" t="s">
        <v>18</v>
      </c>
      <c r="B22" s="55"/>
      <c r="C22" s="55"/>
      <c r="D22" s="55"/>
      <c r="E22" s="55"/>
      <c r="F22" s="55"/>
      <c r="G22" s="55"/>
      <c r="H22" s="55"/>
      <c r="I22" s="55"/>
      <c r="J22" s="56"/>
    </row>
    <row r="23" spans="1:13" ht="15.75" x14ac:dyDescent="0.25">
      <c r="A23" s="57" t="s">
        <v>19</v>
      </c>
      <c r="B23" s="58"/>
      <c r="C23" s="58"/>
      <c r="D23" s="58"/>
      <c r="E23" s="58"/>
      <c r="F23" s="58"/>
      <c r="G23" s="58"/>
      <c r="H23" s="58"/>
      <c r="I23" s="58"/>
      <c r="J23" s="59"/>
      <c r="K23" s="1"/>
    </row>
    <row r="24" spans="1:13" ht="15" customHeight="1" x14ac:dyDescent="0.25">
      <c r="A24" s="80" t="s">
        <v>20</v>
      </c>
      <c r="B24" s="81"/>
      <c r="C24" s="82" t="s">
        <v>21</v>
      </c>
      <c r="D24" s="84"/>
      <c r="E24" s="84"/>
      <c r="F24" s="84" t="s">
        <v>22</v>
      </c>
      <c r="G24" s="84"/>
      <c r="H24" s="81"/>
      <c r="I24" s="82" t="s">
        <v>23</v>
      </c>
      <c r="J24" s="83"/>
    </row>
    <row r="25" spans="1:13" ht="36.75" customHeight="1" x14ac:dyDescent="0.25">
      <c r="A25" s="99">
        <v>57132451</v>
      </c>
      <c r="B25" s="100"/>
      <c r="C25" s="88">
        <v>57132451</v>
      </c>
      <c r="D25" s="89"/>
      <c r="E25" s="90"/>
      <c r="F25" s="88" t="s">
        <v>106</v>
      </c>
      <c r="G25" s="89"/>
      <c r="H25" s="90"/>
      <c r="I25" s="103">
        <v>0.72360000000000002</v>
      </c>
      <c r="J25" s="104"/>
    </row>
    <row r="26" spans="1:13" ht="15.75" x14ac:dyDescent="0.25">
      <c r="A26" s="57" t="s">
        <v>24</v>
      </c>
      <c r="B26" s="58"/>
      <c r="C26" s="58"/>
      <c r="D26" s="58"/>
      <c r="E26" s="58"/>
      <c r="F26" s="58"/>
      <c r="G26" s="58"/>
      <c r="H26" s="58"/>
      <c r="I26" s="58"/>
      <c r="J26" s="59"/>
      <c r="K26" s="1"/>
    </row>
    <row r="27" spans="1:13" x14ac:dyDescent="0.25">
      <c r="A27" s="5"/>
      <c r="B27"/>
      <c r="C27" s="85" t="s">
        <v>50</v>
      </c>
      <c r="D27" s="86"/>
      <c r="E27" s="85" t="s">
        <v>48</v>
      </c>
      <c r="F27" s="86"/>
      <c r="G27" s="85" t="s">
        <v>49</v>
      </c>
      <c r="H27" s="85"/>
      <c r="I27" s="85" t="s">
        <v>25</v>
      </c>
      <c r="J27" s="87"/>
    </row>
    <row r="28" spans="1:13" ht="38.25" x14ac:dyDescent="0.25">
      <c r="A28" s="47" t="s">
        <v>26</v>
      </c>
      <c r="B28" s="11" t="s">
        <v>27</v>
      </c>
      <c r="C28" s="11" t="s">
        <v>39</v>
      </c>
      <c r="D28" s="11" t="s">
        <v>40</v>
      </c>
      <c r="E28" s="11" t="s">
        <v>42</v>
      </c>
      <c r="F28" s="11" t="s">
        <v>43</v>
      </c>
      <c r="G28" s="11" t="s">
        <v>44</v>
      </c>
      <c r="H28" s="11" t="s">
        <v>45</v>
      </c>
      <c r="I28" s="11" t="s">
        <v>46</v>
      </c>
      <c r="J28" s="12" t="s">
        <v>47</v>
      </c>
    </row>
    <row r="29" spans="1:13" ht="75" x14ac:dyDescent="0.25">
      <c r="A29" s="49" t="s">
        <v>73</v>
      </c>
      <c r="B29" s="45" t="s">
        <v>77</v>
      </c>
      <c r="C29" s="14">
        <v>64000</v>
      </c>
      <c r="D29" s="39">
        <v>1267853</v>
      </c>
      <c r="E29" s="15">
        <v>21000</v>
      </c>
      <c r="F29" s="39">
        <v>1267851</v>
      </c>
      <c r="G29" s="16">
        <v>14576</v>
      </c>
      <c r="H29" s="39">
        <v>1141467</v>
      </c>
      <c r="I29" s="17">
        <f>IF(G29&gt;0,G29/Tabla13[[#This Row],[Física
(C)]],0)</f>
        <v>0.6940952380952381</v>
      </c>
      <c r="J29" s="18">
        <f>IF(H29&gt;0,H29/Tabla13[[#This Row],[Financiera
(D)]],0)</f>
        <v>0.90031636209617694</v>
      </c>
      <c r="L29" s="38"/>
    </row>
    <row r="30" spans="1:13" ht="75" customHeight="1" x14ac:dyDescent="0.25">
      <c r="A30" s="49" t="s">
        <v>74</v>
      </c>
      <c r="B30" s="45" t="s">
        <v>78</v>
      </c>
      <c r="C30" s="33">
        <v>151608</v>
      </c>
      <c r="D30" s="40">
        <v>21297707</v>
      </c>
      <c r="E30" s="34">
        <v>50000</v>
      </c>
      <c r="F30" s="40">
        <v>9198472</v>
      </c>
      <c r="G30" s="35">
        <v>48968</v>
      </c>
      <c r="H30" s="40">
        <v>7145066</v>
      </c>
      <c r="I30" s="36">
        <f>IF(G30&gt;0,G30/Tabla13[[#This Row],[Física
(C)]],0)</f>
        <v>0.97936000000000001</v>
      </c>
      <c r="J30" s="37">
        <f>IF(H30&gt;0,H30/Tabla13[[#This Row],[Financiera
(D)]],0)</f>
        <v>0.7767666194994125</v>
      </c>
    </row>
    <row r="31" spans="1:13" ht="60" x14ac:dyDescent="0.25">
      <c r="A31" s="49" t="s">
        <v>75</v>
      </c>
      <c r="B31" s="46" t="s">
        <v>79</v>
      </c>
      <c r="C31" s="33">
        <v>25000</v>
      </c>
      <c r="D31" s="40">
        <v>1500466</v>
      </c>
      <c r="E31" s="34">
        <v>7500</v>
      </c>
      <c r="F31" s="40">
        <v>0</v>
      </c>
      <c r="G31" s="35">
        <v>6093</v>
      </c>
      <c r="H31" s="40">
        <v>0</v>
      </c>
      <c r="I31" s="36">
        <f>IF(G31&gt;0,G31/Tabla13[[#This Row],[Física
(C)]],0)</f>
        <v>0.81240000000000001</v>
      </c>
      <c r="J31" s="37">
        <f>IF(H31&gt;0,H31/Tabla13[[#This Row],[Financiera
(D)]],0)</f>
        <v>0</v>
      </c>
    </row>
    <row r="32" spans="1:13" ht="90" x14ac:dyDescent="0.25">
      <c r="A32" s="49" t="s">
        <v>76</v>
      </c>
      <c r="B32" s="46" t="s">
        <v>60</v>
      </c>
      <c r="C32" s="33">
        <v>2600</v>
      </c>
      <c r="D32" s="40">
        <v>3800000</v>
      </c>
      <c r="E32" s="34">
        <v>866</v>
      </c>
      <c r="F32" s="40">
        <v>1266666</v>
      </c>
      <c r="G32" s="35">
        <v>868</v>
      </c>
      <c r="H32" s="40">
        <v>1126400</v>
      </c>
      <c r="I32" s="36">
        <f>IF(G32&gt;0,G32/Tabla13[[#This Row],[Física
(C)]],0)</f>
        <v>1.002309468822171</v>
      </c>
      <c r="J32" s="37">
        <f>IF(H32&gt;0,H32/Tabla13[[#This Row],[Financiera
(D)]],0)</f>
        <v>0.88926362592822417</v>
      </c>
      <c r="M32" s="38"/>
    </row>
    <row r="33" spans="1:11" x14ac:dyDescent="0.25">
      <c r="A33" s="48"/>
      <c r="B33" s="20"/>
      <c r="C33" s="21"/>
      <c r="D33" s="22"/>
      <c r="E33" s="22"/>
      <c r="F33" s="22"/>
      <c r="G33" s="23"/>
      <c r="H33" s="22"/>
      <c r="I33" s="17">
        <f>IF(G33&gt;0,G33/Tabla13[[#This Row],[Física
(C)]],0)</f>
        <v>0</v>
      </c>
      <c r="J33" s="18">
        <f>IF(H33&gt;0,H33/Tabla13[[#This Row],[Financiera
(D)]],0)</f>
        <v>0</v>
      </c>
    </row>
    <row r="34" spans="1:11" ht="15.75" x14ac:dyDescent="0.25">
      <c r="A34" s="54" t="s">
        <v>28</v>
      </c>
      <c r="B34" s="55"/>
      <c r="C34" s="55"/>
      <c r="D34" s="55"/>
      <c r="E34" s="55"/>
      <c r="F34" s="55"/>
      <c r="G34" s="55"/>
      <c r="H34" s="55"/>
      <c r="I34" s="55"/>
      <c r="J34" s="56"/>
    </row>
    <row r="35" spans="1:11" ht="15.75" x14ac:dyDescent="0.25">
      <c r="A35" s="57" t="s">
        <v>29</v>
      </c>
      <c r="B35" s="58"/>
      <c r="C35" s="58"/>
      <c r="D35" s="58"/>
      <c r="E35" s="58"/>
      <c r="F35" s="58"/>
      <c r="G35" s="58"/>
      <c r="H35" s="58"/>
      <c r="I35" s="58"/>
      <c r="J35" s="59"/>
      <c r="K35" s="1"/>
    </row>
    <row r="36" spans="1:11" x14ac:dyDescent="0.25">
      <c r="A36" s="24" t="s">
        <v>30</v>
      </c>
      <c r="B36" s="76" t="s">
        <v>102</v>
      </c>
      <c r="C36" s="76"/>
      <c r="D36" s="76"/>
      <c r="E36" s="76"/>
      <c r="F36" s="76"/>
      <c r="G36" s="76"/>
      <c r="H36" s="76"/>
      <c r="I36" s="76"/>
      <c r="J36" s="77"/>
    </row>
    <row r="37" spans="1:11" ht="30" x14ac:dyDescent="0.25">
      <c r="A37" s="24" t="s">
        <v>31</v>
      </c>
      <c r="B37" s="76" t="s">
        <v>104</v>
      </c>
      <c r="C37" s="76"/>
      <c r="D37" s="76"/>
      <c r="E37" s="76"/>
      <c r="F37" s="76"/>
      <c r="G37" s="76"/>
      <c r="H37" s="76"/>
      <c r="I37" s="76"/>
      <c r="J37" s="77"/>
    </row>
    <row r="38" spans="1:11" ht="85.5" customHeight="1" x14ac:dyDescent="0.25">
      <c r="A38" s="24" t="s">
        <v>32</v>
      </c>
      <c r="B38" s="76" t="s">
        <v>103</v>
      </c>
      <c r="C38" s="76"/>
      <c r="D38" s="76"/>
      <c r="E38" s="76"/>
      <c r="F38" s="76"/>
      <c r="G38" s="76"/>
      <c r="H38" s="76"/>
      <c r="I38" s="76"/>
      <c r="J38" s="77"/>
    </row>
    <row r="39" spans="1:11" ht="30" x14ac:dyDescent="0.25">
      <c r="A39" s="24" t="s">
        <v>33</v>
      </c>
      <c r="B39" s="76" t="s">
        <v>105</v>
      </c>
      <c r="C39" s="76"/>
      <c r="D39" s="76"/>
      <c r="E39" s="76"/>
      <c r="F39" s="76"/>
      <c r="G39" s="76"/>
      <c r="H39" s="76"/>
      <c r="I39" s="76"/>
      <c r="J39" s="77"/>
    </row>
    <row r="40" spans="1:11" ht="15.75" x14ac:dyDescent="0.25">
      <c r="A40" s="54" t="s">
        <v>34</v>
      </c>
      <c r="B40" s="55"/>
      <c r="C40" s="55"/>
      <c r="D40" s="55"/>
      <c r="E40" s="55"/>
      <c r="F40" s="55"/>
      <c r="G40" s="55"/>
      <c r="H40" s="55"/>
      <c r="I40" s="55"/>
      <c r="J40" s="56"/>
    </row>
    <row r="41" spans="1:11" ht="15.75" x14ac:dyDescent="0.25">
      <c r="A41" s="92" t="s">
        <v>35</v>
      </c>
      <c r="B41" s="93"/>
      <c r="C41" s="93"/>
      <c r="D41" s="93"/>
      <c r="E41" s="93"/>
      <c r="F41" s="93"/>
      <c r="G41" s="93"/>
      <c r="H41" s="93"/>
      <c r="I41" s="93"/>
      <c r="J41" s="94"/>
      <c r="K41" s="1"/>
    </row>
    <row r="42" spans="1:11" ht="27.75" customHeight="1" x14ac:dyDescent="0.25">
      <c r="A42" s="95" t="s">
        <v>107</v>
      </c>
      <c r="B42" s="96"/>
      <c r="C42" s="96"/>
      <c r="D42" s="96"/>
      <c r="E42" s="96"/>
      <c r="F42" s="96"/>
      <c r="G42" s="96"/>
      <c r="H42" s="96"/>
      <c r="I42" s="96"/>
      <c r="J42" s="97"/>
    </row>
    <row r="43" spans="1:11" ht="27.75" customHeight="1" x14ac:dyDescent="0.25">
      <c r="A43" s="30" t="s">
        <v>71</v>
      </c>
      <c r="B43" s="30"/>
      <c r="C43" s="30"/>
      <c r="D43" s="30"/>
      <c r="E43" s="30"/>
      <c r="F43" s="30"/>
      <c r="G43" s="30"/>
      <c r="H43" s="30"/>
      <c r="I43" s="30"/>
      <c r="J43" s="30"/>
    </row>
    <row r="44" spans="1:11" ht="27.75" customHeight="1" x14ac:dyDescent="0.25">
      <c r="A44" s="41"/>
      <c r="B44" s="30"/>
      <c r="C44" s="30"/>
      <c r="D44" s="30"/>
      <c r="E44" s="30"/>
      <c r="F44" s="30"/>
      <c r="G44" s="30"/>
      <c r="H44" s="30"/>
      <c r="I44" s="30"/>
      <c r="J44" s="30"/>
    </row>
    <row r="45" spans="1:11" ht="27.75" customHeight="1" x14ac:dyDescent="0.25">
      <c r="A45" s="30" t="s">
        <v>80</v>
      </c>
      <c r="B45" s="30"/>
      <c r="C45" s="30"/>
      <c r="D45" s="30"/>
      <c r="E45" s="30"/>
      <c r="F45" s="30"/>
      <c r="G45" s="30"/>
      <c r="H45" s="30"/>
      <c r="I45" s="30"/>
      <c r="J45" s="30"/>
    </row>
    <row r="46" spans="1:11" ht="27.75" customHeight="1" x14ac:dyDescent="0.25">
      <c r="A46" s="30" t="s">
        <v>72</v>
      </c>
      <c r="B46" s="30"/>
      <c r="C46" s="30"/>
      <c r="D46" s="30"/>
      <c r="E46" s="30"/>
      <c r="F46" s="30"/>
      <c r="G46" s="30"/>
      <c r="H46" s="30"/>
      <c r="I46" s="30"/>
      <c r="J46" s="30"/>
    </row>
    <row r="47" spans="1:11" ht="30.75" customHeight="1" x14ac:dyDescent="0.25">
      <c r="A47" s="98" t="s">
        <v>41</v>
      </c>
      <c r="B47" s="98"/>
      <c r="C47" s="98"/>
      <c r="D47" s="98"/>
      <c r="E47" s="98"/>
      <c r="F47" s="98"/>
      <c r="G47" s="98"/>
      <c r="H47" s="98"/>
      <c r="I47" s="98"/>
      <c r="J47" s="9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41:J41"/>
    <mergeCell ref="A42:J42"/>
    <mergeCell ref="A47:J47"/>
    <mergeCell ref="A35:J35"/>
    <mergeCell ref="B36:J36"/>
    <mergeCell ref="B37:J37"/>
    <mergeCell ref="B38:J38"/>
    <mergeCell ref="B39:J39"/>
    <mergeCell ref="A40:J40"/>
  </mergeCells>
  <dataValidations xWindow="227" yWindow="481" count="16">
    <dataValidation allowBlank="1" sqref="A8" xr:uid="{7C01537E-5BC8-43DE-8016-176322A93007}"/>
    <dataValidation allowBlank="1" showInputMessage="1" prompt="Nombre del capítulo" sqref="B8:J10" xr:uid="{0EA989FD-9658-48B3-87BF-BF36ECEF0243}"/>
    <dataValidation allowBlank="1" showInputMessage="1" showErrorMessage="1" prompt="¿A quién va dirigido el programa?, ¿qué característica tiene esta población que requiere ser beneficiada?" sqref="B20:J20" xr:uid="{A35BB64D-5063-4497-84F0-97FDFCA4B1CB}"/>
    <dataValidation allowBlank="1" showInputMessage="1" showErrorMessage="1" prompt="Nombre del producto" sqref="B36:J36" xr:uid="{93F70524-F32D-40E7-B440-6BDEAB289FC1}"/>
    <dataValidation allowBlank="1" showInputMessage="1" showErrorMessage="1" prompt="¿En qué consiste el producto? su objetivo" sqref="B37:J37" xr:uid="{A6F57CC1-07CD-47E2-B9EF-64A6A67C6B07}"/>
    <dataValidation allowBlank="1" showInputMessage="1" showErrorMessage="1" prompt="1. Describir lo plasmado en el presupuesto_x000a_2. Describir lo alcanzado en términos financieros y de producción " sqref="B38:J38" xr:uid="{0BC809B4-16CE-4374-A298-E6D735C2E87E}"/>
    <dataValidation allowBlank="1" showInputMessage="1" showErrorMessage="1" prompt="De existir desvío, explicar razones." sqref="B39:J39" xr:uid="{F95C0758-5143-4206-91AE-E241FF96D58C}"/>
    <dataValidation allowBlank="1" showInputMessage="1" showErrorMessage="1" prompt="Oportunidades de mejora identificadas" sqref="A42:J46" xr:uid="{703CEA8F-F737-4EA5-88FD-A898788C972A}"/>
    <dataValidation allowBlank="1" showInputMessage="1" showErrorMessage="1" prompt="Presupuesto del programa" sqref="A25:C25 F25" xr:uid="{6C0FD15E-4978-45D4-A2F6-2CD98DC63676}"/>
    <dataValidation allowBlank="1" showInputMessage="1" showErrorMessage="1" prompt="¿En qué consiste el programa?" sqref="B19:J19" xr:uid="{92371AAF-EA8F-4546-B004-7DEC7F603ECD}"/>
    <dataValidation allowBlank="1" showInputMessage="1" showErrorMessage="1" prompt="Nombre de cada producto" sqref="A28:A33" xr:uid="{BEC5A55C-BD35-45C3-8A4B-0DD463D07B49}"/>
    <dataValidation allowBlank="1" showInputMessage="1" showErrorMessage="1" prompt="Nombre del indicador" sqref="B28:B33" xr:uid="{4ADA3E99-6E27-4274-AAC6-A9D9D60F55DB}"/>
    <dataValidation allowBlank="1" showInputMessage="1" showErrorMessage="1" prompt="Meta anual del indicador" sqref="C28:C33 E28" xr:uid="{436A7E63-6F42-4CF2-8C48-9EE7D0A4D26D}"/>
    <dataValidation allowBlank="1" showInputMessage="1" showErrorMessage="1" prompt="Monto presupuestado para el producto" sqref="D28:D33 E29:F33 F28 H31" xr:uid="{DF2CD51F-29E3-40C9-8654-3FE3CA256B95}"/>
    <dataValidation allowBlank="1" showInputMessage="1" showErrorMessage="1" prompt="Meta alcanzada en el trimestre" sqref="G28:G33" xr:uid="{8630D2C7-450C-44F9-B52F-B64C75840FBC}"/>
    <dataValidation allowBlank="1" showInputMessage="1" showErrorMessage="1" prompt="Monto ejecutado en el trimestre" sqref="H28:H30 H32:H33" xr:uid="{FFA07861-2AEC-4847-BF8C-D7B67F66C76D}"/>
  </dataValidations>
  <pageMargins left="0.23622047244094491" right="0.23622047244094491" top="0.74803149606299213" bottom="0.74803149606299213" header="0.31496062992125984" footer="0.31496062992125984"/>
  <pageSetup scale="8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6C7C6-AA45-473E-9E4F-D2E3338365A3}">
  <dimension ref="A1:L45"/>
  <sheetViews>
    <sheetView tabSelected="1" workbookViewId="0">
      <selection activeCell="G52" sqref="G52"/>
    </sheetView>
  </sheetViews>
  <sheetFormatPr baseColWidth="10" defaultRowHeight="15" x14ac:dyDescent="0.25"/>
  <cols>
    <col min="1" max="1" width="23" style="6" customWidth="1"/>
    <col min="2" max="2" width="14.42578125" style="6" customWidth="1"/>
    <col min="3" max="3" width="10.85546875" style="6" customWidth="1"/>
    <col min="4" max="6" width="12.7109375" style="6" customWidth="1"/>
    <col min="7" max="7" width="8.42578125" style="6" customWidth="1"/>
    <col min="8" max="8" width="12.7109375" style="6" customWidth="1"/>
    <col min="9" max="9" width="8.85546875" style="6" customWidth="1"/>
    <col min="10" max="10" width="11.5703125" style="6" customWidth="1"/>
    <col min="11" max="11" width="11.42578125" style="6"/>
  </cols>
  <sheetData>
    <row r="1" spans="1:11" ht="21.75" thickBot="1" x14ac:dyDescent="0.3">
      <c r="A1" s="25"/>
      <c r="B1" s="60" t="s">
        <v>108</v>
      </c>
      <c r="C1" s="61"/>
      <c r="D1" s="61"/>
      <c r="E1" s="61"/>
      <c r="F1" s="61"/>
      <c r="G1" s="61"/>
      <c r="H1" s="61"/>
      <c r="I1" s="61"/>
      <c r="J1" s="62"/>
      <c r="K1" s="1"/>
    </row>
    <row r="2" spans="1:11" ht="24.75" thickBot="1" x14ac:dyDescent="0.3">
      <c r="A2" s="26"/>
      <c r="B2" s="63" t="s">
        <v>0</v>
      </c>
      <c r="C2" s="64"/>
      <c r="D2" s="63" t="s">
        <v>1</v>
      </c>
      <c r="E2" s="64"/>
      <c r="F2" s="64"/>
      <c r="G2" s="64"/>
      <c r="H2" s="65"/>
      <c r="I2" s="2" t="s">
        <v>2</v>
      </c>
      <c r="J2" s="3" t="s">
        <v>3</v>
      </c>
      <c r="K2" s="1"/>
    </row>
    <row r="3" spans="1:11" ht="21.75" thickBot="1" x14ac:dyDescent="0.3">
      <c r="A3" s="27"/>
      <c r="B3" s="66" t="s">
        <v>4</v>
      </c>
      <c r="C3" s="67"/>
      <c r="D3" s="66" t="s">
        <v>100</v>
      </c>
      <c r="E3" s="67"/>
      <c r="F3" s="67"/>
      <c r="G3" s="67"/>
      <c r="H3" s="68"/>
      <c r="I3" s="31"/>
      <c r="J3" s="32"/>
      <c r="K3" s="1"/>
    </row>
    <row r="4" spans="1:11" x14ac:dyDescent="0.25">
      <c r="A4" s="69"/>
      <c r="B4" s="70"/>
      <c r="C4" s="70"/>
      <c r="D4" s="71"/>
      <c r="E4" s="71"/>
      <c r="F4" s="71"/>
      <c r="G4" s="71"/>
      <c r="H4" s="71"/>
      <c r="I4" s="70"/>
      <c r="J4" s="72"/>
      <c r="K4" s="1"/>
    </row>
    <row r="5" spans="1:11" ht="3" customHeight="1" x14ac:dyDescent="0.25">
      <c r="A5" s="51"/>
      <c r="B5" s="52"/>
      <c r="C5" s="52"/>
      <c r="D5" s="52"/>
      <c r="E5" s="52"/>
      <c r="F5" s="52"/>
      <c r="G5" s="52"/>
      <c r="H5" s="52"/>
      <c r="I5" s="52"/>
      <c r="J5" s="53"/>
      <c r="K5" s="1"/>
    </row>
    <row r="6" spans="1:11" ht="15.75" x14ac:dyDescent="0.25">
      <c r="A6" s="54" t="s">
        <v>5</v>
      </c>
      <c r="B6" s="55"/>
      <c r="C6" s="55"/>
      <c r="D6" s="55"/>
      <c r="E6" s="55"/>
      <c r="F6" s="55"/>
      <c r="G6" s="55"/>
      <c r="H6" s="55"/>
      <c r="I6" s="55"/>
      <c r="J6" s="56"/>
      <c r="K6" s="1"/>
    </row>
    <row r="7" spans="1:11" ht="15.75" x14ac:dyDescent="0.25">
      <c r="A7" s="57" t="s">
        <v>6</v>
      </c>
      <c r="B7" s="58"/>
      <c r="C7" s="58"/>
      <c r="D7" s="58"/>
      <c r="E7" s="58"/>
      <c r="F7" s="58"/>
      <c r="G7" s="58"/>
      <c r="H7" s="58"/>
      <c r="I7" s="58"/>
      <c r="J7" s="59"/>
      <c r="K7" s="1"/>
    </row>
    <row r="8" spans="1:11" x14ac:dyDescent="0.25">
      <c r="A8" s="4" t="s">
        <v>7</v>
      </c>
      <c r="B8" s="73" t="s">
        <v>63</v>
      </c>
      <c r="C8" s="74"/>
      <c r="D8" s="74"/>
      <c r="E8" s="74"/>
      <c r="F8" s="74"/>
      <c r="G8" s="74"/>
      <c r="H8" s="74"/>
      <c r="I8" s="74"/>
      <c r="J8" s="75"/>
      <c r="K8" s="1"/>
    </row>
    <row r="9" spans="1:11" ht="15" customHeight="1" x14ac:dyDescent="0.25">
      <c r="A9" s="28" t="s">
        <v>36</v>
      </c>
      <c r="B9" s="73" t="s">
        <v>64</v>
      </c>
      <c r="C9" s="74"/>
      <c r="D9" s="74"/>
      <c r="E9" s="74"/>
      <c r="F9" s="74"/>
      <c r="G9" s="74"/>
      <c r="H9" s="74"/>
      <c r="I9" s="74"/>
      <c r="J9" s="75"/>
      <c r="K9" s="1"/>
    </row>
    <row r="10" spans="1:11" x14ac:dyDescent="0.25">
      <c r="A10" s="28" t="s">
        <v>37</v>
      </c>
      <c r="B10" s="73" t="s">
        <v>51</v>
      </c>
      <c r="C10" s="74"/>
      <c r="D10" s="74"/>
      <c r="E10" s="74"/>
      <c r="F10" s="74"/>
      <c r="G10" s="74"/>
      <c r="H10" s="74"/>
      <c r="I10" s="74"/>
      <c r="J10" s="75"/>
      <c r="K10" s="1"/>
    </row>
    <row r="11" spans="1:11" ht="68.25" customHeight="1" x14ac:dyDescent="0.25">
      <c r="A11" s="4" t="s">
        <v>8</v>
      </c>
      <c r="B11" s="76" t="s">
        <v>65</v>
      </c>
      <c r="C11" s="76"/>
      <c r="D11" s="76"/>
      <c r="E11" s="76"/>
      <c r="F11" s="76"/>
      <c r="G11" s="76"/>
      <c r="H11" s="76"/>
      <c r="I11" s="76"/>
      <c r="J11" s="77"/>
    </row>
    <row r="12" spans="1:11" ht="78.75" customHeight="1" x14ac:dyDescent="0.25">
      <c r="A12" s="4" t="s">
        <v>9</v>
      </c>
      <c r="B12" s="76" t="s">
        <v>66</v>
      </c>
      <c r="C12" s="76"/>
      <c r="D12" s="76"/>
      <c r="E12" s="76"/>
      <c r="F12" s="76"/>
      <c r="G12" s="76"/>
      <c r="H12" s="76"/>
      <c r="I12" s="76"/>
      <c r="J12" s="77"/>
    </row>
    <row r="13" spans="1:11" ht="15.75" x14ac:dyDescent="0.25">
      <c r="A13" s="54" t="s">
        <v>10</v>
      </c>
      <c r="B13" s="55"/>
      <c r="C13" s="55"/>
      <c r="D13" s="55"/>
      <c r="E13" s="55"/>
      <c r="F13" s="55"/>
      <c r="G13" s="55"/>
      <c r="H13" s="55"/>
      <c r="I13" s="55"/>
      <c r="J13" s="56"/>
    </row>
    <row r="14" spans="1:11" ht="49.5" customHeight="1" x14ac:dyDescent="0.25">
      <c r="A14" s="4" t="s">
        <v>11</v>
      </c>
      <c r="B14" s="29">
        <v>3</v>
      </c>
      <c r="C14" s="50" t="s">
        <v>52</v>
      </c>
      <c r="D14" s="50"/>
      <c r="E14" s="50"/>
      <c r="F14" s="50"/>
      <c r="G14" s="50"/>
      <c r="H14" s="50"/>
      <c r="I14" s="50"/>
      <c r="J14" s="50"/>
    </row>
    <row r="15" spans="1:11" ht="26.25" customHeight="1" x14ac:dyDescent="0.25">
      <c r="A15" s="4" t="s">
        <v>12</v>
      </c>
      <c r="B15" s="7">
        <v>5</v>
      </c>
      <c r="C15" s="50" t="s">
        <v>53</v>
      </c>
      <c r="D15" s="50"/>
      <c r="E15" s="50"/>
      <c r="F15" s="50"/>
      <c r="G15" s="50"/>
      <c r="H15" s="50"/>
      <c r="I15" s="50"/>
      <c r="J15" s="50"/>
    </row>
    <row r="16" spans="1:11" ht="57.75" customHeight="1" x14ac:dyDescent="0.25">
      <c r="A16" s="4" t="s">
        <v>13</v>
      </c>
      <c r="B16" s="8">
        <v>3</v>
      </c>
      <c r="C16" s="50" t="s">
        <v>54</v>
      </c>
      <c r="D16" s="50"/>
      <c r="E16" s="50"/>
      <c r="F16" s="50"/>
      <c r="G16" s="50"/>
      <c r="H16" s="50"/>
      <c r="I16" s="50"/>
      <c r="J16" s="50"/>
    </row>
    <row r="17" spans="1:12" ht="15.75" x14ac:dyDescent="0.25">
      <c r="A17" s="54" t="s">
        <v>14</v>
      </c>
      <c r="B17" s="55"/>
      <c r="C17" s="55"/>
      <c r="D17" s="55"/>
      <c r="E17" s="55"/>
      <c r="F17" s="55"/>
      <c r="G17" s="55"/>
      <c r="H17" s="55"/>
      <c r="I17" s="55"/>
      <c r="J17" s="56"/>
    </row>
    <row r="18" spans="1:12" ht="29.25" customHeight="1" x14ac:dyDescent="0.25">
      <c r="A18" s="4" t="s">
        <v>15</v>
      </c>
      <c r="B18" s="76" t="s">
        <v>88</v>
      </c>
      <c r="C18" s="76"/>
      <c r="D18" s="76"/>
      <c r="E18" s="76"/>
      <c r="F18" s="76"/>
      <c r="G18" s="76"/>
      <c r="H18" s="76"/>
      <c r="I18" s="76"/>
      <c r="J18" s="77"/>
    </row>
    <row r="19" spans="1:12" ht="44.25" customHeight="1" x14ac:dyDescent="0.25">
      <c r="A19" s="9" t="s">
        <v>16</v>
      </c>
      <c r="B19" s="76" t="s">
        <v>89</v>
      </c>
      <c r="C19" s="76"/>
      <c r="D19" s="76"/>
      <c r="E19" s="76"/>
      <c r="F19" s="76"/>
      <c r="G19" s="76"/>
      <c r="H19" s="76"/>
      <c r="I19" s="76"/>
      <c r="J19" s="77"/>
    </row>
    <row r="20" spans="1:12" ht="34.5" customHeight="1" x14ac:dyDescent="0.25">
      <c r="A20" s="9" t="s">
        <v>17</v>
      </c>
      <c r="B20" s="76" t="s">
        <v>94</v>
      </c>
      <c r="C20" s="76"/>
      <c r="D20" s="76"/>
      <c r="E20" s="76"/>
      <c r="F20" s="76"/>
      <c r="G20" s="76"/>
      <c r="H20" s="76"/>
      <c r="I20" s="76"/>
      <c r="J20" s="77"/>
    </row>
    <row r="21" spans="1:12" ht="35.25" customHeight="1" x14ac:dyDescent="0.25">
      <c r="A21" s="9" t="s">
        <v>38</v>
      </c>
      <c r="B21" s="76" t="s">
        <v>93</v>
      </c>
      <c r="C21" s="76"/>
      <c r="D21" s="76"/>
      <c r="E21" s="76"/>
      <c r="F21" s="76"/>
      <c r="G21" s="76"/>
      <c r="H21" s="76"/>
      <c r="I21" s="76"/>
      <c r="J21" s="77"/>
      <c r="K21" s="1"/>
    </row>
    <row r="22" spans="1:12" ht="15.75" x14ac:dyDescent="0.25">
      <c r="A22" s="54" t="s">
        <v>18</v>
      </c>
      <c r="B22" s="55"/>
      <c r="C22" s="55"/>
      <c r="D22" s="55"/>
      <c r="E22" s="55"/>
      <c r="F22" s="55"/>
      <c r="G22" s="55"/>
      <c r="H22" s="55"/>
      <c r="I22" s="55"/>
      <c r="J22" s="56"/>
    </row>
    <row r="23" spans="1:12" ht="15.75" x14ac:dyDescent="0.25">
      <c r="A23" s="57" t="s">
        <v>19</v>
      </c>
      <c r="B23" s="58"/>
      <c r="C23" s="58"/>
      <c r="D23" s="58"/>
      <c r="E23" s="58"/>
      <c r="F23" s="58"/>
      <c r="G23" s="58"/>
      <c r="H23" s="58"/>
      <c r="I23" s="58"/>
      <c r="J23" s="59"/>
      <c r="K23" s="1"/>
    </row>
    <row r="24" spans="1:12" ht="15" customHeight="1" x14ac:dyDescent="0.25">
      <c r="A24" s="80" t="s">
        <v>20</v>
      </c>
      <c r="B24" s="81"/>
      <c r="C24" s="82" t="s">
        <v>21</v>
      </c>
      <c r="D24" s="84"/>
      <c r="E24" s="84"/>
      <c r="F24" s="84" t="s">
        <v>22</v>
      </c>
      <c r="G24" s="84"/>
      <c r="H24" s="81"/>
      <c r="I24" s="82" t="s">
        <v>23</v>
      </c>
      <c r="J24" s="83"/>
    </row>
    <row r="25" spans="1:12" ht="42.75" customHeight="1" x14ac:dyDescent="0.25">
      <c r="A25" s="99">
        <v>21170000</v>
      </c>
      <c r="B25" s="100"/>
      <c r="C25" s="88">
        <v>21170000</v>
      </c>
      <c r="D25" s="89"/>
      <c r="E25" s="90"/>
      <c r="F25" s="88">
        <v>11654249.789999999</v>
      </c>
      <c r="G25" s="105"/>
      <c r="H25" s="106"/>
      <c r="I25" s="103">
        <v>0.55049999999999999</v>
      </c>
      <c r="J25" s="104"/>
    </row>
    <row r="26" spans="1:12" ht="15.75" x14ac:dyDescent="0.25">
      <c r="A26" s="57" t="s">
        <v>24</v>
      </c>
      <c r="B26" s="58"/>
      <c r="C26" s="58"/>
      <c r="D26" s="58"/>
      <c r="E26" s="58"/>
      <c r="F26" s="58"/>
      <c r="G26" s="58"/>
      <c r="H26" s="58"/>
      <c r="I26" s="58"/>
      <c r="J26" s="59"/>
      <c r="K26" s="1"/>
    </row>
    <row r="27" spans="1:12" x14ac:dyDescent="0.25">
      <c r="A27" s="5"/>
      <c r="B27"/>
      <c r="C27" s="85" t="s">
        <v>50</v>
      </c>
      <c r="D27" s="86"/>
      <c r="E27" s="85" t="s">
        <v>48</v>
      </c>
      <c r="F27" s="86"/>
      <c r="G27" s="85" t="s">
        <v>49</v>
      </c>
      <c r="H27" s="85"/>
      <c r="I27" s="85" t="s">
        <v>25</v>
      </c>
      <c r="J27" s="87"/>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60" x14ac:dyDescent="0.25">
      <c r="A29" s="44" t="s">
        <v>84</v>
      </c>
      <c r="B29" s="42" t="s">
        <v>86</v>
      </c>
      <c r="C29" s="14">
        <v>558</v>
      </c>
      <c r="D29" s="39">
        <v>9674680</v>
      </c>
      <c r="E29" s="15">
        <v>141</v>
      </c>
      <c r="F29" s="39">
        <v>2891560</v>
      </c>
      <c r="G29" s="16">
        <v>268</v>
      </c>
      <c r="H29" s="39">
        <v>3508372.37</v>
      </c>
      <c r="I29" s="17">
        <f>IF(G29&gt;0,G29/Tabla134[[#This Row],[Física
(C)]],0)</f>
        <v>1.9007092198581561</v>
      </c>
      <c r="J29" s="18">
        <f>IF(H29&gt;0,H29/Tabla134[[#This Row],[Financiera
(D)]],0)</f>
        <v>1.2133147401402704</v>
      </c>
      <c r="L29" s="38"/>
    </row>
    <row r="30" spans="1:12" ht="75" x14ac:dyDescent="0.25">
      <c r="A30" s="44" t="s">
        <v>85</v>
      </c>
      <c r="B30" s="42" t="s">
        <v>87</v>
      </c>
      <c r="C30" s="33">
        <v>871</v>
      </c>
      <c r="D30" s="40">
        <v>3145264</v>
      </c>
      <c r="E30" s="34">
        <v>291</v>
      </c>
      <c r="F30" s="40">
        <v>1015088</v>
      </c>
      <c r="G30" s="35">
        <v>108</v>
      </c>
      <c r="H30" s="40">
        <v>390685.5</v>
      </c>
      <c r="I30" s="36">
        <f>IF(G30&gt;0,G30/Tabla134[[#This Row],[Física
(C)]],0)</f>
        <v>0.37113402061855671</v>
      </c>
      <c r="J30" s="37">
        <f>IF(H30&gt;0,H30/Tabla134[[#This Row],[Financiera
(D)]],0)</f>
        <v>0.38487845388774178</v>
      </c>
    </row>
    <row r="31" spans="1:12" x14ac:dyDescent="0.25">
      <c r="A31" s="19"/>
      <c r="B31" s="20"/>
      <c r="C31" s="21"/>
      <c r="D31" s="22"/>
      <c r="E31" s="22"/>
      <c r="F31" s="22"/>
      <c r="G31" s="23"/>
      <c r="H31" s="22"/>
      <c r="I31" s="17">
        <f>IF(G31&gt;0,G31/Tabla134[[#This Row],[Física
(C)]],0)</f>
        <v>0</v>
      </c>
      <c r="J31" s="18">
        <f>IF(H31&gt;0,H31/Tabla134[[#This Row],[Financiera
(D)]],0)</f>
        <v>0</v>
      </c>
    </row>
    <row r="32" spans="1:12" ht="15.75" x14ac:dyDescent="0.25">
      <c r="A32" s="54" t="s">
        <v>28</v>
      </c>
      <c r="B32" s="55"/>
      <c r="C32" s="55"/>
      <c r="D32" s="55"/>
      <c r="E32" s="55"/>
      <c r="F32" s="55"/>
      <c r="G32" s="55"/>
      <c r="H32" s="55"/>
      <c r="I32" s="55"/>
      <c r="J32" s="56"/>
    </row>
    <row r="33" spans="1:11" ht="15.75" x14ac:dyDescent="0.25">
      <c r="A33" s="57" t="s">
        <v>90</v>
      </c>
      <c r="B33" s="58"/>
      <c r="C33" s="58"/>
      <c r="D33" s="58"/>
      <c r="E33" s="58"/>
      <c r="F33" s="58"/>
      <c r="G33" s="58"/>
      <c r="H33" s="58"/>
      <c r="I33" s="58"/>
      <c r="J33" s="59"/>
      <c r="K33" s="1"/>
    </row>
    <row r="34" spans="1:11" x14ac:dyDescent="0.25">
      <c r="A34" s="24" t="s">
        <v>30</v>
      </c>
      <c r="B34" s="76" t="s">
        <v>91</v>
      </c>
      <c r="C34" s="76"/>
      <c r="D34" s="76"/>
      <c r="E34" s="76"/>
      <c r="F34" s="76"/>
      <c r="G34" s="76"/>
      <c r="H34" s="76"/>
      <c r="I34" s="76"/>
      <c r="J34" s="77"/>
    </row>
    <row r="35" spans="1:11" ht="30" x14ac:dyDescent="0.25">
      <c r="A35" s="24" t="s">
        <v>31</v>
      </c>
      <c r="B35" s="76" t="s">
        <v>92</v>
      </c>
      <c r="C35" s="76"/>
      <c r="D35" s="76"/>
      <c r="E35" s="76"/>
      <c r="F35" s="76"/>
      <c r="G35" s="76"/>
      <c r="H35" s="76"/>
      <c r="I35" s="76"/>
      <c r="J35" s="77"/>
    </row>
    <row r="36" spans="1:11" ht="85.5" customHeight="1" x14ac:dyDescent="0.25">
      <c r="A36" s="24" t="s">
        <v>32</v>
      </c>
      <c r="B36" s="76" t="s">
        <v>109</v>
      </c>
      <c r="C36" s="76"/>
      <c r="D36" s="76"/>
      <c r="E36" s="76"/>
      <c r="F36" s="76"/>
      <c r="G36" s="76"/>
      <c r="H36" s="76"/>
      <c r="I36" s="76"/>
      <c r="J36" s="77"/>
    </row>
    <row r="37" spans="1:11" ht="110.25" customHeight="1" x14ac:dyDescent="0.25">
      <c r="A37" s="24" t="s">
        <v>33</v>
      </c>
      <c r="B37" s="76" t="s">
        <v>110</v>
      </c>
      <c r="C37" s="76"/>
      <c r="D37" s="76"/>
      <c r="E37" s="76"/>
      <c r="F37" s="76"/>
      <c r="G37" s="76"/>
      <c r="H37" s="76"/>
      <c r="I37" s="76"/>
      <c r="J37" s="77"/>
    </row>
    <row r="38" spans="1:11" ht="15.75" x14ac:dyDescent="0.25">
      <c r="A38" s="54" t="s">
        <v>34</v>
      </c>
      <c r="B38" s="55"/>
      <c r="C38" s="55"/>
      <c r="D38" s="55"/>
      <c r="E38" s="55"/>
      <c r="F38" s="55"/>
      <c r="G38" s="55"/>
      <c r="H38" s="55"/>
      <c r="I38" s="55"/>
      <c r="J38" s="56"/>
    </row>
    <row r="39" spans="1:11" ht="15.75" x14ac:dyDescent="0.25">
      <c r="A39" s="92" t="s">
        <v>35</v>
      </c>
      <c r="B39" s="93"/>
      <c r="C39" s="93"/>
      <c r="D39" s="93"/>
      <c r="E39" s="93"/>
      <c r="F39" s="93"/>
      <c r="G39" s="93"/>
      <c r="H39" s="93"/>
      <c r="I39" s="93"/>
      <c r="J39" s="94"/>
      <c r="K39" s="1"/>
    </row>
    <row r="40" spans="1:11" ht="27.75" customHeight="1" x14ac:dyDescent="0.25">
      <c r="A40" s="95" t="s">
        <v>111</v>
      </c>
      <c r="B40" s="96"/>
      <c r="C40" s="96"/>
      <c r="D40" s="96"/>
      <c r="E40" s="96"/>
      <c r="F40" s="96"/>
      <c r="G40" s="96"/>
      <c r="H40" s="96"/>
      <c r="I40" s="96"/>
      <c r="J40" s="97"/>
    </row>
    <row r="41" spans="1:11" ht="27.75" customHeight="1" x14ac:dyDescent="0.25">
      <c r="A41" s="30" t="s">
        <v>71</v>
      </c>
      <c r="B41" s="30"/>
      <c r="C41" s="30"/>
      <c r="D41" s="30"/>
      <c r="E41" s="30"/>
      <c r="F41" s="30"/>
      <c r="G41" s="30"/>
      <c r="H41" s="30"/>
      <c r="I41" s="30"/>
      <c r="J41" s="30"/>
    </row>
    <row r="42" spans="1:11" ht="27.75" customHeight="1" x14ac:dyDescent="0.25">
      <c r="A42" s="41"/>
      <c r="B42" s="30"/>
      <c r="C42" s="30"/>
      <c r="D42" s="30"/>
      <c r="E42" s="30"/>
      <c r="F42" s="30"/>
      <c r="G42" s="30"/>
      <c r="H42" s="30"/>
      <c r="I42" s="30"/>
      <c r="J42" s="30"/>
    </row>
    <row r="43" spans="1:11" ht="27.75" customHeight="1" x14ac:dyDescent="0.25">
      <c r="A43" s="30" t="s">
        <v>83</v>
      </c>
      <c r="B43" s="30"/>
      <c r="C43" s="30"/>
      <c r="D43" s="30"/>
      <c r="E43" s="30"/>
      <c r="F43" s="30"/>
      <c r="G43" s="30"/>
      <c r="H43" s="30"/>
      <c r="I43" s="30"/>
      <c r="J43" s="30"/>
    </row>
    <row r="44" spans="1:11" ht="27.75" customHeight="1" x14ac:dyDescent="0.25">
      <c r="A44" s="30" t="s">
        <v>72</v>
      </c>
      <c r="B44" s="30"/>
      <c r="C44" s="30"/>
      <c r="D44" s="30"/>
      <c r="E44" s="30"/>
      <c r="F44" s="30"/>
      <c r="G44" s="30"/>
      <c r="H44" s="30"/>
      <c r="I44" s="30"/>
      <c r="J44" s="30"/>
    </row>
    <row r="45" spans="1:11" ht="30.75" customHeight="1" x14ac:dyDescent="0.25">
      <c r="A45" s="98" t="s">
        <v>41</v>
      </c>
      <c r="B45" s="98"/>
      <c r="C45" s="98"/>
      <c r="D45" s="98"/>
      <c r="E45" s="98"/>
      <c r="F45" s="98"/>
      <c r="G45" s="98"/>
      <c r="H45" s="98"/>
      <c r="I45" s="98"/>
      <c r="J45" s="9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9:J39"/>
    <mergeCell ref="A40:J40"/>
    <mergeCell ref="A45:J45"/>
    <mergeCell ref="A33:J33"/>
    <mergeCell ref="B34:J34"/>
    <mergeCell ref="B35:J35"/>
    <mergeCell ref="B36:J36"/>
    <mergeCell ref="B37:J37"/>
    <mergeCell ref="A38:J38"/>
  </mergeCells>
  <dataValidations count="16">
    <dataValidation allowBlank="1" showInputMessage="1" showErrorMessage="1" prompt="Monto presupuestado para el producto" sqref="F28 D28:D31 E29:F31" xr:uid="{5023BFE1-CE1D-4101-82FB-4D7034BDC0EF}"/>
    <dataValidation allowBlank="1" showInputMessage="1" showErrorMessage="1" prompt="Meta anual del indicador" sqref="E28 C28:C31" xr:uid="{7698E9AC-9440-4EA5-89EC-02365F42BAC6}"/>
    <dataValidation allowBlank="1" showInputMessage="1" showErrorMessage="1" prompt="¿En qué consiste el programa?" sqref="B19:J19" xr:uid="{D33BDD61-F849-4AE4-BB48-1FDC58F6361B}"/>
    <dataValidation allowBlank="1" showInputMessage="1" showErrorMessage="1" prompt="Presupuesto del programa" sqref="A25:C25 F25" xr:uid="{F6398210-4475-4F0F-85FA-471ECF80000F}"/>
    <dataValidation allowBlank="1" showInputMessage="1" showErrorMessage="1" prompt="Oportunidades de mejora identificadas" sqref="A40:J44" xr:uid="{4CC4A794-4295-46C0-9C91-56A848EEC160}"/>
    <dataValidation allowBlank="1" showInputMessage="1" showErrorMessage="1" prompt="De existir desvío, explicar razones." sqref="B37:J37" xr:uid="{ED6336BC-3482-45E3-B48F-E24DFABD6D09}"/>
    <dataValidation allowBlank="1" showInputMessage="1" showErrorMessage="1" prompt="1. Describir lo plasmado en el presupuesto_x000a_2. Describir lo alcanzado en términos financieros y de producción " sqref="B36:J36" xr:uid="{EFE9B369-C80E-49C1-B70E-997FB933C04E}"/>
    <dataValidation allowBlank="1" showInputMessage="1" showErrorMessage="1" prompt="¿En qué consiste el producto? su objetivo" sqref="B35:J35" xr:uid="{847C904C-C6BD-4852-95B7-137F121EF4BE}"/>
    <dataValidation allowBlank="1" showInputMessage="1" showErrorMessage="1" prompt="Nombre del producto" sqref="B34:J34" xr:uid="{7817DBDB-8515-4A72-A1E6-054B8C1ECD32}"/>
    <dataValidation allowBlank="1" showInputMessage="1" showErrorMessage="1" prompt="¿A quién va dirigido el programa?, ¿qué característica tiene esta población que requiere ser beneficiada?" sqref="B20:J20" xr:uid="{E18276CC-61B0-45F8-9663-9ED1B140328A}"/>
    <dataValidation allowBlank="1" showInputMessage="1" prompt="Nombre del capítulo" sqref="B8:J10" xr:uid="{0E546A07-302D-44CA-8F5C-E9141678F213}"/>
    <dataValidation allowBlank="1" sqref="A8" xr:uid="{BDF23653-1975-4114-B7F8-068F22489ED7}"/>
    <dataValidation allowBlank="1" showInputMessage="1" showErrorMessage="1" prompt="Monto ejecutado en el trimestre" sqref="H28:H31" xr:uid="{CA94F20F-2EDF-4A5E-A8C3-A65B194714C0}"/>
    <dataValidation allowBlank="1" showInputMessage="1" showErrorMessage="1" prompt="Meta alcanzada en el trimestre" sqref="G28:G31" xr:uid="{3958A520-848B-4A66-8598-089A0835CB5C}"/>
    <dataValidation allowBlank="1" showInputMessage="1" showErrorMessage="1" prompt="Nombre del indicador" sqref="B28:B31" xr:uid="{A2076DE9-D682-438F-977D-405EDC69C931}"/>
    <dataValidation allowBlank="1" showInputMessage="1" showErrorMessage="1" prompt="Nombre de cada producto" sqref="A28:A31" xr:uid="{C99CD333-F186-4D0A-8094-A414662D0ED0}"/>
  </dataValidations>
  <pageMargins left="0.23622047244094491" right="0.23622047244094491" top="0.74803149606299213" bottom="0.74803149606299213" header="0.31496062992125984" footer="0.31496062992125984"/>
  <pageSetup scale="8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13</vt:lpstr>
      <vt:lpstr>Programa 18</vt:lpstr>
      <vt:lpstr>Programa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Rosayddel Ramirez Pineda</cp:lastModifiedBy>
  <cp:lastPrinted>2023-01-20T17:05:00Z</cp:lastPrinted>
  <dcterms:created xsi:type="dcterms:W3CDTF">2021-03-22T15:50:10Z</dcterms:created>
  <dcterms:modified xsi:type="dcterms:W3CDTF">2023-01-20T18:41:27Z</dcterms:modified>
</cp:coreProperties>
</file>