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Marcos Cabral\Desktop\1 A OIA DIGEGA MC  (OF. LIBRE ACCESO A LA INFORMACION\DOCUMENTACION QUE SE DEBE SUBIR AL PORTAL DE DIGEGA\2024\12 Diciembre\Informe Físico Financiero Octubre - Diciembre 2024\"/>
    </mc:Choice>
  </mc:AlternateContent>
  <xr:revisionPtr revIDLastSave="0" documentId="8_{3701E1A8-E8C7-4EFF-8F89-51816755CB8D}" xr6:coauthVersionLast="47" xr6:coauthVersionMax="47" xr10:uidLastSave="{00000000-0000-0000-0000-000000000000}"/>
  <bookViews>
    <workbookView xWindow="3120" yWindow="1545" windowWidth="19365" windowHeight="20055" xr2:uid="{00000000-000D-0000-FFFF-FFFF00000000}"/>
  </bookViews>
  <sheets>
    <sheet name="Programa 13" sheetId="1" r:id="rId1"/>
    <sheet name="Programa 18" sheetId="2" r:id="rId2"/>
    <sheet name="Programa 19"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5" i="3" l="1"/>
  <c r="I25" i="2"/>
  <c r="I25" i="1"/>
  <c r="J29" i="1"/>
  <c r="I29" i="2" l="1"/>
  <c r="J29" i="2"/>
  <c r="I29" i="3" l="1"/>
  <c r="J30" i="2" l="1"/>
  <c r="J31" i="2"/>
  <c r="J32" i="2" l="1"/>
  <c r="I30" i="2" l="1"/>
  <c r="I32" i="2"/>
  <c r="I29" i="1" l="1"/>
  <c r="J31" i="3" l="1"/>
  <c r="I31" i="3"/>
  <c r="J30" i="3"/>
  <c r="I30" i="3"/>
  <c r="J29" i="3"/>
  <c r="J33" i="2"/>
  <c r="I33" i="2"/>
  <c r="I31" i="2"/>
  <c r="J30" i="1"/>
  <c r="J31" i="1"/>
  <c r="J32" i="1"/>
  <c r="I30" i="1"/>
  <c r="I31" i="1"/>
  <c r="I32" i="1"/>
</calcChain>
</file>

<file path=xl/sharedStrings.xml><?xml version="1.0" encoding="utf-8"?>
<sst xmlns="http://schemas.openxmlformats.org/spreadsheetml/2006/main" count="251" uniqueCount="124">
  <si>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</si>
  <si>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</si>
  <si>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</si>
  <si>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</si>
  <si>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</si>
  <si>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</si>
  <si>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</si>
  <si>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</si>
  <si>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</si>
  <si>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</si>
  <si>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</si>
  <si>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</si>
  <si>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</si>
  <si>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</si>
  <si>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</si>
  <si>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</si>
  <si>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</si>
  <si>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</si>
  <si>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</si>
  <si>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</si>
  <si>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</si>
  <si>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</si>
  <si>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</si>
  <si>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</si>
  <si>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</si>
  <si>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</si>
  <si>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</si>
  <si>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</si>
  <si>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</si>
  <si>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</si>
  <si>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</si>
  <si>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</si>
  <si>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</si>
  <si>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</si>
  <si>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</si>
  <si>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</si>
  <si>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</si>
  <si>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</si>
  <si>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</si>
  <si>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</si>
  <si>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</si>
  <si>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</si>
  <si>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</si>
  <si>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</si>
  <si>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</si>
  <si>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</si>
  <si>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</si>
  <si>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</si>
  <si>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</si>
  <si>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</si>
  <si>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</si>
  <si>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 xml:space="preserve"> Una economía territorial y sectorialmente integrada, innovadora, diversificada, plural, orientada a la calidad y ambientalmente sostenible, que genera crecimiento alto y sostenido con equidad y empleo digno, y que aprovecha y potencia las oportunidades del mercado local y se inserta de forma competitiva en la economía global.</t>
  </si>
  <si>
    <t>Estructura productiva sectorial y territorialmente articulada, integrada competitivamente a la  economía global y que aprovecha las oportunidades del mercado local</t>
  </si>
  <si>
    <t>Elevar la productividad, competitividad y sostenibilidad ambiental y financiera de las cadenas agroproductivas, a fin de contribuir a la seguridad alimentaria, aprovechar el potencial exportador y generar empleo e ingresos para la población rural</t>
  </si>
  <si>
    <t xml:space="preserve">Sanidad animal, asistencia técnica y fomento pecuariotivo </t>
  </si>
  <si>
    <t>Aumentar la productividad y competitividad de los productores pecuarios dominicanos mediante la capacitación, mejoramiento genético y resguardo de  la sanidad animal</t>
  </si>
  <si>
    <t>Especies vacunadas y pruebas aplicadas</t>
  </si>
  <si>
    <t>Biológicos producidos</t>
  </si>
  <si>
    <t>Especies pecuarias mejoradas</t>
  </si>
  <si>
    <t>Productores capacitados</t>
  </si>
  <si>
    <t>Productores Pecuarios a nivel nacional</t>
  </si>
  <si>
    <t>Aumentar la productividad, calidad e inocuidad de la producción pecuaria nacional, resguardando la sanidad animal</t>
  </si>
  <si>
    <t>Promover el desarrollo de la pecuaria nacional impulsando la productividad y la competitividad de los productores pecuarios, resguardando la sanidad animal para lograr la seguridad alimentaria del pueblo dominicano dentro de un marco de acción ambientalmente sostenible</t>
  </si>
  <si>
    <t>Ser una institución dominicana reconocida por su contribución al desarrollo del sector pecuario nacional, con un personal altamente calificado y comprometido con valores éticos; que propicien el mejoramiento continuo de la productividad, calidad, inocuidad de los alimentos mediante el uso de las tecnologías.</t>
  </si>
  <si>
    <t xml:space="preserve">6315 - Especies prevenidas y controladas contra enfermedades    </t>
  </si>
  <si>
    <t xml:space="preserve">6316 - Biológicos producidos para la especies </t>
  </si>
  <si>
    <t>6317 - Especies genéticamente mejoradas para la reproducción</t>
  </si>
  <si>
    <t>6318 - Productores de ganado reciben capacitación para la producción pecuaria</t>
  </si>
  <si>
    <t>Elaborado por:</t>
  </si>
  <si>
    <t>Enc. Planificación y Desarrollo</t>
  </si>
  <si>
    <t>6628 - Ganado bovino con prueba diagnóstica para brucelosis aplicada en la región agropecuaria Noroeste</t>
  </si>
  <si>
    <t>6630 - Ganado bovino con prueba diagnóstica para tuberculosis aplicada en la región agropecuaria</t>
  </si>
  <si>
    <t>6631 - Hembras bovinas vacunadas contra brucelosis en la región agropecuaria Noroeste</t>
  </si>
  <si>
    <t>7512 - Productores reciben asistencia y capacitación para la identificación del Ganado bovino región agropecuaria Noroeste</t>
  </si>
  <si>
    <t xml:space="preserve">Ganado Bovino con prueba diagnostica de brucelosis aplicada </t>
  </si>
  <si>
    <t xml:space="preserve">Ganado Bovino con prueba diagnostica de Tuberculosis aplicada </t>
  </si>
  <si>
    <t>Hembras bovinas de menos de 24 meses vacunadas</t>
  </si>
  <si>
    <t xml:space="preserve">6620 - Productores de leche bovina reciben asistencia técnica en la región Este </t>
  </si>
  <si>
    <t xml:space="preserve"> 6621 - Productores de leche bovina reciben apoyo en inseminación artificial en la región Este</t>
  </si>
  <si>
    <t>Productores Asistidos</t>
  </si>
  <si>
    <t>Inseminaciones realizadas</t>
  </si>
  <si>
    <t>V.I.I- Información de Logros y Desviaciones por Producto</t>
  </si>
  <si>
    <t>Productores Pecuarios de leche Bovina de la región Este</t>
  </si>
  <si>
    <t>Numero de biologicos producidos a especies de producción  pecuaria</t>
  </si>
  <si>
    <t>Informe de Evaluación trimestral de las Metas Físicas-Financieras</t>
  </si>
  <si>
    <t>Informe de Evaluación Trimestral de las Metas Físicas-Financieras</t>
  </si>
  <si>
    <t>Producto 6620 - Productores de leche bovina reciben asistencia técnica en la región Este .</t>
  </si>
  <si>
    <t xml:space="preserve">	Producto 6621-Productores de leche bovina reciben apoyo en inseminación artificial en la región Este.</t>
  </si>
  <si>
    <t>Producto 6620- Numero de Productores Asistidos.</t>
  </si>
  <si>
    <t>Producto 6621- Numero de inseminaciones aplicadas.</t>
  </si>
  <si>
    <t>Debemos agilizar el proceso de pago a proveedores.</t>
  </si>
  <si>
    <t>Producto 002 6628 - Ganado bovino con prueba diagnóstica para brucelosis aplicada en la región agropecuaria Noroeste</t>
  </si>
  <si>
    <t>6630- Especies Prevenidas y Controladas contra enfermedades</t>
  </si>
  <si>
    <t>7512 - Productores reciben asistencia y capacitación para la identificación del Ganado bovino región agropecuaria Noroeste.</t>
  </si>
  <si>
    <t>Número de ganado con prueba de brucelosis</t>
  </si>
  <si>
    <t xml:space="preserve">Número de ganado con prueba de tuberculosis	</t>
  </si>
  <si>
    <t xml:space="preserve">Número de hembras bovinas vacunadas contra brucelosis	 </t>
  </si>
  <si>
    <t xml:space="preserve">	 Número de productores asistidos para identificación de ganado bovino</t>
  </si>
  <si>
    <t>6316-  Biologicos Producidos para las especies</t>
  </si>
  <si>
    <t>6317-Especies genéticamente mejoradas para la reproducción</t>
  </si>
  <si>
    <t>Número de especies mejoradas</t>
  </si>
  <si>
    <t>6318-Productores de ganado reciben capacitación para la producción pecuaria</t>
  </si>
  <si>
    <t>Número de productores capacitados</t>
  </si>
  <si>
    <t xml:space="preserve">Número de animales saneados	</t>
  </si>
  <si>
    <t>Octubre -Diciembre 2024</t>
  </si>
  <si>
    <t>Se lograron producir 217,816.00  pruebas y vacunas para ser utilizados en diferentes especies pecuarias</t>
  </si>
  <si>
    <t xml:space="preserve">6620- Este producto su ejecución fue por debajo de lo programado un 18%  a nivel físico debido a que en este trimestre hubo una baja, debido a la falta de dos técnicos que estuvieron de licencia médica, que disminuyo la asistencia a los productores. A nivel financiero se presento un desvió de 15.14% debido a que quedaron pendientes el pago de facturas.                                                                                                                                                                                                                           6621-   Este producto se ejecutó 34.50% por encima de lo programado a nivel físico debido a que se contrataron más técnicos a través del Programa PROMEGAN, para poder suplir la demanda de los productores con los resultados obtenidos. A nivel financiero se realizaron algunos pagos que no salieron a tiempo en el 2do. trimestre lo cual representa un aumento de 55% por encima de lo programado. Con relación a la ejecución financiera hubo una sobre ejecución de 55% por encima de los programado, hubo una sobre ejecución financiera, debido a factura pendiente por pagar del T3 y un ligero aumento en la nómina..                                                                                                                                                                                                                                               </t>
  </si>
  <si>
    <t>Bianca Urbay, MS,c</t>
  </si>
  <si>
    <t>Bianca Urbay,  MS,c</t>
  </si>
  <si>
    <t>I -Información Institucional</t>
  </si>
  <si>
    <t>Prevención  y Control de las Enfermedades Bovinas Brucelosis y Tuberculosis en la Región Noroeste</t>
  </si>
  <si>
    <t>Disminución de la Prevalencia de la Brucelosis y Tuberculosis  en la la Región Noroeste</t>
  </si>
  <si>
    <t>Productores Pecuarios en las Provincias Santiago Rodríguez, Valverde, Montecristi y Dajabón</t>
  </si>
  <si>
    <t>Se logro brindar 572 asistencias técnicas y capacitaciones en la región.</t>
  </si>
  <si>
    <t>6628- Este producto presento una desviación de 27% en base a lo programado a nivel físico debido a la los efecto climáticos afectaron las entradas a fincas , varios técnicos veterinarios por razones de salud no están prestando servicios, varios técnicos veterinarios fallecieron y ya se esta trabajando en las designaciones de los mismos. Con relación a la ejecución financiera la cual presento una ejecución por encima de lo programado de  61.20% por encima de lo programado debido a que se ejecuto la orden de compra pendiente del T3. No se reprogramo el monto antes.                                                                                                                                                                                              6630- Este producto presento una desviación de 22% por debajo a lo programado en debido a la salida de recursos humanos por motivos de enfermedad, fallecimiento y renuncia de personal, en adición a esto una baja producción de vacunas. A nivel financiero no se presenta  ejecución debido a que este producto tuvo una sobre ejecución en el trimestre pasado, agotando en si el monto total.                                                                                                                                                                          6631- Este producto presento una desviación de 45% por debajo de lo programado debido a la salida de recursos humanos por motivos de enfermedad, fallecimiento y renuncia de personal,  en este trimestre los efecto climáticos afectaron las entradas a fincas, en adición a esto una baja producción de biológicos. Con relación a la ejecución financiera fue 0% Este producto tuvo una sobre ejecución en el trimestre pasado, agotando en si el monto total.                                                         7512- Este producto presento una sobre ejecución por encima de lo programado de 77% debido a la alta demanda por la motivación de los ganaderos, En cada visita de los técnicos dan un training , sobre los efecto de la Brucelosis y la tuberculosis en los bobino y la necesidad de vacunar las becerras de 3 a 9 meses para evitar la enfermedad y proteger a las mismas , a eso se debe el aumento de los productores capacitados. Con relación a la ejecución financiera fue 41% por debajo de lo planificado debido a que Se realizo el proceso de compra en el trimestre pasado, el oferente adjudicado entrego en este 4to. trimestre (proceso de compra GANADERIA-DAF-CM-2024-0018), se había contemplado un proceso de compra por el monto de 1,300,000.00, pero al adjudicar la oferta económica quedo en 773,136.00.</t>
  </si>
  <si>
    <t>Deben programarse operativos para completar los saneamientos de la región.</t>
  </si>
  <si>
    <t>Fomento y desarrollo de la productividad de los sistemas de producción de leche bovina en la región Este</t>
  </si>
  <si>
    <t>Este programa consiste en el servicio técnico de expertos en ganadería, brindando a los productores de ganado bovino de leche de la región Este del país, para aumentar la productividad de sus sistemas de producción y mejora genética del ganado</t>
  </si>
  <si>
    <t>Aumentar la productividad en litros de leche por vaca en las fincas beneficiadas de la región Este</t>
  </si>
  <si>
    <t>Durante el trimestre se llevaron a cabo un total de 370 Asistencias técnicas y se realizaron 538 inseminaciones.</t>
  </si>
  <si>
    <t>0210 Ministerio de Agricultura</t>
  </si>
  <si>
    <t>01 Ministerio de Agricultura</t>
  </si>
  <si>
    <t>00020 Dirección General de Ganadería</t>
  </si>
  <si>
    <r>
      <rPr>
        <i/>
        <sz val="11"/>
        <rFont val="Calibri"/>
        <family val="2"/>
        <scheme val="minor"/>
      </rPr>
      <t>6315-Este producto presento una desviación de 20% por debajo de la programación con relación a la programación física, Es importante resaltar que cuando el laboratorio tiene dificultades en la producción de biológicos las programaciones de los trabajos de campo no se pueden realizar afectando las metas. Resistencia de algunos productores para que su finca sea saneada. Algunos productores han vendido las fincas y hay áreas en donde la actividad ganadera es prácticamente inexistent</t>
    </r>
    <r>
      <rPr>
        <b/>
        <i/>
        <sz val="11"/>
        <rFont val="Calibri"/>
        <family val="2"/>
        <scheme val="minor"/>
      </rPr>
      <t>e</t>
    </r>
    <r>
      <rPr>
        <i/>
        <sz val="11"/>
        <color theme="1"/>
        <rFont val="Calibri"/>
        <family val="2"/>
        <scheme val="minor"/>
      </rPr>
      <t xml:space="preserve"> En cuanto a la ejecución financiera se presento un desvio de  19.57% de lo programado  debido a un aumento en la nómina, se realizaron las modificaciones presupuestarias pertinentes afectando así el indicador. Ver reporte de ejecución mensual del  último trimestre.                                                                                                                                                                                                                           6316- Este producto presento un desvió a nivel físico de 21% debido a falta de reactivo (cloruro de sodio) para la Producción de algunos biológicos.. A nivel financiero no se presentaron desvíos significativos.                                                                                                                                                                                                                                              2243.                                                                                                                                                                                                                                           6317-Este producto  presentó un  desvíos significativos a nivel físico su ejecución fue por encima de los planificado debido a que en este trimestre se contrataron más técnicos a través del Programa PROMEGAN, para poder suplir la demanda de los productores con los resultados obtenidos., a nivel financiero se presentó una desviación de 45.16% por encima de lo programado, la ejecución financiera de este producto se vio afectada por el pago de una orden de compra de unos ovinos caprinos para el mejoramiento de la genética (proceso de compra GANADERIA-DAF-CM-2024-0019).                                                                                                                                                                                                                                                                                     6318- Este producto presento una desviación de 66.55% por debajo de la programación con relación a la programación física, Esto se debe a que el 25 % de los técnicos de Campo no realizan capacitaciones con los productores de las zonas asignadas.Este producto fue afectado por una modificación para completar nóminas de los productos 02 y 03, El mismo no se iba a ejecutar en este producto.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</si>
</sst>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_(* \(#,##0.00\);_(* &quot;-&quot;??_);_(@_)"/>
    <numFmt numFmtId="164" formatCode="dd/mm/yyyy;@"/>
    <numFmt numFmtId="165" formatCode="[$-10409]#,##0;\-#,##0"/>
    <numFmt numFmtId="166" formatCode="[$-10409]#,##0.00;\-#,##0.00"/>
    <numFmt numFmtId="167" formatCode="[$-10409]0.00%"/>
    <numFmt numFmtId="168" formatCode="0.000000000000000%"/>
  </numFmts>
  <fonts count="2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9"/>
      <name val="Calibri"/>
      <family val="2"/>
    </font>
    <font>
      <i/>
      <sz val="11"/>
      <name val="Calibri"/>
      <family val="2"/>
      <scheme val="minor"/>
    </font>
    <font>
      <b/>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8">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style="thin">
        <color theme="0" tint="-0.34998626667073579"/>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15" fillId="8" borderId="28" xfId="0" applyFont="1" applyFill="1" applyBorder="1" applyAlignment="1">
      <alignment horizontal="center" vertical="center" wrapText="1" readingOrder="1"/>
    </xf>
    <xf numFmtId="0" fontId="15" fillId="8" borderId="29" xfId="0" applyFont="1" applyFill="1" applyBorder="1" applyAlignment="1">
      <alignment horizontal="center" vertical="center" wrapText="1" readingOrder="1"/>
    </xf>
    <xf numFmtId="0" fontId="15" fillId="8" borderId="30" xfId="0" applyFont="1" applyFill="1" applyBorder="1" applyAlignment="1">
      <alignment horizontal="center" vertical="center" wrapText="1" readingOrder="1"/>
    </xf>
    <xf numFmtId="0" fontId="16" fillId="0" borderId="26" xfId="0" applyFont="1" applyBorder="1" applyAlignment="1" applyProtection="1">
      <alignment vertical="top" wrapText="1"/>
      <protection locked="0"/>
    </xf>
    <xf numFmtId="165" fontId="16" fillId="0" borderId="26" xfId="0" applyNumberFormat="1" applyFont="1" applyBorder="1" applyAlignment="1" applyProtection="1">
      <alignment horizontal="center" vertical="center" wrapText="1" readingOrder="1"/>
      <protection locked="0"/>
    </xf>
    <xf numFmtId="166" fontId="16" fillId="0" borderId="26" xfId="0" applyNumberFormat="1" applyFont="1" applyBorder="1" applyAlignment="1" applyProtection="1">
      <alignment horizontal="center" vertical="center" wrapText="1" readingOrder="1"/>
      <protection locked="0"/>
    </xf>
    <xf numFmtId="165" fontId="16" fillId="0" borderId="26" xfId="0" applyNumberFormat="1" applyFont="1" applyBorder="1" applyAlignment="1" applyProtection="1">
      <alignment horizontal="center" vertical="center" wrapText="1"/>
      <protection locked="0"/>
    </xf>
    <xf numFmtId="10" fontId="16" fillId="7" borderId="26" xfId="2" applyNumberFormat="1" applyFont="1" applyFill="1" applyBorder="1" applyAlignment="1" applyProtection="1">
      <alignment horizontal="center" vertical="center" wrapText="1" readingOrder="1"/>
      <protection locked="0"/>
    </xf>
    <xf numFmtId="167" fontId="16" fillId="7" borderId="23" xfId="0" applyNumberFormat="1" applyFont="1" applyFill="1" applyBorder="1" applyAlignment="1" applyProtection="1">
      <alignment horizontal="center" vertical="center" wrapText="1" readingOrder="1"/>
      <protection locked="0"/>
    </xf>
    <xf numFmtId="0" fontId="16" fillId="0" borderId="31" xfId="0" applyFont="1" applyBorder="1" applyAlignment="1" applyProtection="1">
      <alignment vertical="top" wrapText="1"/>
      <protection locked="0"/>
    </xf>
    <xf numFmtId="0" fontId="16" fillId="0" borderId="32" xfId="0" applyFont="1" applyBorder="1" applyAlignment="1" applyProtection="1">
      <alignment vertical="top" wrapText="1"/>
      <protection locked="0"/>
    </xf>
    <xf numFmtId="165" fontId="16" fillId="0" borderId="32" xfId="0" applyNumberFormat="1" applyFont="1" applyBorder="1" applyAlignment="1" applyProtection="1">
      <alignment horizontal="center" vertical="center" wrapText="1" readingOrder="1"/>
      <protection locked="0"/>
    </xf>
    <xf numFmtId="166" fontId="16" fillId="0" borderId="32" xfId="0" applyNumberFormat="1" applyFont="1" applyBorder="1" applyAlignment="1" applyProtection="1">
      <alignment horizontal="center" vertical="center" wrapText="1" readingOrder="1"/>
      <protection locked="0"/>
    </xf>
    <xf numFmtId="165" fontId="16" fillId="0" borderId="32"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165" fontId="23" fillId="0" borderId="26" xfId="0" applyNumberFormat="1" applyFont="1" applyBorder="1" applyAlignment="1" applyProtection="1">
      <alignment horizontal="center" vertical="center" wrapText="1" readingOrder="1"/>
      <protection locked="0"/>
    </xf>
    <xf numFmtId="166" fontId="23" fillId="0" borderId="26" xfId="0" applyNumberFormat="1" applyFont="1" applyBorder="1" applyAlignment="1" applyProtection="1">
      <alignment horizontal="center" vertical="center" wrapText="1" readingOrder="1"/>
      <protection locked="0"/>
    </xf>
    <xf numFmtId="165" fontId="23" fillId="0" borderId="26" xfId="0" applyNumberFormat="1" applyFont="1" applyBorder="1" applyAlignment="1" applyProtection="1">
      <alignment horizontal="center" vertical="center" wrapText="1"/>
      <protection locked="0"/>
    </xf>
    <xf numFmtId="10" fontId="23" fillId="7" borderId="26" xfId="2" applyNumberFormat="1" applyFont="1" applyFill="1" applyBorder="1" applyAlignment="1" applyProtection="1">
      <alignment horizontal="center" vertical="center" wrapText="1" readingOrder="1"/>
      <protection locked="0"/>
    </xf>
    <xf numFmtId="167" fontId="23" fillId="7" borderId="23" xfId="0" applyNumberFormat="1" applyFont="1" applyFill="1" applyBorder="1" applyAlignment="1" applyProtection="1">
      <alignment horizontal="center" vertical="center" wrapText="1" readingOrder="1"/>
      <protection locked="0"/>
    </xf>
    <xf numFmtId="9" fontId="0" fillId="0" borderId="0" xfId="2" applyFont="1"/>
    <xf numFmtId="166" fontId="16" fillId="9" borderId="26" xfId="0" applyNumberFormat="1" applyFont="1" applyFill="1" applyBorder="1" applyAlignment="1" applyProtection="1">
      <alignment horizontal="center" vertical="center" wrapText="1" readingOrder="1"/>
      <protection locked="0"/>
    </xf>
    <xf numFmtId="166" fontId="23" fillId="9" borderId="26" xfId="0" applyNumberFormat="1" applyFont="1" applyFill="1" applyBorder="1" applyAlignment="1" applyProtection="1">
      <alignment horizontal="center" vertical="center" wrapText="1" readingOrder="1"/>
      <protection locked="0"/>
    </xf>
    <xf numFmtId="0" fontId="21" fillId="0" borderId="34" xfId="0" applyFont="1" applyBorder="1" applyAlignment="1" applyProtection="1">
      <alignment horizontal="left" vertical="center" wrapText="1"/>
      <protection locked="0"/>
    </xf>
    <xf numFmtId="0" fontId="16" fillId="0" borderId="26" xfId="0" applyFont="1" applyBorder="1" applyAlignment="1" applyProtection="1">
      <alignment horizontal="left" vertical="center" wrapText="1"/>
      <protection locked="0"/>
    </xf>
    <xf numFmtId="0" fontId="23" fillId="0" borderId="26" xfId="0" applyFont="1" applyBorder="1" applyAlignment="1" applyProtection="1">
      <alignment horizontal="left" vertical="center" wrapText="1"/>
      <protection locked="0"/>
    </xf>
    <xf numFmtId="0" fontId="16" fillId="0" borderId="22" xfId="0" applyFont="1" applyBorder="1" applyAlignment="1" applyProtection="1">
      <alignment horizontal="left" vertical="center" wrapText="1"/>
      <protection locked="0"/>
    </xf>
    <xf numFmtId="0" fontId="23" fillId="0" borderId="22" xfId="0" applyFont="1" applyBorder="1" applyAlignment="1" applyProtection="1">
      <alignment horizontal="left" vertical="center" wrapText="1"/>
      <protection locked="0"/>
    </xf>
    <xf numFmtId="0" fontId="15" fillId="8" borderId="37" xfId="0" applyFont="1" applyFill="1" applyBorder="1" applyAlignment="1">
      <alignment horizontal="center" vertical="center" wrapText="1" readingOrder="1"/>
    </xf>
    <xf numFmtId="0" fontId="16" fillId="0" borderId="37" xfId="0" applyFont="1" applyBorder="1" applyAlignment="1" applyProtection="1">
      <alignment vertical="top" wrapText="1"/>
      <protection locked="0"/>
    </xf>
    <xf numFmtId="0" fontId="0" fillId="0" borderId="0" xfId="0" applyAlignment="1">
      <alignment wrapText="1"/>
    </xf>
    <xf numFmtId="9" fontId="0" fillId="0" borderId="0" xfId="0" applyNumberFormat="1"/>
    <xf numFmtId="168" fontId="0" fillId="0" borderId="0" xfId="0" applyNumberFormat="1"/>
    <xf numFmtId="0" fontId="9" fillId="0" borderId="20" xfId="0" applyFont="1" applyBorder="1" applyAlignment="1">
      <alignment vertical="center"/>
    </xf>
    <xf numFmtId="0" fontId="9" fillId="0" borderId="20" xfId="0" applyFont="1" applyBorder="1" applyAlignment="1">
      <alignment vertical="center" wrapText="1"/>
    </xf>
    <xf numFmtId="0" fontId="2" fillId="0" borderId="20" xfId="0" applyFont="1" applyBorder="1"/>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9" fillId="0" borderId="17" xfId="0" applyFont="1" applyBorder="1" applyAlignment="1" applyProtection="1">
      <alignment horizontal="left" vertical="top" wrapText="1"/>
      <protection locked="0"/>
    </xf>
    <xf numFmtId="0" fontId="9" fillId="0" borderId="17" xfId="0" applyFont="1" applyBorder="1" applyAlignment="1" applyProtection="1">
      <alignment horizontal="center"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18" fillId="0" borderId="0" xfId="0" applyFont="1" applyAlignment="1">
      <alignment horizontal="left" vertical="center" wrapText="1"/>
    </xf>
    <xf numFmtId="49" fontId="20" fillId="0" borderId="20" xfId="0" quotePrefix="1" applyNumberFormat="1" applyFont="1" applyBorder="1" applyAlignment="1" applyProtection="1">
      <alignment horizontal="left" vertical="center" wrapText="1"/>
      <protection locked="0"/>
    </xf>
    <xf numFmtId="0" fontId="21" fillId="9" borderId="20" xfId="0" applyFont="1" applyFill="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39" fontId="11" fillId="0" borderId="25" xfId="1" applyNumberFormat="1" applyFont="1" applyFill="1" applyBorder="1" applyAlignment="1" applyProtection="1">
      <alignment horizontal="center" vertical="center" wrapText="1" readingOrder="1"/>
      <protection locked="0"/>
    </xf>
    <xf numFmtId="39" fontId="11" fillId="0" borderId="26" xfId="1" applyNumberFormat="1" applyFont="1" applyFill="1" applyBorder="1" applyAlignment="1" applyProtection="1">
      <alignment horizontal="center" vertical="center" wrapText="1" readingOrder="1"/>
      <protection locked="0"/>
    </xf>
    <xf numFmtId="9" fontId="11" fillId="7" borderId="26" xfId="2" applyFont="1" applyFill="1" applyBorder="1" applyAlignment="1" applyProtection="1">
      <alignment horizontal="center" vertical="center" wrapText="1" readingOrder="1"/>
    </xf>
    <xf numFmtId="9" fontId="11" fillId="7" borderId="27" xfId="2" applyFont="1" applyFill="1" applyBorder="1" applyAlignment="1" applyProtection="1">
      <alignment horizontal="center" vertical="center" wrapText="1" readingOrder="1"/>
    </xf>
    <xf numFmtId="0" fontId="14" fillId="8" borderId="26" xfId="0" applyFont="1" applyFill="1" applyBorder="1" applyAlignment="1">
      <alignment horizontal="center" vertical="center" wrapText="1" readingOrder="1"/>
    </xf>
    <xf numFmtId="0" fontId="11" fillId="6" borderId="26" xfId="0" applyFont="1" applyFill="1" applyBorder="1" applyAlignment="1">
      <alignment vertical="top" wrapText="1"/>
    </xf>
    <xf numFmtId="0" fontId="11" fillId="6" borderId="27" xfId="0" applyFont="1" applyFill="1" applyBorder="1" applyAlignment="1">
      <alignment vertical="top" wrapText="1"/>
    </xf>
    <xf numFmtId="39" fontId="11" fillId="0" borderId="23"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2" xfId="1" applyNumberFormat="1" applyFont="1" applyFill="1" applyBorder="1" applyAlignment="1" applyProtection="1">
      <alignment horizontal="center" vertical="center" wrapText="1" readingOrder="1"/>
      <protection locked="0"/>
    </xf>
    <xf numFmtId="39" fontId="11" fillId="0" borderId="21" xfId="1" applyNumberFormat="1" applyFont="1" applyFill="1" applyBorder="1" applyAlignment="1" applyProtection="1">
      <alignment horizontal="center" vertical="center" wrapText="1" readingOrder="1"/>
      <protection locked="0"/>
    </xf>
    <xf numFmtId="0" fontId="13" fillId="6" borderId="21" xfId="0" applyFont="1" applyFill="1" applyBorder="1" applyAlignment="1">
      <alignment horizontal="center" vertical="center" wrapText="1" readingOrder="1"/>
    </xf>
    <xf numFmtId="0" fontId="13" fillId="6" borderId="22" xfId="0" applyFont="1" applyFill="1" applyBorder="1" applyAlignment="1">
      <alignment horizontal="center" vertical="center" wrapText="1" readingOrder="1"/>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0" fillId="6" borderId="20" xfId="0" applyFont="1" applyFill="1" applyBorder="1" applyAlignment="1">
      <alignment horizontal="left" vertical="center" wrapText="1"/>
    </xf>
    <xf numFmtId="0" fontId="21" fillId="0" borderId="20" xfId="0" applyFont="1" applyBorder="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9" fillId="0" borderId="17"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4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70486</xdr:colOff>
      <xdr:row>0</xdr:row>
      <xdr:rowOff>0</xdr:rowOff>
    </xdr:from>
    <xdr:ext cx="1322070" cy="781471"/>
    <xdr:pic>
      <xdr:nvPicPr>
        <xdr:cNvPr id="2" name="Imagen 1">
          <a:extLst>
            <a:ext uri="{FF2B5EF4-FFF2-40B4-BE49-F238E27FC236}">
              <a16:creationId xmlns:a16="http://schemas.microsoft.com/office/drawing/2014/main" id="{FA857E5F-2815-4076-9CA0-577AD8F76EBA}"/>
            </a:ext>
          </a:extLst>
        </xdr:cNvPr>
        <xdr:cNvPicPr>
          <a:picLocks noChangeAspect="1"/>
        </xdr:cNvPicPr>
      </xdr:nvPicPr>
      <xdr:blipFill>
        <a:blip xmlns:r="http://schemas.openxmlformats.org/officeDocument/2006/relationships" r:embed="rId1"/>
        <a:stretch>
          <a:fillRect/>
        </a:stretch>
      </xdr:blipFill>
      <xdr:spPr>
        <a:xfrm>
          <a:off x="70486"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7FCA8B7F-D887-45AB-9F55-34915EF9081D}"/>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2" totalsRowShown="0" headerRowDxfId="44" dataDxfId="42" headerRowBorderDxfId="43" tableBorderDxfId="41" totalsRowBorderDxfId="40">
  <tableColumns count="10">
    <tableColumn id="1" xr3:uid="{00000000-0010-0000-0000-000001000000}" name="Producto" dataDxfId="39"/>
    <tableColumn id="2" xr3:uid="{00000000-0010-0000-0000-000002000000}" name="Indicador" dataDxfId="38"/>
    <tableColumn id="3" xr3:uid="{00000000-0010-0000-0000-000003000000}" name="Física_x000a_(A)" dataDxfId="37"/>
    <tableColumn id="4" xr3:uid="{00000000-0010-0000-0000-000004000000}" name="Financiera_x000a_(B)" dataDxfId="36"/>
    <tableColumn id="9" xr3:uid="{00000000-0010-0000-0000-000009000000}" name="Física_x000a_(C)" dataDxfId="35"/>
    <tableColumn id="10" xr3:uid="{00000000-0010-0000-0000-00000A000000}" name="Financiera_x000a_(D)" dataDxfId="34"/>
    <tableColumn id="5" xr3:uid="{00000000-0010-0000-0000-000005000000}" name="Física _x000a_(E)" dataDxfId="33"/>
    <tableColumn id="6" xr3:uid="{00000000-0010-0000-0000-000006000000}" name="Financiera _x000a_ (F)" dataDxfId="32"/>
    <tableColumn id="7" xr3:uid="{00000000-0010-0000-0000-000007000000}" name="Física _x000a_(%)_x000a_ G=E/C" dataDxfId="31" dataCellStyle="Porcentaje">
      <calculatedColumnFormula>IF(G29&gt;0,G29/Tabla1[[#This Row],[Física
(C)]],0)</calculatedColumnFormula>
    </tableColumn>
    <tableColumn id="8" xr3:uid="{00000000-0010-0000-0000-000008000000}" name="Financiero _x000a_(%) _x000a_H=F/D" dataDxfId="30">
      <calculatedColumnFormula>IF(H29&gt;0,H29/Tabla1[[#This Row],[Financiera
(D)]],0)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A6E1635-58E5-4E53-82F6-83939DE71CF1}" name="Tabla13" displayName="Tabla13" ref="A28:J33" totalsRowShown="0" headerRowDxfId="29" dataDxfId="27" headerRowBorderDxfId="28" tableBorderDxfId="26" totalsRowBorderDxfId="25">
  <tableColumns count="10">
    <tableColumn id="1" xr3:uid="{211E5E66-1372-4D81-8807-8B576145909B}" name="Producto" dataDxfId="24"/>
    <tableColumn id="2" xr3:uid="{166DA89D-0CE1-495F-BA09-7869A9E62C9F}" name="Indicador" dataDxfId="23"/>
    <tableColumn id="3" xr3:uid="{D640BD76-B6ED-4B75-B71B-3DE6318977FE}" name="Física_x000a_(A)" dataDxfId="22"/>
    <tableColumn id="4" xr3:uid="{BF5ED8DB-C344-4D89-92D5-6210E01934B2}" name="Financiera_x000a_(B)" dataDxfId="21"/>
    <tableColumn id="9" xr3:uid="{28E22081-CF6B-4915-A60B-95B08A9B2089}" name="Física_x000a_(C)" dataDxfId="20"/>
    <tableColumn id="10" xr3:uid="{76544E75-DA72-4D54-92D6-722FAB3424D5}" name="Financiera_x000a_(D)" dataDxfId="19"/>
    <tableColumn id="5" xr3:uid="{4892BFBB-DE73-48E9-9D46-8C62B8C4CFA1}" name="Física _x000a_(E)" dataDxfId="18"/>
    <tableColumn id="6" xr3:uid="{B934E17E-22BB-4E67-A808-18B70F1459B0}" name="Financiera _x000a_ (F)" dataDxfId="17"/>
    <tableColumn id="7" xr3:uid="{5BE395D9-96BD-40D4-8F1D-B5B2DD47245F}" name="Física _x000a_(%)_x000a_ G=E/C" dataDxfId="16" dataCellStyle="Porcentaje">
      <calculatedColumnFormula>IF(G29&gt;0,G29/Tabla13[[#This Row],[Física
(C)]],0)</calculatedColumnFormula>
    </tableColumn>
    <tableColumn id="8" xr3:uid="{FBD86A59-5384-4B84-B2C7-BDFA7DD410D6}" name="Financiero _x000a_(%) _x000a_H=F/D" dataDxfId="15">
      <calculatedColumnFormula>IF(H29&gt;0,H29/Tabla13[[#This Row],[Financiera
(D)]],0)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8B3DEFB-A253-4F34-98B8-D2F09DD9B214}" name="Tabla134" displayName="Tabla134" ref="A28:J31" totalsRowShown="0" headerRowDxfId="14" dataDxfId="12" headerRowBorderDxfId="13" tableBorderDxfId="11" totalsRowBorderDxfId="10">
  <tableColumns count="10">
    <tableColumn id="1" xr3:uid="{B859C731-C8C7-40A5-9DC7-63BBA8113AF2}" name="Producto" dataDxfId="9"/>
    <tableColumn id="2" xr3:uid="{3E24C2E8-A429-4B47-B9DB-B9AB40EA0031}" name="Indicador" dataDxfId="8"/>
    <tableColumn id="3" xr3:uid="{3F95544A-A9DD-4169-BBC6-A4A8EAEDD3F7}" name="Física_x000a_(A)" dataDxfId="7"/>
    <tableColumn id="4" xr3:uid="{DFDEC69E-84B2-48F1-AE1C-87573C7587E4}" name="Financiera_x000a_(B)" dataDxfId="6"/>
    <tableColumn id="9" xr3:uid="{489B62E0-A078-4F80-8B31-02567E688D76}" name="Física_x000a_(C)" dataDxfId="5"/>
    <tableColumn id="10" xr3:uid="{E19D3F32-0847-42C8-9618-19B4CD88BE5D}" name="Financiera_x000a_(D)" dataDxfId="4"/>
    <tableColumn id="5" xr3:uid="{C49C2D17-DEF0-4534-8FD2-372F8717380F}" name="Física _x000a_(E)" dataDxfId="3"/>
    <tableColumn id="6" xr3:uid="{A4585B2C-3967-4173-8A7E-18FD6E2AD014}" name="Financiera _x000a_ (F)" dataDxfId="2"/>
    <tableColumn id="7" xr3:uid="{514939E8-77C7-41E0-A75A-EEE91EB1698F}" name="Física _x000a_(%)_x000a_ G=E/C" dataDxfId="1" dataCellStyle="Porcentaje">
      <calculatedColumnFormula>IF(G29&gt;0,G29/Tabla134[[#This Row],[Física
(C)]],0)</calculatedColumnFormula>
    </tableColumn>
    <tableColumn id="8" xr3:uid="{CE45764C-8C23-47FF-A29E-6CF4E04B2C09}" name="Financiero _x000a_(%) _x000a_H=F/D" dataDxfId="0">
      <calculatedColumnFormula>IF(H29&gt;0,H29/Tabla134[[#This Row],[Financiera
(D)]],0)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2"/>
  <sheetViews>
    <sheetView tabSelected="1" workbookViewId="0">
      <selection activeCell="M44" sqref="M44"/>
    </sheetView>
  </sheetViews>
  <sheetFormatPr baseColWidth="10" defaultRowHeight="15" x14ac:dyDescent="0.25"/>
  <cols>
    <col min="1" max="1" width="23" style="6" customWidth="1"/>
    <col min="2" max="2" width="12.7109375" style="6" customWidth="1"/>
    <col min="3" max="3" width="10.85546875" style="6" customWidth="1"/>
    <col min="4" max="6" width="12.7109375" style="6" customWidth="1"/>
    <col min="7" max="7" width="8.42578125" style="6" customWidth="1"/>
    <col min="8" max="8" width="16.5703125" style="6" customWidth="1"/>
    <col min="9" max="9" width="10.7109375" style="6" customWidth="1"/>
    <col min="10" max="10" width="11.5703125" style="6" customWidth="1"/>
    <col min="13" max="13" width="20.28515625" bestFit="1" customWidth="1"/>
  </cols>
  <sheetData>
    <row r="1" spans="1:10" ht="21.75" thickBot="1" x14ac:dyDescent="0.3">
      <c r="A1" s="24"/>
      <c r="B1" s="93" t="s">
        <v>84</v>
      </c>
      <c r="C1" s="94"/>
      <c r="D1" s="94"/>
      <c r="E1" s="94"/>
      <c r="F1" s="94"/>
      <c r="G1" s="94"/>
      <c r="H1" s="94"/>
      <c r="I1" s="94"/>
      <c r="J1" s="95"/>
    </row>
    <row r="2" spans="1:10" ht="24.75" thickBot="1" x14ac:dyDescent="0.3">
      <c r="A2" s="25"/>
      <c r="B2" s="96" t="s">
        <v>0</v>
      </c>
      <c r="C2" s="97"/>
      <c r="D2" s="96" t="s">
        <v>1</v>
      </c>
      <c r="E2" s="97"/>
      <c r="F2" s="97"/>
      <c r="G2" s="97"/>
      <c r="H2" s="98"/>
      <c r="I2" s="2" t="s">
        <v>2</v>
      </c>
      <c r="J2" s="3" t="s">
        <v>3</v>
      </c>
    </row>
    <row r="3" spans="1:10" ht="21.75" customHeight="1" thickBot="1" x14ac:dyDescent="0.3">
      <c r="A3" s="26"/>
      <c r="B3" s="99" t="s">
        <v>4</v>
      </c>
      <c r="C3" s="100"/>
      <c r="D3" s="99" t="s">
        <v>104</v>
      </c>
      <c r="E3" s="100"/>
      <c r="F3" s="100"/>
      <c r="G3" s="100"/>
      <c r="H3" s="101"/>
      <c r="I3" s="29"/>
      <c r="J3" s="30"/>
    </row>
    <row r="4" spans="1:10" x14ac:dyDescent="0.25">
      <c r="A4" s="102"/>
      <c r="B4" s="103"/>
      <c r="C4" s="103"/>
      <c r="D4" s="104"/>
      <c r="E4" s="104"/>
      <c r="F4" s="104"/>
      <c r="G4" s="104"/>
      <c r="H4" s="104"/>
      <c r="I4" s="103"/>
      <c r="J4" s="105"/>
    </row>
    <row r="5" spans="1:10" ht="3" customHeight="1" x14ac:dyDescent="0.25">
      <c r="A5" s="90"/>
      <c r="B5" s="91"/>
      <c r="C5" s="91"/>
      <c r="D5" s="91"/>
      <c r="E5" s="91"/>
      <c r="F5" s="91"/>
      <c r="G5" s="91"/>
      <c r="H5" s="91"/>
      <c r="I5" s="91"/>
      <c r="J5" s="92"/>
    </row>
    <row r="6" spans="1:10" ht="15.75" x14ac:dyDescent="0.25">
      <c r="A6" s="56" t="s">
        <v>5</v>
      </c>
      <c r="B6" s="57"/>
      <c r="C6" s="57"/>
      <c r="D6" s="57"/>
      <c r="E6" s="57"/>
      <c r="F6" s="57"/>
      <c r="G6" s="57"/>
      <c r="H6" s="57"/>
      <c r="I6" s="57"/>
      <c r="J6" s="58"/>
    </row>
    <row r="7" spans="1:10" ht="15.75" x14ac:dyDescent="0.25">
      <c r="A7" s="69" t="s">
        <v>6</v>
      </c>
      <c r="B7" s="70"/>
      <c r="C7" s="70"/>
      <c r="D7" s="70"/>
      <c r="E7" s="70"/>
      <c r="F7" s="70"/>
      <c r="G7" s="70"/>
      <c r="H7" s="70"/>
      <c r="I7" s="70"/>
      <c r="J7" s="71"/>
    </row>
    <row r="8" spans="1:10" x14ac:dyDescent="0.25">
      <c r="A8" s="49" t="s">
        <v>7</v>
      </c>
      <c r="B8" s="67" t="s">
        <v>120</v>
      </c>
      <c r="C8" s="67"/>
      <c r="D8" s="67"/>
      <c r="E8" s="67"/>
      <c r="F8" s="67"/>
      <c r="G8" s="67"/>
      <c r="H8" s="67"/>
      <c r="I8" s="67"/>
      <c r="J8" s="67"/>
    </row>
    <row r="9" spans="1:10" ht="15" customHeight="1" x14ac:dyDescent="0.25">
      <c r="A9" s="51" t="s">
        <v>36</v>
      </c>
      <c r="B9" s="67" t="s">
        <v>121</v>
      </c>
      <c r="C9" s="67"/>
      <c r="D9" s="67"/>
      <c r="E9" s="67"/>
      <c r="F9" s="67"/>
      <c r="G9" s="67"/>
      <c r="H9" s="67"/>
      <c r="I9" s="67"/>
      <c r="J9" s="67"/>
    </row>
    <row r="10" spans="1:10" x14ac:dyDescent="0.25">
      <c r="A10" s="51" t="s">
        <v>37</v>
      </c>
      <c r="B10" s="67" t="s">
        <v>122</v>
      </c>
      <c r="C10" s="67"/>
      <c r="D10" s="67"/>
      <c r="E10" s="67"/>
      <c r="F10" s="67"/>
      <c r="G10" s="67"/>
      <c r="H10" s="67"/>
      <c r="I10" s="67"/>
      <c r="J10" s="67"/>
    </row>
    <row r="11" spans="1:10" ht="68.25" customHeight="1" x14ac:dyDescent="0.25">
      <c r="A11" s="49" t="s">
        <v>8</v>
      </c>
      <c r="B11" s="89" t="s">
        <v>62</v>
      </c>
      <c r="C11" s="89"/>
      <c r="D11" s="89"/>
      <c r="E11" s="89"/>
      <c r="F11" s="89"/>
      <c r="G11" s="89"/>
      <c r="H11" s="89"/>
      <c r="I11" s="89"/>
      <c r="J11" s="89"/>
    </row>
    <row r="12" spans="1:10" ht="78.75" customHeight="1" x14ac:dyDescent="0.25">
      <c r="A12" s="49" t="s">
        <v>9</v>
      </c>
      <c r="B12" s="89" t="s">
        <v>63</v>
      </c>
      <c r="C12" s="89"/>
      <c r="D12" s="89"/>
      <c r="E12" s="89"/>
      <c r="F12" s="89"/>
      <c r="G12" s="89"/>
      <c r="H12" s="89"/>
      <c r="I12" s="89"/>
      <c r="J12" s="89"/>
    </row>
    <row r="13" spans="1:10" ht="15.75" x14ac:dyDescent="0.25">
      <c r="A13" s="56" t="s">
        <v>10</v>
      </c>
      <c r="B13" s="57"/>
      <c r="C13" s="57"/>
      <c r="D13" s="57"/>
      <c r="E13" s="57"/>
      <c r="F13" s="57"/>
      <c r="G13" s="57"/>
      <c r="H13" s="57"/>
      <c r="I13" s="57"/>
      <c r="J13" s="58"/>
    </row>
    <row r="14" spans="1:10" ht="49.5" customHeight="1" x14ac:dyDescent="0.25">
      <c r="A14" s="4" t="s">
        <v>11</v>
      </c>
      <c r="B14" s="27">
        <v>3</v>
      </c>
      <c r="C14" s="88" t="s">
        <v>51</v>
      </c>
      <c r="D14" s="88"/>
      <c r="E14" s="88"/>
      <c r="F14" s="88"/>
      <c r="G14" s="88"/>
      <c r="H14" s="88"/>
      <c r="I14" s="88"/>
      <c r="J14" s="88"/>
    </row>
    <row r="15" spans="1:10" ht="26.25" customHeight="1" x14ac:dyDescent="0.25">
      <c r="A15" s="4" t="s">
        <v>12</v>
      </c>
      <c r="B15" s="7">
        <v>5</v>
      </c>
      <c r="C15" s="88" t="s">
        <v>52</v>
      </c>
      <c r="D15" s="88"/>
      <c r="E15" s="88"/>
      <c r="F15" s="88"/>
      <c r="G15" s="88"/>
      <c r="H15" s="88"/>
      <c r="I15" s="88"/>
      <c r="J15" s="88"/>
    </row>
    <row r="16" spans="1:10" ht="38.25" customHeight="1" x14ac:dyDescent="0.25">
      <c r="A16" s="4" t="s">
        <v>13</v>
      </c>
      <c r="B16" s="8">
        <v>3</v>
      </c>
      <c r="C16" s="88" t="s">
        <v>53</v>
      </c>
      <c r="D16" s="88"/>
      <c r="E16" s="88"/>
      <c r="F16" s="88"/>
      <c r="G16" s="88"/>
      <c r="H16" s="88"/>
      <c r="I16" s="88"/>
      <c r="J16" s="88"/>
    </row>
    <row r="17" spans="1:14" ht="15.75" x14ac:dyDescent="0.25">
      <c r="A17" s="56" t="s">
        <v>14</v>
      </c>
      <c r="B17" s="57"/>
      <c r="C17" s="57"/>
      <c r="D17" s="57"/>
      <c r="E17" s="57"/>
      <c r="F17" s="57"/>
      <c r="G17" s="57"/>
      <c r="H17" s="57"/>
      <c r="I17" s="57"/>
      <c r="J17" s="58"/>
    </row>
    <row r="18" spans="1:14" ht="29.25" customHeight="1" x14ac:dyDescent="0.25">
      <c r="A18" s="49" t="s">
        <v>15</v>
      </c>
      <c r="B18" s="89" t="s">
        <v>54</v>
      </c>
      <c r="C18" s="89"/>
      <c r="D18" s="89"/>
      <c r="E18" s="89"/>
      <c r="F18" s="89"/>
      <c r="G18" s="89"/>
      <c r="H18" s="89"/>
      <c r="I18" s="89"/>
      <c r="J18" s="89"/>
    </row>
    <row r="19" spans="1:14" ht="33" customHeight="1" x14ac:dyDescent="0.25">
      <c r="A19" s="50" t="s">
        <v>16</v>
      </c>
      <c r="B19" s="89" t="s">
        <v>55</v>
      </c>
      <c r="C19" s="89"/>
      <c r="D19" s="89"/>
      <c r="E19" s="89"/>
      <c r="F19" s="89"/>
      <c r="G19" s="89"/>
      <c r="H19" s="89"/>
      <c r="I19" s="89"/>
      <c r="J19" s="89"/>
    </row>
    <row r="20" spans="1:14" ht="34.5" customHeight="1" x14ac:dyDescent="0.25">
      <c r="A20" s="50" t="s">
        <v>17</v>
      </c>
      <c r="B20" s="68" t="s">
        <v>60</v>
      </c>
      <c r="C20" s="68"/>
      <c r="D20" s="68"/>
      <c r="E20" s="68"/>
      <c r="F20" s="68"/>
      <c r="G20" s="68"/>
      <c r="H20" s="68"/>
      <c r="I20" s="68"/>
      <c r="J20" s="68"/>
    </row>
    <row r="21" spans="1:14" ht="35.25" customHeight="1" x14ac:dyDescent="0.25">
      <c r="A21" s="50" t="s">
        <v>38</v>
      </c>
      <c r="B21" s="68" t="s">
        <v>61</v>
      </c>
      <c r="C21" s="68"/>
      <c r="D21" s="68"/>
      <c r="E21" s="68"/>
      <c r="F21" s="68"/>
      <c r="G21" s="68"/>
      <c r="H21" s="68"/>
      <c r="I21" s="68"/>
      <c r="J21" s="68"/>
    </row>
    <row r="22" spans="1:14" ht="15.75" x14ac:dyDescent="0.25">
      <c r="A22" s="56" t="s">
        <v>18</v>
      </c>
      <c r="B22" s="57"/>
      <c r="C22" s="57"/>
      <c r="D22" s="57"/>
      <c r="E22" s="57"/>
      <c r="F22" s="57"/>
      <c r="G22" s="57"/>
      <c r="H22" s="57"/>
      <c r="I22" s="57"/>
      <c r="J22" s="58"/>
    </row>
    <row r="23" spans="1:14" ht="15.75" x14ac:dyDescent="0.25">
      <c r="A23" s="69" t="s">
        <v>19</v>
      </c>
      <c r="B23" s="70"/>
      <c r="C23" s="70"/>
      <c r="D23" s="70"/>
      <c r="E23" s="70"/>
      <c r="F23" s="70"/>
      <c r="G23" s="70"/>
      <c r="H23" s="70"/>
      <c r="I23" s="70"/>
      <c r="J23" s="71"/>
    </row>
    <row r="24" spans="1:14" ht="28.5" customHeight="1" x14ac:dyDescent="0.25">
      <c r="A24" s="83" t="s">
        <v>20</v>
      </c>
      <c r="B24" s="84"/>
      <c r="C24" s="85" t="s">
        <v>21</v>
      </c>
      <c r="D24" s="87"/>
      <c r="E24" s="87"/>
      <c r="F24" s="87" t="s">
        <v>22</v>
      </c>
      <c r="G24" s="87"/>
      <c r="H24" s="84"/>
      <c r="I24" s="85" t="s">
        <v>23</v>
      </c>
      <c r="J24" s="86"/>
    </row>
    <row r="25" spans="1:14" ht="42.75" customHeight="1" x14ac:dyDescent="0.25">
      <c r="A25" s="72">
        <v>293106719</v>
      </c>
      <c r="B25" s="73"/>
      <c r="C25" s="79">
        <v>297401587</v>
      </c>
      <c r="D25" s="80"/>
      <c r="E25" s="81"/>
      <c r="F25" s="82">
        <v>294486441.42000002</v>
      </c>
      <c r="G25" s="80"/>
      <c r="H25" s="81"/>
      <c r="I25" s="74">
        <f>+F25/C25</f>
        <v>0.9901979488091972</v>
      </c>
      <c r="J25" s="75"/>
    </row>
    <row r="26" spans="1:14" ht="15.75" x14ac:dyDescent="0.25">
      <c r="A26" s="69" t="s">
        <v>24</v>
      </c>
      <c r="B26" s="70"/>
      <c r="C26" s="70"/>
      <c r="D26" s="70"/>
      <c r="E26" s="70"/>
      <c r="F26" s="70"/>
      <c r="G26" s="70"/>
      <c r="H26" s="70"/>
      <c r="I26" s="70"/>
      <c r="J26" s="71"/>
    </row>
    <row r="27" spans="1:14" x14ac:dyDescent="0.25">
      <c r="A27" s="5"/>
      <c r="B27"/>
      <c r="C27" s="76" t="s">
        <v>50</v>
      </c>
      <c r="D27" s="77"/>
      <c r="E27" s="76" t="s">
        <v>48</v>
      </c>
      <c r="F27" s="77"/>
      <c r="G27" s="76" t="s">
        <v>49</v>
      </c>
      <c r="H27" s="76"/>
      <c r="I27" s="76" t="s">
        <v>25</v>
      </c>
      <c r="J27" s="78"/>
    </row>
    <row r="28" spans="1:14" ht="38.25" x14ac:dyDescent="0.25">
      <c r="A28" s="9" t="s">
        <v>26</v>
      </c>
      <c r="B28" s="10" t="s">
        <v>27</v>
      </c>
      <c r="C28" s="10" t="s">
        <v>39</v>
      </c>
      <c r="D28" s="10" t="s">
        <v>40</v>
      </c>
      <c r="E28" s="10" t="s">
        <v>42</v>
      </c>
      <c r="F28" s="10" t="s">
        <v>43</v>
      </c>
      <c r="G28" s="10" t="s">
        <v>44</v>
      </c>
      <c r="H28" s="10" t="s">
        <v>45</v>
      </c>
      <c r="I28" s="10" t="s">
        <v>46</v>
      </c>
      <c r="J28" s="11" t="s">
        <v>47</v>
      </c>
    </row>
    <row r="29" spans="1:14" ht="48" x14ac:dyDescent="0.25">
      <c r="A29" s="12" t="s">
        <v>64</v>
      </c>
      <c r="B29" s="41" t="s">
        <v>56</v>
      </c>
      <c r="C29" s="31">
        <v>1659676</v>
      </c>
      <c r="D29" s="38">
        <v>198359789</v>
      </c>
      <c r="E29" s="32">
        <v>271118</v>
      </c>
      <c r="F29" s="38">
        <v>52550186</v>
      </c>
      <c r="G29" s="13">
        <v>217816</v>
      </c>
      <c r="H29" s="38">
        <v>62832044.549999997</v>
      </c>
      <c r="I29" s="16">
        <f>IF(G29&gt;0,G29/Tabla1[[#This Row],[Física
(C)]],0)</f>
        <v>0.80339925788770938</v>
      </c>
      <c r="J29" s="17">
        <f>IF(H29&gt;0,H29/Tabla1[[#This Row],[Financiera
(D)]],0)</f>
        <v>1.1956578907256388</v>
      </c>
    </row>
    <row r="30" spans="1:14" ht="36" x14ac:dyDescent="0.25">
      <c r="A30" s="12" t="s">
        <v>65</v>
      </c>
      <c r="B30" s="41" t="s">
        <v>57</v>
      </c>
      <c r="C30" s="31">
        <v>1992500</v>
      </c>
      <c r="D30" s="38">
        <v>64936621</v>
      </c>
      <c r="E30" s="32">
        <v>243000</v>
      </c>
      <c r="F30" s="38">
        <v>16774675</v>
      </c>
      <c r="G30" s="31">
        <v>192147</v>
      </c>
      <c r="H30" s="38">
        <v>17215987.670000002</v>
      </c>
      <c r="I30" s="34">
        <f>IF(G30&gt;0,G30/Tabla1[[#This Row],[Física
(C)]],0)</f>
        <v>0.79072839506172843</v>
      </c>
      <c r="J30" s="35">
        <f>IF(H30&gt;0,H30/Tabla1[[#This Row],[Financiera
(D)]],0)</f>
        <v>1.0263082694597661</v>
      </c>
    </row>
    <row r="31" spans="1:14" ht="36" x14ac:dyDescent="0.25">
      <c r="A31" s="12" t="s">
        <v>66</v>
      </c>
      <c r="B31" s="41" t="s">
        <v>58</v>
      </c>
      <c r="C31" s="31">
        <v>2772</v>
      </c>
      <c r="D31" s="38">
        <v>5868678</v>
      </c>
      <c r="E31" s="32">
        <v>1000</v>
      </c>
      <c r="F31" s="38">
        <v>1018076</v>
      </c>
      <c r="G31" s="33">
        <v>2243</v>
      </c>
      <c r="H31" s="38">
        <v>1575750.13</v>
      </c>
      <c r="I31" s="34">
        <f>IF(G31&gt;0,G31/Tabla1[[#This Row],[Física
(C)]],0)</f>
        <v>2.2429999999999999</v>
      </c>
      <c r="J31" s="35">
        <f>IF(H31&gt;0,H31/Tabla1[[#This Row],[Financiera
(D)]],0)</f>
        <v>1.5477725926158754</v>
      </c>
      <c r="N31" s="36"/>
    </row>
    <row r="32" spans="1:14" ht="48" x14ac:dyDescent="0.25">
      <c r="A32" s="12" t="s">
        <v>67</v>
      </c>
      <c r="B32" s="41" t="s">
        <v>59</v>
      </c>
      <c r="C32" s="31">
        <v>8648</v>
      </c>
      <c r="D32" s="38">
        <v>62819347</v>
      </c>
      <c r="E32" s="32">
        <v>1800</v>
      </c>
      <c r="F32" s="38">
        <v>15887782</v>
      </c>
      <c r="G32" s="33">
        <v>602</v>
      </c>
      <c r="H32" s="38">
        <v>13753513.810000001</v>
      </c>
      <c r="I32" s="34">
        <f>IF(G32&gt;0,G32/Tabla1[[#This Row],[Física
(C)]],0)</f>
        <v>0.33444444444444443</v>
      </c>
      <c r="J32" s="35">
        <f>IF(H32&gt;0,H32/Tabla1[[#This Row],[Financiera
(D)]],0)</f>
        <v>0.86566607031743015</v>
      </c>
      <c r="L32" s="47"/>
      <c r="M32" s="48"/>
    </row>
    <row r="33" spans="1:10" ht="15.75" x14ac:dyDescent="0.25">
      <c r="A33" s="56" t="s">
        <v>28</v>
      </c>
      <c r="B33" s="57"/>
      <c r="C33" s="57"/>
      <c r="D33" s="57"/>
      <c r="E33" s="57"/>
      <c r="F33" s="57"/>
      <c r="G33" s="57"/>
      <c r="H33" s="57"/>
      <c r="I33" s="57"/>
      <c r="J33" s="58"/>
    </row>
    <row r="34" spans="1:10" ht="15.75" x14ac:dyDescent="0.25">
      <c r="A34" s="69" t="s">
        <v>29</v>
      </c>
      <c r="B34" s="70"/>
      <c r="C34" s="70"/>
      <c r="D34" s="70"/>
      <c r="E34" s="70"/>
      <c r="F34" s="70"/>
      <c r="G34" s="70"/>
      <c r="H34" s="70"/>
      <c r="I34" s="70"/>
      <c r="J34" s="71"/>
    </row>
    <row r="35" spans="1:10" x14ac:dyDescent="0.25">
      <c r="A35" s="54" t="s">
        <v>30</v>
      </c>
      <c r="B35" s="52" t="s">
        <v>64</v>
      </c>
      <c r="C35" s="52"/>
      <c r="D35" s="52"/>
      <c r="E35" s="52"/>
      <c r="F35" s="52"/>
      <c r="G35" s="52"/>
      <c r="H35" s="52"/>
      <c r="I35" s="52"/>
      <c r="J35" s="53"/>
    </row>
    <row r="36" spans="1:10" x14ac:dyDescent="0.25">
      <c r="A36" s="54"/>
      <c r="B36" s="52" t="s">
        <v>98</v>
      </c>
      <c r="C36" s="52"/>
      <c r="D36" s="52"/>
      <c r="E36" s="52"/>
      <c r="F36" s="52"/>
      <c r="G36" s="52"/>
      <c r="H36" s="52"/>
      <c r="I36" s="52"/>
      <c r="J36" s="53"/>
    </row>
    <row r="37" spans="1:10" x14ac:dyDescent="0.25">
      <c r="A37" s="54"/>
      <c r="B37" s="52" t="s">
        <v>99</v>
      </c>
      <c r="C37" s="52"/>
      <c r="D37" s="52"/>
      <c r="E37" s="52"/>
      <c r="F37" s="52"/>
      <c r="G37" s="52"/>
      <c r="H37" s="52"/>
      <c r="I37" s="52"/>
      <c r="J37" s="53"/>
    </row>
    <row r="38" spans="1:10" x14ac:dyDescent="0.25">
      <c r="A38" s="54"/>
      <c r="B38" s="52" t="s">
        <v>101</v>
      </c>
      <c r="C38" s="52"/>
      <c r="D38" s="52"/>
      <c r="E38" s="52"/>
      <c r="F38" s="52"/>
      <c r="G38" s="52"/>
      <c r="H38" s="52"/>
      <c r="I38" s="52"/>
      <c r="J38" s="53"/>
    </row>
    <row r="39" spans="1:10" x14ac:dyDescent="0.25">
      <c r="A39" s="55" t="s">
        <v>31</v>
      </c>
      <c r="B39" s="52" t="s">
        <v>103</v>
      </c>
      <c r="C39" s="52"/>
      <c r="D39" s="52"/>
      <c r="E39" s="52"/>
      <c r="F39" s="52"/>
      <c r="G39" s="52"/>
      <c r="H39" s="52"/>
      <c r="I39" s="52"/>
      <c r="J39" s="53"/>
    </row>
    <row r="40" spans="1:10" x14ac:dyDescent="0.25">
      <c r="A40" s="55"/>
      <c r="B40" s="52" t="s">
        <v>83</v>
      </c>
      <c r="C40" s="52"/>
      <c r="D40" s="52"/>
      <c r="E40" s="52"/>
      <c r="F40" s="52"/>
      <c r="G40" s="52"/>
      <c r="H40" s="52"/>
      <c r="I40" s="52"/>
      <c r="J40" s="53"/>
    </row>
    <row r="41" spans="1:10" x14ac:dyDescent="0.25">
      <c r="A41" s="55"/>
      <c r="B41" s="52" t="s">
        <v>100</v>
      </c>
      <c r="C41" s="52"/>
      <c r="D41" s="52"/>
      <c r="E41" s="52"/>
      <c r="F41" s="52"/>
      <c r="G41" s="52"/>
      <c r="H41" s="52"/>
      <c r="I41" s="52"/>
      <c r="J41" s="53"/>
    </row>
    <row r="42" spans="1:10" x14ac:dyDescent="0.25">
      <c r="A42" s="55"/>
      <c r="B42" s="52" t="s">
        <v>102</v>
      </c>
      <c r="C42" s="52"/>
      <c r="D42" s="52"/>
      <c r="E42" s="52"/>
      <c r="F42" s="52"/>
      <c r="G42" s="52"/>
      <c r="H42" s="52"/>
      <c r="I42" s="52"/>
      <c r="J42" s="53"/>
    </row>
    <row r="43" spans="1:10" ht="33" customHeight="1" x14ac:dyDescent="0.25">
      <c r="A43" s="23" t="s">
        <v>32</v>
      </c>
      <c r="B43" s="52" t="s">
        <v>105</v>
      </c>
      <c r="C43" s="52"/>
      <c r="D43" s="52"/>
      <c r="E43" s="52"/>
      <c r="F43" s="52"/>
      <c r="G43" s="52"/>
      <c r="H43" s="52"/>
      <c r="I43" s="52"/>
      <c r="J43" s="53"/>
    </row>
    <row r="44" spans="1:10" ht="300" customHeight="1" x14ac:dyDescent="0.25">
      <c r="A44" s="23" t="s">
        <v>33</v>
      </c>
      <c r="B44" s="52" t="s">
        <v>123</v>
      </c>
      <c r="C44" s="52"/>
      <c r="D44" s="52"/>
      <c r="E44" s="52"/>
      <c r="F44" s="52"/>
      <c r="G44" s="52"/>
      <c r="H44" s="52"/>
      <c r="I44" s="52"/>
      <c r="J44" s="53"/>
    </row>
    <row r="45" spans="1:10" ht="15.75" x14ac:dyDescent="0.25">
      <c r="A45" s="56" t="s">
        <v>34</v>
      </c>
      <c r="B45" s="57"/>
      <c r="C45" s="57"/>
      <c r="D45" s="57"/>
      <c r="E45" s="57"/>
      <c r="F45" s="57"/>
      <c r="G45" s="57"/>
      <c r="H45" s="57"/>
      <c r="I45" s="57"/>
      <c r="J45" s="58"/>
    </row>
    <row r="46" spans="1:10" ht="15.75" x14ac:dyDescent="0.25">
      <c r="A46" s="59" t="s">
        <v>35</v>
      </c>
      <c r="B46" s="60"/>
      <c r="C46" s="60"/>
      <c r="D46" s="60"/>
      <c r="E46" s="60"/>
      <c r="F46" s="60"/>
      <c r="G46" s="60"/>
      <c r="H46" s="60"/>
      <c r="I46" s="60"/>
      <c r="J46" s="61"/>
    </row>
    <row r="47" spans="1:10" ht="27.75" customHeight="1" x14ac:dyDescent="0.25">
      <c r="A47" s="62"/>
      <c r="B47" s="63"/>
      <c r="C47" s="63"/>
      <c r="D47" s="63"/>
      <c r="E47" s="63"/>
      <c r="F47" s="63"/>
      <c r="G47" s="63"/>
      <c r="H47" s="63"/>
      <c r="I47" s="63"/>
      <c r="J47" s="64"/>
    </row>
    <row r="48" spans="1:10" ht="27.75" customHeight="1" x14ac:dyDescent="0.25">
      <c r="A48" s="28" t="s">
        <v>68</v>
      </c>
      <c r="B48" s="28"/>
      <c r="C48" s="28"/>
      <c r="D48" s="28"/>
      <c r="E48" s="28"/>
      <c r="F48" s="28"/>
      <c r="G48" s="28"/>
      <c r="H48" s="28"/>
      <c r="I48" s="28"/>
      <c r="J48" s="28"/>
    </row>
    <row r="49" spans="1:10" ht="27.75" customHeight="1" x14ac:dyDescent="0.25">
      <c r="A49" s="39"/>
      <c r="B49" s="28"/>
      <c r="C49" s="28"/>
      <c r="D49" s="28"/>
      <c r="E49" s="28"/>
      <c r="F49" s="28"/>
      <c r="G49" s="28"/>
      <c r="H49" s="28"/>
      <c r="I49" s="28"/>
      <c r="J49" s="28"/>
    </row>
    <row r="50" spans="1:10" ht="27.75" customHeight="1" x14ac:dyDescent="0.25">
      <c r="A50" s="28" t="s">
        <v>108</v>
      </c>
      <c r="B50" s="28"/>
      <c r="C50" s="28"/>
      <c r="D50" s="28"/>
      <c r="E50" s="28"/>
      <c r="F50" s="28"/>
      <c r="G50" s="28"/>
      <c r="H50" s="28"/>
      <c r="I50" s="28"/>
      <c r="J50" s="28"/>
    </row>
    <row r="51" spans="1:10" ht="27.75" customHeight="1" x14ac:dyDescent="0.25">
      <c r="A51" s="28" t="s">
        <v>69</v>
      </c>
      <c r="B51" s="28"/>
      <c r="C51" s="28"/>
      <c r="D51" s="28"/>
      <c r="E51" s="28"/>
      <c r="F51" s="28"/>
      <c r="G51" s="28"/>
      <c r="H51" s="28"/>
      <c r="I51" s="28"/>
      <c r="J51" s="28"/>
    </row>
    <row r="52" spans="1:10" ht="30.75" customHeight="1" x14ac:dyDescent="0.25">
      <c r="A52" s="65"/>
      <c r="B52" s="66"/>
      <c r="C52" s="66"/>
      <c r="D52" s="66"/>
      <c r="E52" s="66"/>
      <c r="F52" s="66"/>
      <c r="G52" s="66"/>
      <c r="H52" s="66"/>
      <c r="I52" s="66"/>
      <c r="J52" s="66"/>
    </row>
  </sheetData>
  <mergeCells count="56">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A22:J22"/>
    <mergeCell ref="A23:J23"/>
    <mergeCell ref="A24:B24"/>
    <mergeCell ref="I24:J24"/>
    <mergeCell ref="C24:E24"/>
    <mergeCell ref="F24:H24"/>
    <mergeCell ref="C27:D27"/>
    <mergeCell ref="G27:H27"/>
    <mergeCell ref="I27:J27"/>
    <mergeCell ref="C25:E25"/>
    <mergeCell ref="F25:H25"/>
    <mergeCell ref="E27:F27"/>
    <mergeCell ref="A45:J45"/>
    <mergeCell ref="A46:J46"/>
    <mergeCell ref="A47:J47"/>
    <mergeCell ref="A52:J52"/>
    <mergeCell ref="B9:J9"/>
    <mergeCell ref="B10:J10"/>
    <mergeCell ref="B21:J21"/>
    <mergeCell ref="A33:J33"/>
    <mergeCell ref="A34:J34"/>
    <mergeCell ref="B35:J35"/>
    <mergeCell ref="B41:J41"/>
    <mergeCell ref="B43:J43"/>
    <mergeCell ref="B44:J44"/>
    <mergeCell ref="A25:B25"/>
    <mergeCell ref="I25:J25"/>
    <mergeCell ref="A26:J26"/>
    <mergeCell ref="B36:J36"/>
    <mergeCell ref="B37:J37"/>
    <mergeCell ref="B38:J38"/>
    <mergeCell ref="A35:A38"/>
    <mergeCell ref="B42:J42"/>
    <mergeCell ref="A39:A42"/>
    <mergeCell ref="B40:J40"/>
    <mergeCell ref="B39:J39"/>
  </mergeCells>
  <phoneticPr fontId="22" type="noConversion"/>
  <dataValidations count="16">
    <dataValidation allowBlank="1" showInputMessage="1" showErrorMessage="1" prompt="Monto ejecutado en el trimestre" sqref="H28 H30:H32" xr:uid="{00000000-0002-0000-0000-000000000000}"/>
    <dataValidation allowBlank="1" showInputMessage="1" showErrorMessage="1" prompt="Meta alcanzada en el trimestre" sqref="G28:G32" xr:uid="{00000000-0002-0000-0000-000001000000}"/>
    <dataValidation allowBlank="1" showInputMessage="1" showErrorMessage="1" prompt="Monto presupuestado para el producto" sqref="D28:D32 E29:F32 F28" xr:uid="{00000000-0002-0000-0000-000002000000}"/>
    <dataValidation allowBlank="1" showInputMessage="1" showErrorMessage="1" prompt="Meta anual del indicador" sqref="C28:C32 E28" xr:uid="{00000000-0002-0000-0000-000003000000}"/>
    <dataValidation allowBlank="1" showInputMessage="1" showErrorMessage="1" prompt="Nombre del indicador" sqref="B28:B32" xr:uid="{00000000-0002-0000-0000-000004000000}"/>
    <dataValidation allowBlank="1" showInputMessage="1" showErrorMessage="1" prompt="Nombre de cada producto" sqref="A28:A32"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47:J51" xr:uid="{00000000-0002-0000-0000-000008000000}"/>
    <dataValidation allowBlank="1" showInputMessage="1" showErrorMessage="1" prompt="De existir desvío, explicar razones." sqref="B44:J44" xr:uid="{00000000-0002-0000-0000-000009000000}"/>
    <dataValidation allowBlank="1" showInputMessage="1" showErrorMessage="1" prompt="1. Describir lo plasmado en el presupuesto_x000a_2. Describir lo alcanzado en términos financieros y de producción " sqref="B43:J43" xr:uid="{00000000-0002-0000-0000-00000A000000}"/>
    <dataValidation allowBlank="1" showInputMessage="1" showErrorMessage="1" prompt="¿En qué consiste el producto? su objetivo" sqref="B41:J42" xr:uid="{00000000-0002-0000-0000-00000B000000}"/>
    <dataValidation allowBlank="1" showInputMessage="1" showErrorMessage="1" prompt="Nombre del producto" sqref="B35:J40"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8536C3CB-1F42-4D71-8F12-C74F70ED6BC5}"/>
    <dataValidation allowBlank="1" sqref="A8" xr:uid="{00000000-0002-0000-0000-00000F000000}"/>
  </dataValidations>
  <pageMargins left="0.23622047244094491" right="0.23622047244094491" top="0.74803149606299213" bottom="0.74803149606299213" header="0.31496062992125984" footer="0.31496062992125984"/>
  <pageSetup scale="77" fitToHeight="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618B3-5F01-4CDC-AD87-9409A66A7ADC}">
  <sheetPr>
    <pageSetUpPr fitToPage="1"/>
  </sheetPr>
  <dimension ref="A1:J53"/>
  <sheetViews>
    <sheetView topLeftCell="A42" workbookViewId="0">
      <selection activeCell="O52" sqref="O52"/>
    </sheetView>
  </sheetViews>
  <sheetFormatPr baseColWidth="10" defaultRowHeight="15" x14ac:dyDescent="0.25"/>
  <cols>
    <col min="1" max="1" width="23" style="6" customWidth="1"/>
    <col min="2" max="2" width="12.7109375" style="6" customWidth="1"/>
    <col min="3" max="3" width="10.85546875" style="6" customWidth="1"/>
    <col min="4" max="6" width="12.7109375" style="6" customWidth="1"/>
    <col min="7" max="7" width="8.42578125" style="6" customWidth="1"/>
    <col min="8" max="8" width="12.7109375" style="6" customWidth="1"/>
    <col min="9" max="9" width="10.7109375" style="6" customWidth="1"/>
    <col min="10" max="10" width="11.5703125" style="6" customWidth="1"/>
  </cols>
  <sheetData>
    <row r="1" spans="1:10" ht="21.75" thickBot="1" x14ac:dyDescent="0.3">
      <c r="A1" s="24"/>
      <c r="B1" s="93" t="s">
        <v>84</v>
      </c>
      <c r="C1" s="94"/>
      <c r="D1" s="94"/>
      <c r="E1" s="94"/>
      <c r="F1" s="94"/>
      <c r="G1" s="94"/>
      <c r="H1" s="94"/>
      <c r="I1" s="94"/>
      <c r="J1" s="95"/>
    </row>
    <row r="2" spans="1:10" ht="24.75" thickBot="1" x14ac:dyDescent="0.3">
      <c r="A2" s="25"/>
      <c r="B2" s="96" t="s">
        <v>0</v>
      </c>
      <c r="C2" s="97"/>
      <c r="D2" s="96" t="s">
        <v>1</v>
      </c>
      <c r="E2" s="97"/>
      <c r="F2" s="97"/>
      <c r="G2" s="97"/>
      <c r="H2" s="98"/>
      <c r="I2" s="2" t="s">
        <v>2</v>
      </c>
      <c r="J2" s="3" t="s">
        <v>3</v>
      </c>
    </row>
    <row r="3" spans="1:10" ht="21.75" customHeight="1" thickBot="1" x14ac:dyDescent="0.3">
      <c r="A3" s="26"/>
      <c r="B3" s="99" t="s">
        <v>4</v>
      </c>
      <c r="C3" s="100"/>
      <c r="D3" s="99" t="s">
        <v>104</v>
      </c>
      <c r="E3" s="100"/>
      <c r="F3" s="100"/>
      <c r="G3" s="100"/>
      <c r="H3" s="101"/>
      <c r="I3" s="29"/>
      <c r="J3" s="30"/>
    </row>
    <row r="4" spans="1:10" x14ac:dyDescent="0.25">
      <c r="A4" s="102"/>
      <c r="B4" s="103"/>
      <c r="C4" s="103"/>
      <c r="D4" s="104"/>
      <c r="E4" s="104"/>
      <c r="F4" s="104"/>
      <c r="G4" s="104"/>
      <c r="H4" s="104"/>
      <c r="I4" s="103"/>
      <c r="J4" s="105"/>
    </row>
    <row r="5" spans="1:10" ht="3" customHeight="1" x14ac:dyDescent="0.25">
      <c r="A5" s="90"/>
      <c r="B5" s="91"/>
      <c r="C5" s="91"/>
      <c r="D5" s="91"/>
      <c r="E5" s="91"/>
      <c r="F5" s="91"/>
      <c r="G5" s="91"/>
      <c r="H5" s="91"/>
      <c r="I5" s="91"/>
      <c r="J5" s="92"/>
    </row>
    <row r="6" spans="1:10" ht="15.75" x14ac:dyDescent="0.25">
      <c r="A6" s="56" t="s">
        <v>109</v>
      </c>
      <c r="B6" s="57"/>
      <c r="C6" s="57"/>
      <c r="D6" s="57"/>
      <c r="E6" s="57"/>
      <c r="F6" s="57"/>
      <c r="G6" s="57"/>
      <c r="H6" s="57"/>
      <c r="I6" s="57"/>
      <c r="J6" s="58"/>
    </row>
    <row r="7" spans="1:10" ht="15.75" x14ac:dyDescent="0.25">
      <c r="A7" s="69" t="s">
        <v>6</v>
      </c>
      <c r="B7" s="70"/>
      <c r="C7" s="70"/>
      <c r="D7" s="70"/>
      <c r="E7" s="70"/>
      <c r="F7" s="70"/>
      <c r="G7" s="70"/>
      <c r="H7" s="70"/>
      <c r="I7" s="70"/>
      <c r="J7" s="71"/>
    </row>
    <row r="8" spans="1:10" x14ac:dyDescent="0.25">
      <c r="A8" s="49" t="s">
        <v>7</v>
      </c>
      <c r="B8" s="67" t="s">
        <v>120</v>
      </c>
      <c r="C8" s="67"/>
      <c r="D8" s="67"/>
      <c r="E8" s="67"/>
      <c r="F8" s="67"/>
      <c r="G8" s="67"/>
      <c r="H8" s="67"/>
      <c r="I8" s="67"/>
      <c r="J8" s="67"/>
    </row>
    <row r="9" spans="1:10" ht="15" customHeight="1" x14ac:dyDescent="0.25">
      <c r="A9" s="51" t="s">
        <v>36</v>
      </c>
      <c r="B9" s="67" t="s">
        <v>121</v>
      </c>
      <c r="C9" s="67"/>
      <c r="D9" s="67"/>
      <c r="E9" s="67"/>
      <c r="F9" s="67"/>
      <c r="G9" s="67"/>
      <c r="H9" s="67"/>
      <c r="I9" s="67"/>
      <c r="J9" s="67"/>
    </row>
    <row r="10" spans="1:10" x14ac:dyDescent="0.25">
      <c r="A10" s="51" t="s">
        <v>37</v>
      </c>
      <c r="B10" s="67" t="s">
        <v>122</v>
      </c>
      <c r="C10" s="67"/>
      <c r="D10" s="67"/>
      <c r="E10" s="67"/>
      <c r="F10" s="67"/>
      <c r="G10" s="67"/>
      <c r="H10" s="67"/>
      <c r="I10" s="67"/>
      <c r="J10" s="67"/>
    </row>
    <row r="11" spans="1:10" ht="42.75" customHeight="1" x14ac:dyDescent="0.25">
      <c r="A11" s="49" t="s">
        <v>8</v>
      </c>
      <c r="B11" s="89" t="s">
        <v>62</v>
      </c>
      <c r="C11" s="89"/>
      <c r="D11" s="89"/>
      <c r="E11" s="89"/>
      <c r="F11" s="89"/>
      <c r="G11" s="89"/>
      <c r="H11" s="89"/>
      <c r="I11" s="89"/>
      <c r="J11" s="89"/>
    </row>
    <row r="12" spans="1:10" ht="47.25" customHeight="1" x14ac:dyDescent="0.25">
      <c r="A12" s="49" t="s">
        <v>9</v>
      </c>
      <c r="B12" s="89" t="s">
        <v>63</v>
      </c>
      <c r="C12" s="89"/>
      <c r="D12" s="89"/>
      <c r="E12" s="89"/>
      <c r="F12" s="89"/>
      <c r="G12" s="89"/>
      <c r="H12" s="89"/>
      <c r="I12" s="89"/>
      <c r="J12" s="89"/>
    </row>
    <row r="13" spans="1:10" ht="15.75" x14ac:dyDescent="0.25">
      <c r="A13" s="56" t="s">
        <v>10</v>
      </c>
      <c r="B13" s="57"/>
      <c r="C13" s="57"/>
      <c r="D13" s="57"/>
      <c r="E13" s="57"/>
      <c r="F13" s="57"/>
      <c r="G13" s="57"/>
      <c r="H13" s="57"/>
      <c r="I13" s="57"/>
      <c r="J13" s="58"/>
    </row>
    <row r="14" spans="1:10" ht="49.5" customHeight="1" x14ac:dyDescent="0.25">
      <c r="A14" s="4" t="s">
        <v>11</v>
      </c>
      <c r="B14" s="27">
        <v>3</v>
      </c>
      <c r="C14" s="88" t="s">
        <v>51</v>
      </c>
      <c r="D14" s="88"/>
      <c r="E14" s="88"/>
      <c r="F14" s="88"/>
      <c r="G14" s="88"/>
      <c r="H14" s="88"/>
      <c r="I14" s="88"/>
      <c r="J14" s="88"/>
    </row>
    <row r="15" spans="1:10" ht="26.25" customHeight="1" x14ac:dyDescent="0.25">
      <c r="A15" s="4" t="s">
        <v>12</v>
      </c>
      <c r="B15" s="7">
        <v>5</v>
      </c>
      <c r="C15" s="88" t="s">
        <v>52</v>
      </c>
      <c r="D15" s="88"/>
      <c r="E15" s="88"/>
      <c r="F15" s="88"/>
      <c r="G15" s="88"/>
      <c r="H15" s="88"/>
      <c r="I15" s="88"/>
      <c r="J15" s="88"/>
    </row>
    <row r="16" spans="1:10" ht="51" customHeight="1" x14ac:dyDescent="0.25">
      <c r="A16" s="4" t="s">
        <v>13</v>
      </c>
      <c r="B16" s="8">
        <v>3</v>
      </c>
      <c r="C16" s="88" t="s">
        <v>53</v>
      </c>
      <c r="D16" s="88"/>
      <c r="E16" s="88"/>
      <c r="F16" s="88"/>
      <c r="G16" s="88"/>
      <c r="H16" s="88"/>
      <c r="I16" s="88"/>
      <c r="J16" s="88"/>
    </row>
    <row r="17" spans="1:10" ht="15.75" x14ac:dyDescent="0.25">
      <c r="A17" s="56" t="s">
        <v>14</v>
      </c>
      <c r="B17" s="57"/>
      <c r="C17" s="57"/>
      <c r="D17" s="57"/>
      <c r="E17" s="57"/>
      <c r="F17" s="57"/>
      <c r="G17" s="57"/>
      <c r="H17" s="57"/>
      <c r="I17" s="57"/>
      <c r="J17" s="58"/>
    </row>
    <row r="18" spans="1:10" ht="27.75" customHeight="1" x14ac:dyDescent="0.25">
      <c r="A18" s="49" t="s">
        <v>15</v>
      </c>
      <c r="B18" s="89" t="s">
        <v>110</v>
      </c>
      <c r="C18" s="89"/>
      <c r="D18" s="89"/>
      <c r="E18" s="89"/>
      <c r="F18" s="89"/>
      <c r="G18" s="89"/>
      <c r="H18" s="89"/>
      <c r="I18" s="89"/>
      <c r="J18" s="89"/>
    </row>
    <row r="19" spans="1:10" ht="27.75" customHeight="1" x14ac:dyDescent="0.25">
      <c r="A19" s="50" t="s">
        <v>16</v>
      </c>
      <c r="B19" s="89" t="s">
        <v>111</v>
      </c>
      <c r="C19" s="89"/>
      <c r="D19" s="89"/>
      <c r="E19" s="89"/>
      <c r="F19" s="89"/>
      <c r="G19" s="89"/>
      <c r="H19" s="89"/>
      <c r="I19" s="89"/>
      <c r="J19" s="89"/>
    </row>
    <row r="20" spans="1:10" ht="27.75" customHeight="1" x14ac:dyDescent="0.25">
      <c r="A20" s="50" t="s">
        <v>17</v>
      </c>
      <c r="B20" s="68" t="s">
        <v>112</v>
      </c>
      <c r="C20" s="68"/>
      <c r="D20" s="68"/>
      <c r="E20" s="68"/>
      <c r="F20" s="68"/>
      <c r="G20" s="68"/>
      <c r="H20" s="68"/>
      <c r="I20" s="68"/>
      <c r="J20" s="68"/>
    </row>
    <row r="21" spans="1:10" ht="27.75" customHeight="1" x14ac:dyDescent="0.25">
      <c r="A21" s="50" t="s">
        <v>38</v>
      </c>
      <c r="B21" s="68" t="s">
        <v>61</v>
      </c>
      <c r="C21" s="68"/>
      <c r="D21" s="68"/>
      <c r="E21" s="68"/>
      <c r="F21" s="68"/>
      <c r="G21" s="68"/>
      <c r="H21" s="68"/>
      <c r="I21" s="68"/>
      <c r="J21" s="68"/>
    </row>
    <row r="22" spans="1:10" ht="15.75" x14ac:dyDescent="0.25">
      <c r="A22" s="56" t="s">
        <v>18</v>
      </c>
      <c r="B22" s="57"/>
      <c r="C22" s="57"/>
      <c r="D22" s="57"/>
      <c r="E22" s="57"/>
      <c r="F22" s="57"/>
      <c r="G22" s="57"/>
      <c r="H22" s="57"/>
      <c r="I22" s="57"/>
      <c r="J22" s="58"/>
    </row>
    <row r="23" spans="1:10" ht="15.75" x14ac:dyDescent="0.25">
      <c r="A23" s="69" t="s">
        <v>19</v>
      </c>
      <c r="B23" s="70"/>
      <c r="C23" s="70"/>
      <c r="D23" s="70"/>
      <c r="E23" s="70"/>
      <c r="F23" s="70"/>
      <c r="G23" s="70"/>
      <c r="H23" s="70"/>
      <c r="I23" s="70"/>
      <c r="J23" s="71"/>
    </row>
    <row r="24" spans="1:10" ht="36" customHeight="1" x14ac:dyDescent="0.25">
      <c r="A24" s="83" t="s">
        <v>20</v>
      </c>
      <c r="B24" s="84"/>
      <c r="C24" s="85" t="s">
        <v>21</v>
      </c>
      <c r="D24" s="87"/>
      <c r="E24" s="87"/>
      <c r="F24" s="87" t="s">
        <v>22</v>
      </c>
      <c r="G24" s="87"/>
      <c r="H24" s="84"/>
      <c r="I24" s="85" t="s">
        <v>23</v>
      </c>
      <c r="J24" s="86"/>
    </row>
    <row r="25" spans="1:10" ht="27.75" customHeight="1" x14ac:dyDescent="0.25">
      <c r="A25" s="72">
        <v>54500000</v>
      </c>
      <c r="B25" s="73"/>
      <c r="C25" s="79">
        <v>44583138.770000003</v>
      </c>
      <c r="D25" s="80"/>
      <c r="E25" s="81"/>
      <c r="F25" s="79">
        <v>29023455.149999999</v>
      </c>
      <c r="G25" s="80"/>
      <c r="H25" s="81"/>
      <c r="I25" s="74">
        <f>+F25/C25</f>
        <v>0.65099622751392916</v>
      </c>
      <c r="J25" s="75"/>
    </row>
    <row r="26" spans="1:10" ht="15.75" x14ac:dyDescent="0.25">
      <c r="A26" s="69" t="s">
        <v>24</v>
      </c>
      <c r="B26" s="70"/>
      <c r="C26" s="70"/>
      <c r="D26" s="70"/>
      <c r="E26" s="70"/>
      <c r="F26" s="70"/>
      <c r="G26" s="70"/>
      <c r="H26" s="70"/>
      <c r="I26" s="70"/>
      <c r="J26" s="71"/>
    </row>
    <row r="27" spans="1:10" x14ac:dyDescent="0.25">
      <c r="A27" s="5"/>
      <c r="B27"/>
      <c r="C27" s="76" t="s">
        <v>50</v>
      </c>
      <c r="D27" s="77"/>
      <c r="E27" s="76" t="s">
        <v>48</v>
      </c>
      <c r="F27" s="77"/>
      <c r="G27" s="76" t="s">
        <v>49</v>
      </c>
      <c r="H27" s="76"/>
      <c r="I27" s="76" t="s">
        <v>25</v>
      </c>
      <c r="J27" s="78"/>
    </row>
    <row r="28" spans="1:10" ht="38.25" x14ac:dyDescent="0.25">
      <c r="A28" s="44" t="s">
        <v>26</v>
      </c>
      <c r="B28" s="10" t="s">
        <v>27</v>
      </c>
      <c r="C28" s="10" t="s">
        <v>39</v>
      </c>
      <c r="D28" s="10" t="s">
        <v>40</v>
      </c>
      <c r="E28" s="10" t="s">
        <v>42</v>
      </c>
      <c r="F28" s="10" t="s">
        <v>43</v>
      </c>
      <c r="G28" s="10" t="s">
        <v>44</v>
      </c>
      <c r="H28" s="10" t="s">
        <v>45</v>
      </c>
      <c r="I28" s="10" t="s">
        <v>46</v>
      </c>
      <c r="J28" s="11" t="s">
        <v>47</v>
      </c>
    </row>
    <row r="29" spans="1:10" ht="75" x14ac:dyDescent="0.25">
      <c r="A29" s="46" t="s">
        <v>70</v>
      </c>
      <c r="B29" s="42" t="s">
        <v>74</v>
      </c>
      <c r="C29" s="13">
        <v>64000</v>
      </c>
      <c r="D29" s="37">
        <v>1267853</v>
      </c>
      <c r="E29" s="14">
        <v>18500</v>
      </c>
      <c r="F29" s="37">
        <v>1000000</v>
      </c>
      <c r="G29" s="15">
        <v>13530</v>
      </c>
      <c r="H29" s="15">
        <v>1611987</v>
      </c>
      <c r="I29" s="16">
        <f>IF(G29&gt;0,G29/Tabla13[[#This Row],[Física
(C)]],0)</f>
        <v>0.73135135135135132</v>
      </c>
      <c r="J29" s="17">
        <f>IF(H29&gt;0,H29/Tabla13[[#This Row],[Financiera
(D)]],0)</f>
        <v>1.6119870000000001</v>
      </c>
    </row>
    <row r="30" spans="1:10" ht="75" customHeight="1" x14ac:dyDescent="0.25">
      <c r="A30" s="46" t="s">
        <v>71</v>
      </c>
      <c r="B30" s="42" t="s">
        <v>75</v>
      </c>
      <c r="C30" s="31">
        <v>151608</v>
      </c>
      <c r="D30" s="38">
        <v>21297707</v>
      </c>
      <c r="E30" s="32">
        <v>30000</v>
      </c>
      <c r="F30" s="38">
        <v>2883780</v>
      </c>
      <c r="G30" s="33">
        <v>23307</v>
      </c>
      <c r="H30" s="15">
        <v>0</v>
      </c>
      <c r="I30" s="34">
        <f>IF(G30&gt;0,G30/Tabla13[[#This Row],[Física
(C)]],0)</f>
        <v>0.77690000000000003</v>
      </c>
      <c r="J30" s="35">
        <f>IF(H30&gt;0,H30/Tabla13[[#This Row],[Financiera
(D)]],0)</f>
        <v>0</v>
      </c>
    </row>
    <row r="31" spans="1:10" ht="60" x14ac:dyDescent="0.25">
      <c r="A31" s="46" t="s">
        <v>72</v>
      </c>
      <c r="B31" s="43" t="s">
        <v>76</v>
      </c>
      <c r="C31" s="31">
        <v>25000</v>
      </c>
      <c r="D31" s="38">
        <v>1500466</v>
      </c>
      <c r="E31" s="32">
        <v>7250</v>
      </c>
      <c r="F31" s="38">
        <v>1000000</v>
      </c>
      <c r="G31" s="33">
        <v>3965</v>
      </c>
      <c r="H31" s="15">
        <v>0</v>
      </c>
      <c r="I31" s="34">
        <f>IF(G31&gt;0,G31/Tabla13[[#This Row],[Física
(C)]],0)</f>
        <v>0.54689655172413798</v>
      </c>
      <c r="J31" s="35">
        <f>IF(H31&gt;0,H31/Tabla13[[#This Row],[Financiera
(D)]],0)</f>
        <v>0</v>
      </c>
    </row>
    <row r="32" spans="1:10" ht="113.25" customHeight="1" x14ac:dyDescent="0.25">
      <c r="A32" s="46" t="s">
        <v>73</v>
      </c>
      <c r="B32" s="43" t="s">
        <v>59</v>
      </c>
      <c r="C32" s="31">
        <v>2600</v>
      </c>
      <c r="D32" s="38">
        <v>3800000</v>
      </c>
      <c r="E32" s="32">
        <v>500</v>
      </c>
      <c r="F32" s="38">
        <v>1300000</v>
      </c>
      <c r="G32" s="33">
        <v>883</v>
      </c>
      <c r="H32" s="32">
        <v>773136</v>
      </c>
      <c r="I32" s="34">
        <f>IF(G32&gt;0,G32/Tabla13[[#This Row],[Física
(C)]],0)</f>
        <v>1.766</v>
      </c>
      <c r="J32" s="35">
        <f>IF(H32&gt;0,H32/Tabla13[[#This Row],[Financiera
(D)]],0)</f>
        <v>0.59472000000000003</v>
      </c>
    </row>
    <row r="33" spans="1:10" x14ac:dyDescent="0.25">
      <c r="A33" s="45"/>
      <c r="B33" s="19"/>
      <c r="C33" s="20"/>
      <c r="D33" s="21"/>
      <c r="E33" s="21"/>
      <c r="F33" s="21"/>
      <c r="G33" s="22"/>
      <c r="H33" s="21"/>
      <c r="I33" s="16">
        <f>IF(G33&gt;0,G33/Tabla13[[#This Row],[Física
(C)]],0)</f>
        <v>0</v>
      </c>
      <c r="J33" s="17">
        <f>IF(H33&gt;0,H33/Tabla13[[#This Row],[Financiera
(D)]],0)</f>
        <v>0</v>
      </c>
    </row>
    <row r="34" spans="1:10" ht="15.75" x14ac:dyDescent="0.25">
      <c r="A34" s="56" t="s">
        <v>28</v>
      </c>
      <c r="B34" s="57"/>
      <c r="C34" s="57"/>
      <c r="D34" s="57"/>
      <c r="E34" s="57"/>
      <c r="F34" s="57"/>
      <c r="G34" s="57"/>
      <c r="H34" s="57"/>
      <c r="I34" s="57"/>
      <c r="J34" s="58"/>
    </row>
    <row r="35" spans="1:10" ht="15.75" x14ac:dyDescent="0.25">
      <c r="A35" s="69" t="s">
        <v>29</v>
      </c>
      <c r="B35" s="70"/>
      <c r="C35" s="70"/>
      <c r="D35" s="70"/>
      <c r="E35" s="70"/>
      <c r="F35" s="70"/>
      <c r="G35" s="70"/>
      <c r="H35" s="70"/>
      <c r="I35" s="70"/>
      <c r="J35" s="71"/>
    </row>
    <row r="36" spans="1:10" x14ac:dyDescent="0.25">
      <c r="A36" s="106" t="s">
        <v>30</v>
      </c>
      <c r="B36" s="52" t="s">
        <v>91</v>
      </c>
      <c r="C36" s="52"/>
      <c r="D36" s="52"/>
      <c r="E36" s="52"/>
      <c r="F36" s="52"/>
      <c r="G36" s="52"/>
      <c r="H36" s="52"/>
      <c r="I36" s="52"/>
      <c r="J36" s="53"/>
    </row>
    <row r="37" spans="1:10" x14ac:dyDescent="0.25">
      <c r="A37" s="106"/>
      <c r="B37" s="52" t="s">
        <v>92</v>
      </c>
      <c r="C37" s="52"/>
      <c r="D37" s="52"/>
      <c r="E37" s="52"/>
      <c r="F37" s="52"/>
      <c r="G37" s="52"/>
      <c r="H37" s="52"/>
      <c r="I37" s="52"/>
      <c r="J37" s="53"/>
    </row>
    <row r="38" spans="1:10" x14ac:dyDescent="0.25">
      <c r="A38" s="106"/>
      <c r="B38" s="52" t="s">
        <v>72</v>
      </c>
      <c r="C38" s="52"/>
      <c r="D38" s="52"/>
      <c r="E38" s="52"/>
      <c r="F38" s="52"/>
      <c r="G38" s="52"/>
      <c r="H38" s="52"/>
      <c r="I38" s="52"/>
      <c r="J38" s="53"/>
    </row>
    <row r="39" spans="1:10" ht="30" customHeight="1" x14ac:dyDescent="0.25">
      <c r="A39" s="106"/>
      <c r="B39" s="52" t="s">
        <v>93</v>
      </c>
      <c r="C39" s="52"/>
      <c r="D39" s="52"/>
      <c r="E39" s="52"/>
      <c r="F39" s="52"/>
      <c r="G39" s="52"/>
      <c r="H39" s="52"/>
      <c r="I39" s="52"/>
      <c r="J39" s="53"/>
    </row>
    <row r="40" spans="1:10" ht="16.5" customHeight="1" x14ac:dyDescent="0.25">
      <c r="A40" s="106" t="s">
        <v>31</v>
      </c>
      <c r="B40" s="52" t="s">
        <v>94</v>
      </c>
      <c r="C40" s="52"/>
      <c r="D40" s="52"/>
      <c r="E40" s="52"/>
      <c r="F40" s="52"/>
      <c r="G40" s="52"/>
      <c r="H40" s="52"/>
      <c r="I40" s="52"/>
      <c r="J40" s="53"/>
    </row>
    <row r="41" spans="1:10" x14ac:dyDescent="0.25">
      <c r="A41" s="106"/>
      <c r="B41" s="52" t="s">
        <v>95</v>
      </c>
      <c r="C41" s="52"/>
      <c r="D41" s="52"/>
      <c r="E41" s="52"/>
      <c r="F41" s="52"/>
      <c r="G41" s="52"/>
      <c r="H41" s="52"/>
      <c r="I41" s="52"/>
      <c r="J41" s="53"/>
    </row>
    <row r="42" spans="1:10" x14ac:dyDescent="0.25">
      <c r="A42" s="106"/>
      <c r="B42" s="52" t="s">
        <v>96</v>
      </c>
      <c r="C42" s="52"/>
      <c r="D42" s="52"/>
      <c r="E42" s="52"/>
      <c r="F42" s="52"/>
      <c r="G42" s="52"/>
      <c r="H42" s="52"/>
      <c r="I42" s="52"/>
      <c r="J42" s="53"/>
    </row>
    <row r="43" spans="1:10" x14ac:dyDescent="0.25">
      <c r="A43" s="106"/>
      <c r="B43" s="52" t="s">
        <v>97</v>
      </c>
      <c r="C43" s="52"/>
      <c r="D43" s="52"/>
      <c r="E43" s="52"/>
      <c r="F43" s="52"/>
      <c r="G43" s="52"/>
      <c r="H43" s="52"/>
      <c r="I43" s="52"/>
      <c r="J43" s="53"/>
    </row>
    <row r="44" spans="1:10" ht="27.75" customHeight="1" x14ac:dyDescent="0.25">
      <c r="A44" s="23" t="s">
        <v>32</v>
      </c>
      <c r="B44" s="52" t="s">
        <v>113</v>
      </c>
      <c r="C44" s="52"/>
      <c r="D44" s="52"/>
      <c r="E44" s="52"/>
      <c r="F44" s="52"/>
      <c r="G44" s="52"/>
      <c r="H44" s="52"/>
      <c r="I44" s="52"/>
      <c r="J44" s="53"/>
    </row>
    <row r="45" spans="1:10" ht="315" customHeight="1" x14ac:dyDescent="0.25">
      <c r="A45" s="23" t="s">
        <v>33</v>
      </c>
      <c r="B45" s="52" t="s">
        <v>114</v>
      </c>
      <c r="C45" s="52"/>
      <c r="D45" s="52"/>
      <c r="E45" s="52"/>
      <c r="F45" s="52"/>
      <c r="G45" s="52"/>
      <c r="H45" s="52"/>
      <c r="I45" s="52"/>
      <c r="J45" s="53"/>
    </row>
    <row r="46" spans="1:10" ht="15.75" x14ac:dyDescent="0.25">
      <c r="A46" s="56" t="s">
        <v>34</v>
      </c>
      <c r="B46" s="57"/>
      <c r="C46" s="57"/>
      <c r="D46" s="57"/>
      <c r="E46" s="57"/>
      <c r="F46" s="57"/>
      <c r="G46" s="57"/>
      <c r="H46" s="57"/>
      <c r="I46" s="57"/>
      <c r="J46" s="58"/>
    </row>
    <row r="47" spans="1:10" ht="15.75" x14ac:dyDescent="0.25">
      <c r="A47" s="59" t="s">
        <v>35</v>
      </c>
      <c r="B47" s="60"/>
      <c r="C47" s="60"/>
      <c r="D47" s="60"/>
      <c r="E47" s="60"/>
      <c r="F47" s="60"/>
      <c r="G47" s="60"/>
      <c r="H47" s="60"/>
      <c r="I47" s="60"/>
      <c r="J47" s="61"/>
    </row>
    <row r="48" spans="1:10" ht="21" customHeight="1" x14ac:dyDescent="0.25">
      <c r="A48" s="62" t="s">
        <v>115</v>
      </c>
      <c r="B48" s="63"/>
      <c r="C48" s="63"/>
      <c r="D48" s="63"/>
      <c r="E48" s="63"/>
      <c r="F48" s="63"/>
      <c r="G48" s="63"/>
      <c r="H48" s="63"/>
      <c r="I48" s="63"/>
      <c r="J48" s="64"/>
    </row>
    <row r="49" spans="1:10" ht="18" customHeight="1" x14ac:dyDescent="0.25">
      <c r="A49" s="28" t="s">
        <v>68</v>
      </c>
      <c r="B49" s="28"/>
      <c r="C49" s="28"/>
      <c r="D49" s="28"/>
      <c r="E49" s="28"/>
      <c r="F49" s="28"/>
      <c r="G49" s="28"/>
      <c r="H49" s="28"/>
      <c r="I49" s="28"/>
      <c r="J49" s="28"/>
    </row>
    <row r="50" spans="1:10" ht="27.75" customHeight="1" x14ac:dyDescent="0.25">
      <c r="A50" s="39"/>
      <c r="B50" s="28"/>
      <c r="C50" s="28"/>
      <c r="D50" s="28"/>
      <c r="E50" s="28"/>
      <c r="F50" s="28"/>
      <c r="G50" s="28"/>
      <c r="H50" s="28"/>
      <c r="I50" s="28"/>
      <c r="J50" s="28"/>
    </row>
    <row r="51" spans="1:10" ht="27.75" customHeight="1" x14ac:dyDescent="0.25">
      <c r="A51" s="28" t="s">
        <v>107</v>
      </c>
      <c r="B51" s="28"/>
      <c r="C51" s="28"/>
      <c r="D51" s="28"/>
      <c r="E51" s="28"/>
      <c r="F51" s="28"/>
      <c r="G51" s="28"/>
      <c r="H51" s="28"/>
      <c r="I51" s="28"/>
      <c r="J51" s="28"/>
    </row>
    <row r="52" spans="1:10" ht="27.75" customHeight="1" x14ac:dyDescent="0.25">
      <c r="A52" s="28" t="s">
        <v>69</v>
      </c>
      <c r="B52" s="28"/>
      <c r="C52" s="28"/>
      <c r="D52" s="28"/>
      <c r="E52" s="28"/>
      <c r="F52" s="28"/>
      <c r="G52" s="28"/>
      <c r="H52" s="28"/>
      <c r="I52" s="28"/>
      <c r="J52" s="28"/>
    </row>
    <row r="53" spans="1:10" ht="30.75" customHeight="1" x14ac:dyDescent="0.25">
      <c r="A53" s="66" t="s">
        <v>41</v>
      </c>
      <c r="B53" s="66"/>
      <c r="C53" s="66"/>
      <c r="D53" s="66"/>
      <c r="E53" s="66"/>
      <c r="F53" s="66"/>
      <c r="G53" s="66"/>
      <c r="H53" s="66"/>
      <c r="I53" s="66"/>
      <c r="J53" s="66"/>
    </row>
  </sheetData>
  <mergeCells count="56">
    <mergeCell ref="A53:J53"/>
    <mergeCell ref="A35:J35"/>
    <mergeCell ref="B36:J36"/>
    <mergeCell ref="B40:J40"/>
    <mergeCell ref="B44:J44"/>
    <mergeCell ref="B45:J45"/>
    <mergeCell ref="A46:J46"/>
    <mergeCell ref="B37:J37"/>
    <mergeCell ref="B38:J38"/>
    <mergeCell ref="B39:J39"/>
    <mergeCell ref="A36:A39"/>
    <mergeCell ref="B41:J41"/>
    <mergeCell ref="B43:J43"/>
    <mergeCell ref="B42:J42"/>
    <mergeCell ref="E27:F27"/>
    <mergeCell ref="G27:H27"/>
    <mergeCell ref="I27:J27"/>
    <mergeCell ref="A47:J47"/>
    <mergeCell ref="A48:J48"/>
    <mergeCell ref="B18:J18"/>
    <mergeCell ref="B19:J19"/>
    <mergeCell ref="B20:J20"/>
    <mergeCell ref="B21:J21"/>
    <mergeCell ref="A34:J34"/>
    <mergeCell ref="A23:J23"/>
    <mergeCell ref="A24:B24"/>
    <mergeCell ref="C24:E24"/>
    <mergeCell ref="F24:H24"/>
    <mergeCell ref="I24:J24"/>
    <mergeCell ref="A25:B25"/>
    <mergeCell ref="C25:E25"/>
    <mergeCell ref="F25:H25"/>
    <mergeCell ref="I25:J25"/>
    <mergeCell ref="A26:J26"/>
    <mergeCell ref="C27:D27"/>
    <mergeCell ref="A13:J13"/>
    <mergeCell ref="C14:J14"/>
    <mergeCell ref="C15:J15"/>
    <mergeCell ref="C16:J16"/>
    <mergeCell ref="A17:J17"/>
    <mergeCell ref="A40:A43"/>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s>
  <dataValidations xWindow="227" yWindow="481" count="16">
    <dataValidation allowBlank="1" sqref="A8" xr:uid="{7C01537E-5BC8-43DE-8016-176322A93007}"/>
    <dataValidation allowBlank="1" showInputMessage="1" prompt="Nombre del capítulo" sqref="B8:J10" xr:uid="{81B840D8-6579-4063-8F43-0F85584A41F8}"/>
    <dataValidation allowBlank="1" showInputMessage="1" showErrorMessage="1" prompt="¿A quién va dirigido el programa?, ¿qué característica tiene esta población que requiere ser beneficiada?" sqref="B20:J20" xr:uid="{A35BB64D-5063-4497-84F0-97FDFCA4B1CB}"/>
    <dataValidation allowBlank="1" showInputMessage="1" showErrorMessage="1" prompt="1. Describir lo plasmado en el presupuesto_x000a_2. Describir lo alcanzado en términos financieros y de producción " sqref="B44:J44" xr:uid="{0BC809B4-16CE-4374-A298-E6D735C2E87E}"/>
    <dataValidation allowBlank="1" showInputMessage="1" showErrorMessage="1" prompt="De existir desvío, explicar razones." sqref="B45:J45" xr:uid="{F95C0758-5143-4206-91AE-E241FF96D58C}"/>
    <dataValidation allowBlank="1" showInputMessage="1" showErrorMessage="1" prompt="Oportunidades de mejora identificadas" sqref="A48:J52" xr:uid="{703CEA8F-F737-4EA5-88FD-A898788C972A}"/>
    <dataValidation allowBlank="1" showInputMessage="1" showErrorMessage="1" prompt="Presupuesto del programa" sqref="A25:C25 F25" xr:uid="{6C0FD15E-4978-45D4-A2F6-2CD98DC63676}"/>
    <dataValidation allowBlank="1" showInputMessage="1" showErrorMessage="1" prompt="¿En qué consiste el programa?" sqref="B19:J19" xr:uid="{92371AAF-EA8F-4546-B004-7DEC7F603ECD}"/>
    <dataValidation allowBlank="1" showInputMessage="1" showErrorMessage="1" prompt="Nombre de cada producto" sqref="A28:A33" xr:uid="{BEC5A55C-BD35-45C3-8A4B-0DD463D07B49}"/>
    <dataValidation allowBlank="1" showInputMessage="1" showErrorMessage="1" prompt="Nombre del indicador" sqref="B28:B33" xr:uid="{4ADA3E99-6E27-4274-AAC6-A9D9D60F55DB}"/>
    <dataValidation allowBlank="1" showInputMessage="1" showErrorMessage="1" prompt="Meta anual del indicador" sqref="C28:C33 E28" xr:uid="{436A7E63-6F42-4CF2-8C48-9EE7D0A4D26D}"/>
    <dataValidation allowBlank="1" showInputMessage="1" showErrorMessage="1" prompt="Monto presupuestado para el producto" sqref="D28:D33 E29:F33 F28" xr:uid="{DF2CD51F-29E3-40C9-8654-3FE3CA256B95}"/>
    <dataValidation allowBlank="1" showInputMessage="1" showErrorMessage="1" prompt="Meta alcanzada en el trimestre" sqref="G28:G33" xr:uid="{8630D2C7-450C-44F9-B52F-B64C75840FBC}"/>
    <dataValidation allowBlank="1" showInputMessage="1" showErrorMessage="1" prompt="Monto ejecutado en el trimestre" sqref="H32:H33 H28" xr:uid="{FFA07861-2AEC-4847-BF8C-D7B67F66C76D}"/>
    <dataValidation allowBlank="1" showInputMessage="1" showErrorMessage="1" prompt="Nombre del producto" sqref="B36:J37" xr:uid="{93F70524-F32D-40E7-B440-6BDEAB289FC1}"/>
    <dataValidation allowBlank="1" showInputMessage="1" showErrorMessage="1" prompt="¿En qué consiste el producto? su objetivo" sqref="B40:J43" xr:uid="{A6F57CC1-07CD-47E2-B9EF-64A6A67C6B07}"/>
  </dataValidations>
  <pageMargins left="0.23622047244094491" right="0.23622047244094491" top="0.74803149606299213" bottom="0.74803149606299213" header="0.31496062992125984" footer="0.31496062992125984"/>
  <pageSetup scale="79" fitToHeight="0"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6C7C6-AA45-473E-9E4F-D2E3338365A3}">
  <sheetPr>
    <pageSetUpPr fitToPage="1"/>
  </sheetPr>
  <dimension ref="A1:K47"/>
  <sheetViews>
    <sheetView topLeftCell="A29" workbookViewId="0">
      <selection activeCell="M33" sqref="M33"/>
    </sheetView>
  </sheetViews>
  <sheetFormatPr baseColWidth="10" defaultRowHeight="15" x14ac:dyDescent="0.25"/>
  <cols>
    <col min="1" max="1" width="23" style="6" customWidth="1"/>
    <col min="2" max="2" width="14.42578125" style="6" customWidth="1"/>
    <col min="3" max="3" width="10.85546875" style="6" customWidth="1"/>
    <col min="4" max="6" width="12.7109375" style="6" customWidth="1"/>
    <col min="7" max="7" width="8.42578125" style="6" customWidth="1"/>
    <col min="8" max="8" width="12.7109375" style="6" customWidth="1"/>
    <col min="9" max="9" width="8.85546875" style="6" customWidth="1"/>
    <col min="10" max="10" width="11.5703125" style="6" customWidth="1"/>
    <col min="11" max="11" width="11.42578125" style="6"/>
  </cols>
  <sheetData>
    <row r="1" spans="1:11" ht="21.75" thickBot="1" x14ac:dyDescent="0.3">
      <c r="A1" s="24"/>
      <c r="B1" s="93" t="s">
        <v>85</v>
      </c>
      <c r="C1" s="94"/>
      <c r="D1" s="94"/>
      <c r="E1" s="94"/>
      <c r="F1" s="94"/>
      <c r="G1" s="94"/>
      <c r="H1" s="94"/>
      <c r="I1" s="94"/>
      <c r="J1" s="95"/>
      <c r="K1" s="1"/>
    </row>
    <row r="2" spans="1:11" ht="24.75" thickBot="1" x14ac:dyDescent="0.3">
      <c r="A2" s="25"/>
      <c r="B2" s="96" t="s">
        <v>0</v>
      </c>
      <c r="C2" s="97"/>
      <c r="D2" s="96" t="s">
        <v>1</v>
      </c>
      <c r="E2" s="97"/>
      <c r="F2" s="97"/>
      <c r="G2" s="97"/>
      <c r="H2" s="98"/>
      <c r="I2" s="2" t="s">
        <v>2</v>
      </c>
      <c r="J2" s="3" t="s">
        <v>3</v>
      </c>
      <c r="K2" s="1"/>
    </row>
    <row r="3" spans="1:11" ht="21.75" customHeight="1" thickBot="1" x14ac:dyDescent="0.3">
      <c r="A3" s="26"/>
      <c r="B3" s="99" t="s">
        <v>4</v>
      </c>
      <c r="C3" s="100"/>
      <c r="D3" s="99" t="s">
        <v>104</v>
      </c>
      <c r="E3" s="100"/>
      <c r="F3" s="100"/>
      <c r="G3" s="100"/>
      <c r="H3" s="101"/>
      <c r="I3" s="29"/>
      <c r="J3" s="30"/>
      <c r="K3" s="1"/>
    </row>
    <row r="4" spans="1:11" x14ac:dyDescent="0.25">
      <c r="A4" s="102"/>
      <c r="B4" s="103"/>
      <c r="C4" s="103"/>
      <c r="D4" s="104"/>
      <c r="E4" s="104"/>
      <c r="F4" s="104"/>
      <c r="G4" s="104"/>
      <c r="H4" s="104"/>
      <c r="I4" s="103"/>
      <c r="J4" s="105"/>
      <c r="K4" s="1"/>
    </row>
    <row r="5" spans="1:11" ht="3" customHeight="1" x14ac:dyDescent="0.25">
      <c r="A5" s="90"/>
      <c r="B5" s="91"/>
      <c r="C5" s="91"/>
      <c r="D5" s="91"/>
      <c r="E5" s="91"/>
      <c r="F5" s="91"/>
      <c r="G5" s="91"/>
      <c r="H5" s="91"/>
      <c r="I5" s="91"/>
      <c r="J5" s="92"/>
      <c r="K5" s="1"/>
    </row>
    <row r="6" spans="1:11" ht="15.75" x14ac:dyDescent="0.25">
      <c r="A6" s="56" t="s">
        <v>109</v>
      </c>
      <c r="B6" s="57"/>
      <c r="C6" s="57"/>
      <c r="D6" s="57"/>
      <c r="E6" s="57"/>
      <c r="F6" s="57"/>
      <c r="G6" s="57"/>
      <c r="H6" s="57"/>
      <c r="I6" s="57"/>
      <c r="J6" s="58"/>
      <c r="K6" s="1"/>
    </row>
    <row r="7" spans="1:11" ht="15.75" x14ac:dyDescent="0.25">
      <c r="A7" s="69" t="s">
        <v>6</v>
      </c>
      <c r="B7" s="70"/>
      <c r="C7" s="70"/>
      <c r="D7" s="70"/>
      <c r="E7" s="70"/>
      <c r="F7" s="70"/>
      <c r="G7" s="70"/>
      <c r="H7" s="70"/>
      <c r="I7" s="70"/>
      <c r="J7" s="71"/>
      <c r="K7" s="1"/>
    </row>
    <row r="8" spans="1:11" x14ac:dyDescent="0.25">
      <c r="A8" s="49" t="s">
        <v>7</v>
      </c>
      <c r="B8" s="67" t="s">
        <v>120</v>
      </c>
      <c r="C8" s="67"/>
      <c r="D8" s="67"/>
      <c r="E8" s="67"/>
      <c r="F8" s="67"/>
      <c r="G8" s="67"/>
      <c r="H8" s="67"/>
      <c r="I8" s="67"/>
      <c r="J8" s="67"/>
      <c r="K8" s="1"/>
    </row>
    <row r="9" spans="1:11" ht="15" customHeight="1" x14ac:dyDescent="0.25">
      <c r="A9" s="51" t="s">
        <v>36</v>
      </c>
      <c r="B9" s="67" t="s">
        <v>121</v>
      </c>
      <c r="C9" s="67"/>
      <c r="D9" s="67"/>
      <c r="E9" s="67"/>
      <c r="F9" s="67"/>
      <c r="G9" s="67"/>
      <c r="H9" s="67"/>
      <c r="I9" s="67"/>
      <c r="J9" s="67"/>
      <c r="K9" s="1"/>
    </row>
    <row r="10" spans="1:11" x14ac:dyDescent="0.25">
      <c r="A10" s="51" t="s">
        <v>37</v>
      </c>
      <c r="B10" s="67" t="s">
        <v>122</v>
      </c>
      <c r="C10" s="67"/>
      <c r="D10" s="67"/>
      <c r="E10" s="67"/>
      <c r="F10" s="67"/>
      <c r="G10" s="67"/>
      <c r="H10" s="67"/>
      <c r="I10" s="67"/>
      <c r="J10" s="67"/>
      <c r="K10" s="1"/>
    </row>
    <row r="11" spans="1:11" ht="68.25" customHeight="1" x14ac:dyDescent="0.25">
      <c r="A11" s="49" t="s">
        <v>8</v>
      </c>
      <c r="B11" s="89" t="s">
        <v>62</v>
      </c>
      <c r="C11" s="89"/>
      <c r="D11" s="89"/>
      <c r="E11" s="89"/>
      <c r="F11" s="89"/>
      <c r="G11" s="89"/>
      <c r="H11" s="89"/>
      <c r="I11" s="89"/>
      <c r="J11" s="89"/>
    </row>
    <row r="12" spans="1:11" ht="78.75" customHeight="1" x14ac:dyDescent="0.25">
      <c r="A12" s="49" t="s">
        <v>9</v>
      </c>
      <c r="B12" s="89" t="s">
        <v>63</v>
      </c>
      <c r="C12" s="89"/>
      <c r="D12" s="89"/>
      <c r="E12" s="89"/>
      <c r="F12" s="89"/>
      <c r="G12" s="89"/>
      <c r="H12" s="89"/>
      <c r="I12" s="89"/>
      <c r="J12" s="89"/>
    </row>
    <row r="13" spans="1:11" ht="15.75" x14ac:dyDescent="0.25">
      <c r="A13" s="56" t="s">
        <v>10</v>
      </c>
      <c r="B13" s="57"/>
      <c r="C13" s="57"/>
      <c r="D13" s="57"/>
      <c r="E13" s="57"/>
      <c r="F13" s="57"/>
      <c r="G13" s="57"/>
      <c r="H13" s="57"/>
      <c r="I13" s="57"/>
      <c r="J13" s="58"/>
    </row>
    <row r="14" spans="1:11" ht="49.5" customHeight="1" x14ac:dyDescent="0.25">
      <c r="A14" s="4" t="s">
        <v>11</v>
      </c>
      <c r="B14" s="27">
        <v>3</v>
      </c>
      <c r="C14" s="88" t="s">
        <v>51</v>
      </c>
      <c r="D14" s="88"/>
      <c r="E14" s="88"/>
      <c r="F14" s="88"/>
      <c r="G14" s="88"/>
      <c r="H14" s="88"/>
      <c r="I14" s="88"/>
      <c r="J14" s="88"/>
    </row>
    <row r="15" spans="1:11" ht="26.25" customHeight="1" x14ac:dyDescent="0.25">
      <c r="A15" s="4" t="s">
        <v>12</v>
      </c>
      <c r="B15" s="7">
        <v>5</v>
      </c>
      <c r="C15" s="88" t="s">
        <v>52</v>
      </c>
      <c r="D15" s="88"/>
      <c r="E15" s="88"/>
      <c r="F15" s="88"/>
      <c r="G15" s="88"/>
      <c r="H15" s="88"/>
      <c r="I15" s="88"/>
      <c r="J15" s="88"/>
    </row>
    <row r="16" spans="1:11" ht="57.75" customHeight="1" x14ac:dyDescent="0.25">
      <c r="A16" s="4" t="s">
        <v>13</v>
      </c>
      <c r="B16" s="8">
        <v>3</v>
      </c>
      <c r="C16" s="88" t="s">
        <v>53</v>
      </c>
      <c r="D16" s="88"/>
      <c r="E16" s="88"/>
      <c r="F16" s="88"/>
      <c r="G16" s="88"/>
      <c r="H16" s="88"/>
      <c r="I16" s="88"/>
      <c r="J16" s="88"/>
    </row>
    <row r="17" spans="1:11" ht="15.75" x14ac:dyDescent="0.25">
      <c r="A17" s="56" t="s">
        <v>14</v>
      </c>
      <c r="B17" s="57"/>
      <c r="C17" s="57"/>
      <c r="D17" s="57"/>
      <c r="E17" s="57"/>
      <c r="F17" s="57"/>
      <c r="G17" s="57"/>
      <c r="H17" s="57"/>
      <c r="I17" s="57"/>
      <c r="J17" s="58"/>
    </row>
    <row r="18" spans="1:11" ht="29.25" customHeight="1" x14ac:dyDescent="0.25">
      <c r="A18" s="49" t="s">
        <v>15</v>
      </c>
      <c r="B18" s="89" t="s">
        <v>116</v>
      </c>
      <c r="C18" s="89"/>
      <c r="D18" s="89"/>
      <c r="E18" s="89"/>
      <c r="F18" s="89"/>
      <c r="G18" s="89"/>
      <c r="H18" s="89"/>
      <c r="I18" s="89"/>
      <c r="J18" s="89"/>
    </row>
    <row r="19" spans="1:11" ht="44.25" customHeight="1" x14ac:dyDescent="0.25">
      <c r="A19" s="50" t="s">
        <v>16</v>
      </c>
      <c r="B19" s="89" t="s">
        <v>117</v>
      </c>
      <c r="C19" s="89"/>
      <c r="D19" s="89"/>
      <c r="E19" s="89"/>
      <c r="F19" s="89"/>
      <c r="G19" s="89"/>
      <c r="H19" s="89"/>
      <c r="I19" s="89"/>
      <c r="J19" s="89"/>
    </row>
    <row r="20" spans="1:11" ht="34.5" customHeight="1" x14ac:dyDescent="0.25">
      <c r="A20" s="50" t="s">
        <v>17</v>
      </c>
      <c r="B20" s="89" t="s">
        <v>82</v>
      </c>
      <c r="C20" s="89"/>
      <c r="D20" s="89"/>
      <c r="E20" s="89"/>
      <c r="F20" s="89"/>
      <c r="G20" s="89"/>
      <c r="H20" s="89"/>
      <c r="I20" s="89"/>
      <c r="J20" s="89"/>
    </row>
    <row r="21" spans="1:11" ht="35.25" customHeight="1" x14ac:dyDescent="0.25">
      <c r="A21" s="50" t="s">
        <v>38</v>
      </c>
      <c r="B21" s="89" t="s">
        <v>118</v>
      </c>
      <c r="C21" s="89"/>
      <c r="D21" s="89"/>
      <c r="E21" s="89"/>
      <c r="F21" s="89"/>
      <c r="G21" s="89"/>
      <c r="H21" s="89"/>
      <c r="I21" s="89"/>
      <c r="J21" s="89"/>
      <c r="K21" s="1"/>
    </row>
    <row r="22" spans="1:11" ht="15.75" x14ac:dyDescent="0.25">
      <c r="A22" s="56" t="s">
        <v>18</v>
      </c>
      <c r="B22" s="57"/>
      <c r="C22" s="57"/>
      <c r="D22" s="57"/>
      <c r="E22" s="57"/>
      <c r="F22" s="57"/>
      <c r="G22" s="57"/>
      <c r="H22" s="57"/>
      <c r="I22" s="57"/>
      <c r="J22" s="58"/>
    </row>
    <row r="23" spans="1:11" ht="15.75" x14ac:dyDescent="0.25">
      <c r="A23" s="69" t="s">
        <v>19</v>
      </c>
      <c r="B23" s="70"/>
      <c r="C23" s="70"/>
      <c r="D23" s="70"/>
      <c r="E23" s="70"/>
      <c r="F23" s="70"/>
      <c r="G23" s="70"/>
      <c r="H23" s="70"/>
      <c r="I23" s="70"/>
      <c r="J23" s="71"/>
      <c r="K23" s="1"/>
    </row>
    <row r="24" spans="1:11" ht="44.25" customHeight="1" x14ac:dyDescent="0.25">
      <c r="A24" s="83" t="s">
        <v>20</v>
      </c>
      <c r="B24" s="84"/>
      <c r="C24" s="85" t="s">
        <v>21</v>
      </c>
      <c r="D24" s="87"/>
      <c r="E24" s="87"/>
      <c r="F24" s="87" t="s">
        <v>22</v>
      </c>
      <c r="G24" s="87"/>
      <c r="H24" s="84"/>
      <c r="I24" s="85" t="s">
        <v>23</v>
      </c>
      <c r="J24" s="86"/>
    </row>
    <row r="25" spans="1:11" ht="42.75" customHeight="1" x14ac:dyDescent="0.25">
      <c r="A25" s="72">
        <v>24618098</v>
      </c>
      <c r="B25" s="73"/>
      <c r="C25" s="79">
        <v>22954910</v>
      </c>
      <c r="D25" s="80"/>
      <c r="E25" s="81"/>
      <c r="F25" s="79">
        <v>16837778.039999999</v>
      </c>
      <c r="G25" s="80"/>
      <c r="H25" s="81"/>
      <c r="I25" s="74">
        <f>+F25/C25</f>
        <v>0.73351531502410594</v>
      </c>
      <c r="J25" s="75"/>
    </row>
    <row r="26" spans="1:11" ht="15.75" x14ac:dyDescent="0.25">
      <c r="A26" s="69" t="s">
        <v>24</v>
      </c>
      <c r="B26" s="70"/>
      <c r="C26" s="70"/>
      <c r="D26" s="70"/>
      <c r="E26" s="70"/>
      <c r="F26" s="70"/>
      <c r="G26" s="70"/>
      <c r="H26" s="70"/>
      <c r="I26" s="70"/>
      <c r="J26" s="71"/>
      <c r="K26" s="1"/>
    </row>
    <row r="27" spans="1:11" x14ac:dyDescent="0.25">
      <c r="A27" s="5"/>
      <c r="B27"/>
      <c r="C27" s="76" t="s">
        <v>50</v>
      </c>
      <c r="D27" s="77"/>
      <c r="E27" s="76" t="s">
        <v>48</v>
      </c>
      <c r="F27" s="77"/>
      <c r="G27" s="76" t="s">
        <v>49</v>
      </c>
      <c r="H27" s="76"/>
      <c r="I27" s="76" t="s">
        <v>25</v>
      </c>
      <c r="J27" s="78"/>
    </row>
    <row r="28" spans="1:11" ht="38.25" x14ac:dyDescent="0.25">
      <c r="A28" s="9" t="s">
        <v>26</v>
      </c>
      <c r="B28" s="10" t="s">
        <v>27</v>
      </c>
      <c r="C28" s="10" t="s">
        <v>39</v>
      </c>
      <c r="D28" s="10" t="s">
        <v>40</v>
      </c>
      <c r="E28" s="10" t="s">
        <v>42</v>
      </c>
      <c r="F28" s="10" t="s">
        <v>43</v>
      </c>
      <c r="G28" s="10" t="s">
        <v>44</v>
      </c>
      <c r="H28" s="10" t="s">
        <v>45</v>
      </c>
      <c r="I28" s="10" t="s">
        <v>46</v>
      </c>
      <c r="J28" s="11" t="s">
        <v>47</v>
      </c>
    </row>
    <row r="29" spans="1:11" ht="36" x14ac:dyDescent="0.25">
      <c r="A29" s="40" t="s">
        <v>77</v>
      </c>
      <c r="B29" s="40" t="s">
        <v>79</v>
      </c>
      <c r="C29" s="13">
        <v>558</v>
      </c>
      <c r="D29" s="37">
        <v>9674680</v>
      </c>
      <c r="E29" s="14">
        <v>450</v>
      </c>
      <c r="F29" s="37">
        <v>2386000</v>
      </c>
      <c r="G29" s="15">
        <v>370</v>
      </c>
      <c r="H29" s="37">
        <v>2024701</v>
      </c>
      <c r="I29" s="16">
        <f>IF(G29&gt;0,G29/Tabla134[[#This Row],[Física
(C)]],0)</f>
        <v>0.82222222222222219</v>
      </c>
      <c r="J29" s="17">
        <f>IF(H29&gt;0,H29/Tabla134[[#This Row],[Financiera
(D)]],0)</f>
        <v>0.84857544006705787</v>
      </c>
    </row>
    <row r="30" spans="1:11" ht="48" x14ac:dyDescent="0.25">
      <c r="A30" s="40" t="s">
        <v>78</v>
      </c>
      <c r="B30" s="40" t="s">
        <v>80</v>
      </c>
      <c r="C30" s="31">
        <v>871</v>
      </c>
      <c r="D30" s="38">
        <v>3145264</v>
      </c>
      <c r="E30" s="32">
        <v>400</v>
      </c>
      <c r="F30" s="38">
        <v>1500000</v>
      </c>
      <c r="G30" s="33">
        <v>538</v>
      </c>
      <c r="H30" s="38">
        <v>2326322.2599999998</v>
      </c>
      <c r="I30" s="34">
        <f>IF(G30&gt;0,G30/Tabla134[[#This Row],[Física
(C)]],0)</f>
        <v>1.345</v>
      </c>
      <c r="J30" s="35">
        <f>IF(H30&gt;0,H30/Tabla134[[#This Row],[Financiera
(D)]],0)</f>
        <v>1.5508815066666666</v>
      </c>
    </row>
    <row r="31" spans="1:11" x14ac:dyDescent="0.25">
      <c r="A31" s="18"/>
      <c r="B31" s="19"/>
      <c r="C31" s="20"/>
      <c r="D31" s="21"/>
      <c r="E31" s="21"/>
      <c r="F31" s="21"/>
      <c r="G31" s="22"/>
      <c r="H31" s="21"/>
      <c r="I31" s="16">
        <f>IF(G31&gt;0,G31/Tabla134[[#This Row],[Física
(C)]],0)</f>
        <v>0</v>
      </c>
      <c r="J31" s="17">
        <f>IF(H31&gt;0,H31/Tabla134[[#This Row],[Financiera
(D)]],0)</f>
        <v>0</v>
      </c>
    </row>
    <row r="32" spans="1:11" ht="15.75" x14ac:dyDescent="0.25">
      <c r="A32" s="56" t="s">
        <v>28</v>
      </c>
      <c r="B32" s="57"/>
      <c r="C32" s="57"/>
      <c r="D32" s="57"/>
      <c r="E32" s="57"/>
      <c r="F32" s="57"/>
      <c r="G32" s="57"/>
      <c r="H32" s="57"/>
      <c r="I32" s="57"/>
      <c r="J32" s="58"/>
    </row>
    <row r="33" spans="1:11" ht="15.75" x14ac:dyDescent="0.25">
      <c r="A33" s="69" t="s">
        <v>81</v>
      </c>
      <c r="B33" s="70"/>
      <c r="C33" s="70"/>
      <c r="D33" s="70"/>
      <c r="E33" s="70"/>
      <c r="F33" s="70"/>
      <c r="G33" s="70"/>
      <c r="H33" s="70"/>
      <c r="I33" s="70"/>
      <c r="J33" s="71"/>
      <c r="K33" s="1"/>
    </row>
    <row r="34" spans="1:11" x14ac:dyDescent="0.25">
      <c r="A34" s="55" t="s">
        <v>30</v>
      </c>
      <c r="B34" s="52" t="s">
        <v>86</v>
      </c>
      <c r="C34" s="52"/>
      <c r="D34" s="52"/>
      <c r="E34" s="52"/>
      <c r="F34" s="52"/>
      <c r="G34" s="52"/>
      <c r="H34" s="52"/>
      <c r="I34" s="52"/>
      <c r="J34" s="53"/>
      <c r="K34" s="28"/>
    </row>
    <row r="35" spans="1:11" x14ac:dyDescent="0.25">
      <c r="A35" s="55"/>
      <c r="B35" s="52" t="s">
        <v>87</v>
      </c>
      <c r="C35" s="52"/>
      <c r="D35" s="52"/>
      <c r="E35" s="52"/>
      <c r="F35" s="52"/>
      <c r="G35" s="52"/>
      <c r="H35" s="52"/>
      <c r="I35" s="52"/>
      <c r="J35" s="53"/>
    </row>
    <row r="36" spans="1:11" x14ac:dyDescent="0.25">
      <c r="A36" s="55" t="s">
        <v>31</v>
      </c>
      <c r="B36" s="52" t="s">
        <v>88</v>
      </c>
      <c r="C36" s="52"/>
      <c r="D36" s="52"/>
      <c r="E36" s="52"/>
      <c r="F36" s="52"/>
      <c r="G36" s="52"/>
      <c r="H36" s="52"/>
      <c r="I36" s="52"/>
      <c r="J36" s="53"/>
    </row>
    <row r="37" spans="1:11" x14ac:dyDescent="0.25">
      <c r="A37" s="55"/>
      <c r="B37" s="52" t="s">
        <v>89</v>
      </c>
      <c r="C37" s="52"/>
      <c r="D37" s="52"/>
      <c r="E37" s="52"/>
      <c r="F37" s="52"/>
      <c r="G37" s="52"/>
      <c r="H37" s="52"/>
      <c r="I37" s="52"/>
      <c r="J37" s="53"/>
    </row>
    <row r="38" spans="1:11" ht="35.25" customHeight="1" x14ac:dyDescent="0.25">
      <c r="A38" s="23" t="s">
        <v>32</v>
      </c>
      <c r="B38" s="52" t="s">
        <v>119</v>
      </c>
      <c r="C38" s="52"/>
      <c r="D38" s="52"/>
      <c r="E38" s="52"/>
      <c r="F38" s="52"/>
      <c r="G38" s="52"/>
      <c r="H38" s="52"/>
      <c r="I38" s="52"/>
      <c r="J38" s="53"/>
    </row>
    <row r="39" spans="1:11" ht="152.25" customHeight="1" x14ac:dyDescent="0.25">
      <c r="A39" s="23" t="s">
        <v>33</v>
      </c>
      <c r="B39" s="52" t="s">
        <v>106</v>
      </c>
      <c r="C39" s="52"/>
      <c r="D39" s="52"/>
      <c r="E39" s="52"/>
      <c r="F39" s="52"/>
      <c r="G39" s="52"/>
      <c r="H39" s="52"/>
      <c r="I39" s="52"/>
      <c r="J39" s="53"/>
    </row>
    <row r="40" spans="1:11" ht="15.75" x14ac:dyDescent="0.25">
      <c r="A40" s="56" t="s">
        <v>34</v>
      </c>
      <c r="B40" s="57"/>
      <c r="C40" s="57"/>
      <c r="D40" s="57"/>
      <c r="E40" s="57"/>
      <c r="F40" s="57"/>
      <c r="G40" s="57"/>
      <c r="H40" s="57"/>
      <c r="I40" s="57"/>
      <c r="J40" s="58"/>
    </row>
    <row r="41" spans="1:11" ht="15.75" x14ac:dyDescent="0.25">
      <c r="A41" s="59" t="s">
        <v>35</v>
      </c>
      <c r="B41" s="60"/>
      <c r="C41" s="60"/>
      <c r="D41" s="60"/>
      <c r="E41" s="60"/>
      <c r="F41" s="60"/>
      <c r="G41" s="60"/>
      <c r="H41" s="60"/>
      <c r="I41" s="60"/>
      <c r="J41" s="61"/>
      <c r="K41" s="1"/>
    </row>
    <row r="42" spans="1:11" ht="27.75" customHeight="1" x14ac:dyDescent="0.25">
      <c r="A42" s="62" t="s">
        <v>90</v>
      </c>
      <c r="B42" s="63"/>
      <c r="C42" s="63"/>
      <c r="D42" s="63"/>
      <c r="E42" s="63"/>
      <c r="F42" s="63"/>
      <c r="G42" s="63"/>
      <c r="H42" s="63"/>
      <c r="I42" s="63"/>
      <c r="J42" s="64"/>
    </row>
    <row r="43" spans="1:11" ht="27.75" customHeight="1" x14ac:dyDescent="0.25">
      <c r="A43" s="28" t="s">
        <v>68</v>
      </c>
      <c r="B43" s="28"/>
      <c r="C43" s="28"/>
      <c r="D43" s="28"/>
      <c r="E43" s="28"/>
      <c r="F43" s="28"/>
      <c r="G43" s="28"/>
      <c r="H43" s="28"/>
      <c r="I43" s="28"/>
      <c r="J43" s="28"/>
    </row>
    <row r="44" spans="1:11" ht="27.75" customHeight="1" x14ac:dyDescent="0.25">
      <c r="A44" s="39"/>
      <c r="B44" s="28"/>
      <c r="C44" s="28"/>
      <c r="D44" s="28"/>
      <c r="E44" s="28"/>
      <c r="F44" s="28"/>
      <c r="G44" s="28"/>
      <c r="H44" s="28"/>
      <c r="I44" s="28"/>
      <c r="J44" s="28"/>
    </row>
    <row r="45" spans="1:11" ht="27.75" customHeight="1" x14ac:dyDescent="0.25">
      <c r="A45" s="28" t="s">
        <v>107</v>
      </c>
      <c r="B45" s="28"/>
      <c r="C45" s="28"/>
      <c r="D45" s="28"/>
      <c r="E45" s="28"/>
      <c r="F45" s="28"/>
      <c r="G45" s="28"/>
      <c r="H45" s="28"/>
      <c r="I45" s="28"/>
      <c r="J45" s="28"/>
    </row>
    <row r="46" spans="1:11" ht="27.75" customHeight="1" x14ac:dyDescent="0.25">
      <c r="A46" s="28" t="s">
        <v>69</v>
      </c>
      <c r="B46" s="28"/>
      <c r="C46" s="28"/>
      <c r="D46" s="28"/>
      <c r="E46" s="28"/>
      <c r="F46" s="28"/>
      <c r="G46" s="28"/>
      <c r="H46" s="28"/>
      <c r="I46" s="28"/>
      <c r="J46" s="28"/>
    </row>
    <row r="47" spans="1:11" ht="30.75" customHeight="1" x14ac:dyDescent="0.25">
      <c r="A47" s="66" t="s">
        <v>41</v>
      </c>
      <c r="B47" s="66"/>
      <c r="C47" s="66"/>
      <c r="D47" s="66"/>
      <c r="E47" s="66"/>
      <c r="F47" s="66"/>
      <c r="G47" s="66"/>
      <c r="H47" s="66"/>
      <c r="I47" s="66"/>
      <c r="J47" s="66"/>
    </row>
  </sheetData>
  <mergeCells count="52">
    <mergeCell ref="A41:J41"/>
    <mergeCell ref="A42:J42"/>
    <mergeCell ref="A47:J47"/>
    <mergeCell ref="A33:J33"/>
    <mergeCell ref="B34:J34"/>
    <mergeCell ref="B37:J37"/>
    <mergeCell ref="B38:J38"/>
    <mergeCell ref="B39:J39"/>
    <mergeCell ref="A40:J40"/>
    <mergeCell ref="A34:A35"/>
    <mergeCell ref="A36:A37"/>
    <mergeCell ref="B35:J35"/>
    <mergeCell ref="B36:J36"/>
    <mergeCell ref="A32:J32"/>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howInputMessage="1" showErrorMessage="1" prompt="Monto presupuestado para el producto" sqref="F28 D28:D31 E29:F31" xr:uid="{5023BFE1-CE1D-4101-82FB-4D7034BDC0EF}"/>
    <dataValidation allowBlank="1" showInputMessage="1" showErrorMessage="1" prompt="Meta anual del indicador" sqref="E28 C28:C31" xr:uid="{7698E9AC-9440-4EA5-89EC-02365F42BAC6}"/>
    <dataValidation allowBlank="1" showInputMessage="1" showErrorMessage="1" prompt="¿En qué consiste el programa?" sqref="B19:J19" xr:uid="{D33BDD61-F849-4AE4-BB48-1FDC58F6361B}"/>
    <dataValidation allowBlank="1" showInputMessage="1" showErrorMessage="1" prompt="Presupuesto del programa" sqref="A25:C25 F25" xr:uid="{F6398210-4475-4F0F-85FA-471ECF80000F}"/>
    <dataValidation allowBlank="1" showInputMessage="1" showErrorMessage="1" prompt="Oportunidades de mejora identificadas" sqref="A42:J46" xr:uid="{4CC4A794-4295-46C0-9C91-56A848EEC160}"/>
    <dataValidation allowBlank="1" showInputMessage="1" showErrorMessage="1" prompt="De existir desvío, explicar razones." sqref="B39:J39" xr:uid="{ED6336BC-3482-45E3-B48F-E24DFABD6D09}"/>
    <dataValidation allowBlank="1" showInputMessage="1" showErrorMessage="1" prompt="1. Describir lo plasmado en el presupuesto_x000a_2. Describir lo alcanzado en términos financieros y de producción " sqref="B38:J38" xr:uid="{EFE9B369-C80E-49C1-B70E-997FB933C04E}"/>
    <dataValidation allowBlank="1" showInputMessage="1" showErrorMessage="1" prompt="¿En qué consiste el producto? su objetivo" sqref="B36:J37" xr:uid="{847C904C-C6BD-4852-95B7-137F121EF4BE}"/>
    <dataValidation allowBlank="1" showInputMessage="1" showErrorMessage="1" prompt="Nombre del producto" sqref="B34:J34" xr:uid="{7817DBDB-8515-4A72-A1E6-054B8C1ECD32}"/>
    <dataValidation allowBlank="1" showInputMessage="1" showErrorMessage="1" prompt="¿A quién va dirigido el programa?, ¿qué característica tiene esta población que requiere ser beneficiada?" sqref="B20:J20" xr:uid="{E18276CC-61B0-45F8-9663-9ED1B140328A}"/>
    <dataValidation allowBlank="1" showInputMessage="1" prompt="Nombre del capítulo" sqref="B8:J10" xr:uid="{0E546A07-302D-44CA-8F5C-E9141678F213}"/>
    <dataValidation allowBlank="1" sqref="A8" xr:uid="{BDF23653-1975-4114-B7F8-068F22489ED7}"/>
    <dataValidation allowBlank="1" showInputMessage="1" showErrorMessage="1" prompt="Monto ejecutado en el trimestre" sqref="H28:H29 H31" xr:uid="{CA94F20F-2EDF-4A5E-A8C3-A65B194714C0}"/>
    <dataValidation allowBlank="1" showInputMessage="1" showErrorMessage="1" prompt="Meta alcanzada en el trimestre" sqref="G28:G31" xr:uid="{3958A520-848B-4A66-8598-089A0835CB5C}"/>
    <dataValidation allowBlank="1" showInputMessage="1" showErrorMessage="1" prompt="Nombre del indicador" sqref="B28:B31" xr:uid="{A2076DE9-D682-438F-977D-405EDC69C931}"/>
    <dataValidation allowBlank="1" showInputMessage="1" showErrorMessage="1" prompt="Nombre de cada producto" sqref="A28:A31" xr:uid="{C99CD333-F186-4D0A-8094-A414662D0ED0}"/>
  </dataValidations>
  <pageMargins left="0.23622047244094491" right="0.23622047244094491" top="0.74803149606299213" bottom="0.74803149606299213" header="0.31496062992125984" footer="0.31496062992125984"/>
  <pageSetup scale="79" fitToHeight="0"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Programa 13</vt:lpstr>
      <vt:lpstr>Programa 18</vt:lpstr>
      <vt:lpstr>Programa 19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Marcos Cabral</cp:lastModifiedBy>
  <cp:lastPrinted>2025-01-15T18:53:10Z</cp:lastPrinted>
  <dcterms:created xsi:type="dcterms:W3CDTF">2021-03-22T15:50:10Z</dcterms:created>
  <dcterms:modified xsi:type="dcterms:W3CDTF">2025-01-16T20:25:16Z</dcterms:modified>
</cp:coreProperties>
</file>