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3 Marzo\"/>
    </mc:Choice>
  </mc:AlternateContent>
  <bookViews>
    <workbookView xWindow="-120" yWindow="-120" windowWidth="20730" windowHeight="11160" activeTab="2"/>
  </bookViews>
  <sheets>
    <sheet name="Programa 13" sheetId="1" r:id="rId1"/>
    <sheet name="Programa 18" sheetId="2" r:id="rId2"/>
    <sheet name="Programa 19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" l="1"/>
  <c r="J30" i="3"/>
  <c r="I29" i="3"/>
  <c r="J30" i="2"/>
  <c r="I30" i="2"/>
  <c r="J29" i="2"/>
  <c r="J31" i="2"/>
  <c r="I29" i="2"/>
  <c r="I31" i="2"/>
  <c r="I25" i="1" l="1"/>
  <c r="J29" i="1"/>
  <c r="J30" i="1"/>
  <c r="J31" i="1"/>
  <c r="J32" i="1"/>
  <c r="I29" i="1"/>
  <c r="I30" i="1"/>
  <c r="I32" i="1"/>
  <c r="I25" i="3"/>
  <c r="I25" i="2"/>
</calcChain>
</file>

<file path=xl/sharedStrings.xml><?xml version="1.0" encoding="utf-8"?>
<sst xmlns="http://schemas.openxmlformats.org/spreadsheetml/2006/main" count="271" uniqueCount="118">
  <si>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</si>
  <si>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</si>
  <si>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</si>
  <si>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</si>
  <si>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</si>
  <si>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</si>
  <si>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</si>
  <si>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</si>
  <si>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</si>
  <si>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</si>
  <si>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</si>
  <si>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</si>
  <si>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</si>
  <si>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</si>
  <si>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</si>
  <si>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</si>
  <si>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</si>
  <si>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</si>
  <si>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</si>
  <si>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</si>
  <si>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</si>
  <si>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</si>
  <si>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</si>
  <si>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</si>
  <si>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</si>
  <si>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</si>
  <si>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</si>
  <si>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</si>
  <si>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</si>
  <si>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</si>
  <si>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</si>
  <si>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</si>
  <si>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</si>
  <si>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</si>
  <si>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</si>
  <si>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</si>
  <si>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</si>
  <si>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</si>
  <si>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</si>
  <si>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</si>
  <si>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</si>
  <si>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</si>
  <si>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</si>
  <si>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</si>
  <si>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</si>
  <si>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</si>
  <si>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</si>
  <si>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</si>
  <si>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</si>
  <si>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</si>
  <si>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Aumentar la productividad y competitividad de los productores pecuarios dominicanos mediante la capacitación, mejoramiento genético y resguardo de  la sanidad animal</t>
  </si>
  <si>
    <t>Productores Pecuarios a nivel nacional</t>
  </si>
  <si>
    <t>Aumentar la productividad, calidad e inocuidad de la producción pecuaria nacional, resguardando la sanidad animal</t>
  </si>
  <si>
    <t xml:space="preserve">Sanidad animal, asistencia técnica y fomento pecuario </t>
  </si>
  <si>
    <t>Producto 02 (6315)- Especies Prevenidas y Controladas contra enfermedades</t>
  </si>
  <si>
    <t>Ejecución Anual</t>
  </si>
  <si>
    <t xml:space="preserve">Producto 03 (6316)- Produccion de biológicos para las especies </t>
  </si>
  <si>
    <t>Número de animales saneados</t>
  </si>
  <si>
    <t>Número biológicos producidos</t>
  </si>
  <si>
    <t>Producto 04 (6317)- Especies geneticamente mejoradas para la reproducción</t>
  </si>
  <si>
    <t>Número de especies mejoradas</t>
  </si>
  <si>
    <t>Producto 05 (6318)- Productores de ganado reciben capacitacion para la producción pecuaria</t>
  </si>
  <si>
    <t>Número de productores capacitados</t>
  </si>
  <si>
    <t>Desarrollo Productivo</t>
  </si>
  <si>
    <t>Estructura Productiva Competitiva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</si>
  <si>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</si>
  <si>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rural.</t>
  </si>
  <si>
    <t>0210-Ministerio de Agricultura</t>
  </si>
  <si>
    <t>01-Ministerio de Agricultura</t>
  </si>
  <si>
    <t>0002-Direccion General de Ganaderia</t>
  </si>
  <si>
    <t>Producto 02 (6620)-Productores de leche bovina reciben asistencia tecnica en la region este.</t>
  </si>
  <si>
    <t>Número de fincas asistidas</t>
  </si>
  <si>
    <t>Producto 03 (6621)- Productores de leche bovina reciben apoyo en inseminacion artificial en la region este.</t>
  </si>
  <si>
    <t>Número de inseminaciones aplicadas</t>
  </si>
  <si>
    <t>Fomento y desarrollo de productividad de los sistemas de produccion de la Region Este</t>
  </si>
  <si>
    <t>Prevencion y control de enfermedades Bovinas</t>
  </si>
  <si>
    <t>Producto 02 (6628)-Ganado Bovino con prueba diagnostica para brucelosis aplicada en la region agropecuaria Noroeste</t>
  </si>
  <si>
    <t>Número de ganado con prueba de brucelosis</t>
  </si>
  <si>
    <t>Producto 03 (6630)-Ganado Bovino con prueba diagnostica para tuberculosis aplicada en la region Noroeste</t>
  </si>
  <si>
    <t>Número de ganado con prueba de tuberculosis</t>
  </si>
  <si>
    <t>Producto 04 (6631)-Hembras Bovinas vacunadas contra brucelosis en la region agropecuaria Noroeste</t>
  </si>
  <si>
    <t>Número de hembras bovinas vacunadas contra brucelosis</t>
  </si>
  <si>
    <t>Producto 06 (7512)-Productores reciben asistencia y capacitacion para la identificacion del ganado bovino y enfermedades en la region agropecuaria Noroeste</t>
  </si>
  <si>
    <t>Número de productores asistidos para identificación de ganado bovino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</si>
  <si>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</si>
  <si>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</si>
  <si>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>Ejecución T1</t>
  </si>
  <si>
    <t>Programación T1</t>
  </si>
  <si>
    <t>N/D</t>
  </si>
  <si>
    <t>Este producto presentó un desvio fisico del 73% por encima de lo programado debido a que se utilizaron biologicos pendientes de aplicar del trimestre anterior, en operativos de saneamiento a pesar de esto la parte financiera no presentó desvios significativos</t>
  </si>
  <si>
    <t>Este producto se basa en la prevencion y control de las enfermedades que afectan la pecuaria nacional</t>
  </si>
  <si>
    <t>A través de este producto se aplicaron se aplicaron 283,583 vacunas y pruebas a diferentes especies pecuarias en el periodo enero -marzo 2022</t>
  </si>
  <si>
    <t>Este producto se basa en la producción de los reactivos y medicamentos utilizados para proteger la pecuaria nacional</t>
  </si>
  <si>
    <t>A través de este producto se elaboraron  468,430 vacunas y pruebs adiferentes especies pecuarias en el periodo enero -marzo 2022</t>
  </si>
  <si>
    <t>Este producto presentó una desviación fisica del 5.96% inferior a lo programado debido a un pequeño retraso en la adquisición de insumos necesarios para la producción de los diferentes biologicos .En cuanto a la ejecución financiera se ejecutó un 8.45% por encima de lo programado debido a movimientos o ajustes de personal y adquisición de alimentos para animales</t>
  </si>
  <si>
    <t>Este producto se basa en la mejora genetica a traves de inseminación artificial (bovina) y entrega de ejemplares puros de diferentes especies pecuarias (ovina, caprina y bovina)</t>
  </si>
  <si>
    <t>Este producto no contemplaba ejecución fisca para el T1</t>
  </si>
  <si>
    <t>Este producto no contemplaba ejecución física para el T1 sin embargo se ejecutó un 18.71% por debajo de lo programado a nivel financiero debido a que se realizaron exclusiones y ajustes de nómina que impactaron este producto</t>
  </si>
  <si>
    <t>Este producto se basa en la asistencia técnica y capacitacion a productores pecuarios  a nivel nacional</t>
  </si>
  <si>
    <t xml:space="preserve">Este producto se basa en la aplicación de pruebas para el diagnóstico de la brucelosis en el ganado bovino en las provincias Monte Cristi, Dajabón, Santiago Rodríguez y Valverde </t>
  </si>
  <si>
    <t>A través de este producto se han hecho 10,347 pruebas de brucelosis al ganado bovino de las provincias donde opera el proyecto</t>
  </si>
  <si>
    <t>Este producto presentó un desvió a nivel físico de 214.46% por encima de lo programado debido a que aplicaron pruebas pendientes del trimestre anterior. En cuanto a la ejecución financiera se presentó un desvio de 66.6% por encima de lo programado debido a un incremento en el costo del biológico utilizado.</t>
  </si>
  <si>
    <t xml:space="preserve">Este producto se basa en la aplicación de vacunas  en hembras bovinas entre 18 y 24 meses de nacidas para la prevencion de la brucelosis en el ganado bovino en las provincias Monte Cristi, Dajabón, Santiago Rodríguez y Valverde </t>
  </si>
  <si>
    <t>A través de este producto se han vacunado 4,363 becerras contra la brucelosis en las provincias donde opera el proyecto</t>
  </si>
  <si>
    <t>Este producto se ejecutó un 74.52% por encima de lo programado debido a que aplicaron biológicos pendientes del trimestre anterior. En cuanto a la parte financiera se ejecutó un desvio del 75% por encima de lo programado debido a aumentos en el costo del biológico utilizado</t>
  </si>
  <si>
    <t>El producto 6318 necesita revisar las merodologias de las capcitaciones para lograr alcanzar un mayor número de benefiados.</t>
  </si>
  <si>
    <t>Control y erradicacion de las enfermeades bovinas brucelosis y tuberculosis en la region agropecuaria noroeste</t>
  </si>
  <si>
    <t>Productores Pecuarios en las provincias: Valverde, Monte Cristi, Dajabon,Santiago Rodriguez</t>
  </si>
  <si>
    <t>Reducción de la Prevalencia de la brucelosis y tuberculosis bovina</t>
  </si>
  <si>
    <t>Productores Pecuarios en las provincias: Hato Mayor, El Seibo, San Pedro, La Romana</t>
  </si>
  <si>
    <t>Aumentar la productividad de litros de leche por vaca</t>
  </si>
  <si>
    <t>Este producto se basa en realización de asistencia técnica en finca a productores benefiados del programa</t>
  </si>
  <si>
    <t>en el periodo enero-marzo se realizaron 211 asistencias en fincas</t>
  </si>
  <si>
    <t>Este producto presentó un desvio de 51.79% por encima de lo programado a nivel físico, debido a que en el primer trimestre se coordinaron visitas técnicas adicionales para entregar a los productores los esquemas y metas de trabajo que se realizarán durante en el año en sus fincas. A nivel financiero presenta un desvio de 35.95% inferior a lo programado debido a ajustes de nómina.</t>
  </si>
  <si>
    <t>Se deben priorizar los procesos de compras de los insumos que impactan la ejecución de este producto</t>
  </si>
  <si>
    <t>Enero - Marzo 2022</t>
  </si>
  <si>
    <t>Enc. Planificación y Desarrollo</t>
  </si>
  <si>
    <t xml:space="preserve">Lic. Austry Rodríguez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</si>
</sst>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[$-10409]#,##0.000;\-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28" xfId="0" applyNumberFormat="1" applyFont="1" applyFill="1" applyBorder="1" applyAlignment="1" applyProtection="1">
      <alignment vertical="top" wrapText="1"/>
      <protection locked="0"/>
    </xf>
    <xf numFmtId="165" fontId="22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2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2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22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2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2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4" xfId="0" applyNumberFormat="1" applyFont="1" applyFill="1" applyBorder="1" applyAlignment="1" applyProtection="1">
      <alignment vertical="top" wrapText="1"/>
      <protection locked="0"/>
    </xf>
    <xf numFmtId="0" fontId="18" fillId="0" borderId="24" xfId="0" applyFont="1" applyBorder="1" applyAlignment="1" applyProtection="1">
      <alignment vertical="top" wrapText="1"/>
      <protection locked="0"/>
    </xf>
    <xf numFmtId="0" fontId="18" fillId="0" borderId="28" xfId="0" applyFont="1" applyBorder="1" applyAlignment="1" applyProtection="1">
      <alignment vertical="top" wrapText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8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8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8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24" xfId="0" applyNumberFormat="1" applyFont="1" applyFill="1" applyBorder="1" applyAlignment="1" applyProtection="1">
      <alignment vertical="top" wrapText="1"/>
      <protection locked="0"/>
    </xf>
    <xf numFmtId="0" fontId="18" fillId="0" borderId="28" xfId="0" applyNumberFormat="1" applyFont="1" applyFill="1" applyBorder="1" applyAlignment="1" applyProtection="1">
      <alignment vertical="top" wrapText="1"/>
      <protection locked="0"/>
    </xf>
    <xf numFmtId="165" fontId="18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Fill="1" applyBorder="1" applyAlignment="1" applyProtection="1">
      <alignment horizontal="center" vertical="center" wrapText="1"/>
      <protection locked="0"/>
    </xf>
    <xf numFmtId="168" fontId="18" fillId="0" borderId="28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3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3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3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3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9" borderId="0" xfId="0" applyFont="1" applyFill="1" applyAlignment="1" applyProtection="1">
      <alignment horizontal="left" vertical="center" wrapText="1"/>
      <protection locked="0"/>
    </xf>
    <xf numFmtId="0" fontId="23" fillId="9" borderId="1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8" fillId="0" borderId="34" xfId="0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2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Tabla1[[#This Row],[Física 
(E)]]/Tabla1[[#This Row],[Física
(C)]]</calculatedColumnFormula>
    </tableColumn>
    <tableColumn id="8" name="Financiero _x000a_(%) _x000a_H=F/D" dataDxfId="3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32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Tabla13[[#This Row],[Física 
(E)]]/Tabla13[[#This Row],[Física
(C)]]</calculatedColumnFormula>
    </tableColumn>
    <tableColumn id="8" name="Financiero _x000a_(%) _x000a_H=F/D" dataDxfId="15">
      <calculatedColumnFormula>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Tabla134[[#This Row],[Física 
(E)]]/Tabla134[[#This Row],[Física
(C)]]</calculatedColumnFormula>
    </tableColumn>
    <tableColumn id="8" name="Financiero _x000a_(%) _x000a_H=F/D" dataDxfId="0">
      <calculatedColumnFormula>Tabla134[[#This Row],[Financiera 
 (F)]]/Tabla134[[#This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="70" zoomScaleNormal="70" workbookViewId="0">
      <selection activeCell="A56" sqref="A56:J58"/>
    </sheetView>
  </sheetViews>
  <sheetFormatPr baseColWidth="10" defaultRowHeight="15" x14ac:dyDescent="0.25"/>
  <cols>
    <col min="1" max="1" width="22.85546875" style="6" customWidth="1"/>
    <col min="2" max="2" width="13" style="6" customWidth="1"/>
    <col min="3" max="3" width="10.85546875" style="6" customWidth="1"/>
    <col min="4" max="4" width="13.28515625" style="6" bestFit="1" customWidth="1"/>
    <col min="5" max="5" width="12.7109375" style="6" customWidth="1"/>
    <col min="6" max="6" width="13.28515625" style="6" bestFit="1" customWidth="1"/>
    <col min="7" max="7" width="11.140625" style="6" customWidth="1"/>
    <col min="8" max="8" width="12.7109375" style="6" customWidth="1"/>
    <col min="9" max="9" width="10.7109375" style="6" customWidth="1"/>
    <col min="10" max="10" width="12" style="6" customWidth="1"/>
    <col min="11" max="11" width="11.42578125" style="6"/>
  </cols>
  <sheetData>
    <row r="1" spans="1:11" ht="21.75" thickBot="1" x14ac:dyDescent="0.3">
      <c r="A1" s="21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2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3"/>
      <c r="B3" s="69" t="s">
        <v>4</v>
      </c>
      <c r="C3" s="70"/>
      <c r="D3" s="69" t="s">
        <v>115</v>
      </c>
      <c r="E3" s="70"/>
      <c r="F3" s="70"/>
      <c r="G3" s="70"/>
      <c r="H3" s="71"/>
      <c r="I3" s="27"/>
      <c r="J3" s="28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ht="15.75" x14ac:dyDescent="0.25">
      <c r="A8" s="4" t="s">
        <v>7</v>
      </c>
      <c r="B8" s="76" t="s">
        <v>67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4" t="s">
        <v>36</v>
      </c>
      <c r="B9" s="76" t="s">
        <v>68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ht="15" customHeight="1" x14ac:dyDescent="0.25">
      <c r="A10" s="24" t="s">
        <v>37</v>
      </c>
      <c r="B10" s="76" t="s">
        <v>69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78.75" customHeight="1" x14ac:dyDescent="0.25">
      <c r="A11" s="4" t="s">
        <v>8</v>
      </c>
      <c r="B11" s="79" t="s">
        <v>84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85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5">
        <v>3</v>
      </c>
      <c r="C14" s="52" t="s">
        <v>63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3.5</v>
      </c>
      <c r="C15" s="52" t="s">
        <v>64</v>
      </c>
      <c r="D15" s="52"/>
      <c r="E15" s="52"/>
      <c r="F15" s="52"/>
      <c r="G15" s="52"/>
      <c r="H15" s="52"/>
      <c r="I15" s="52"/>
      <c r="J15" s="52"/>
    </row>
    <row r="16" spans="1:11" ht="45" customHeight="1" x14ac:dyDescent="0.25">
      <c r="A16" s="4" t="s">
        <v>13</v>
      </c>
      <c r="B16" s="8" t="s">
        <v>65</v>
      </c>
      <c r="C16" s="52" t="s">
        <v>66</v>
      </c>
      <c r="D16" s="52"/>
      <c r="E16" s="52"/>
      <c r="F16" s="52"/>
      <c r="G16" s="52"/>
      <c r="H16" s="52"/>
      <c r="I16" s="52"/>
      <c r="J16" s="52"/>
    </row>
    <row r="17" spans="1:13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3" ht="29.25" customHeight="1" x14ac:dyDescent="0.25">
      <c r="A18" s="4" t="s">
        <v>15</v>
      </c>
      <c r="B18" s="79" t="s">
        <v>53</v>
      </c>
      <c r="C18" s="79"/>
      <c r="D18" s="79"/>
      <c r="E18" s="79"/>
      <c r="F18" s="79"/>
      <c r="G18" s="79"/>
      <c r="H18" s="79"/>
      <c r="I18" s="79"/>
      <c r="J18" s="80"/>
    </row>
    <row r="19" spans="1:13" ht="33" customHeight="1" x14ac:dyDescent="0.25">
      <c r="A19" s="9" t="s">
        <v>16</v>
      </c>
      <c r="B19" s="79" t="s">
        <v>50</v>
      </c>
      <c r="C19" s="79"/>
      <c r="D19" s="79"/>
      <c r="E19" s="79"/>
      <c r="F19" s="79"/>
      <c r="G19" s="79"/>
      <c r="H19" s="79"/>
      <c r="I19" s="79"/>
      <c r="J19" s="80"/>
    </row>
    <row r="20" spans="1:13" ht="34.5" customHeight="1" x14ac:dyDescent="0.25">
      <c r="A20" s="9" t="s">
        <v>17</v>
      </c>
      <c r="B20" s="81" t="s">
        <v>51</v>
      </c>
      <c r="C20" s="81"/>
      <c r="D20" s="81"/>
      <c r="E20" s="81"/>
      <c r="F20" s="81"/>
      <c r="G20" s="81"/>
      <c r="H20" s="81"/>
      <c r="I20" s="81"/>
      <c r="J20" s="82"/>
    </row>
    <row r="21" spans="1:13" ht="35.25" customHeight="1" x14ac:dyDescent="0.25">
      <c r="A21" s="9" t="s">
        <v>38</v>
      </c>
      <c r="B21" s="81" t="s">
        <v>52</v>
      </c>
      <c r="C21" s="81"/>
      <c r="D21" s="81"/>
      <c r="E21" s="81"/>
      <c r="F21" s="81"/>
      <c r="G21" s="81"/>
      <c r="H21" s="81"/>
      <c r="I21" s="81"/>
      <c r="J21" s="82"/>
      <c r="K21" s="1"/>
    </row>
    <row r="22" spans="1:13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3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3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3" x14ac:dyDescent="0.25">
      <c r="A25" s="104">
        <v>647956201</v>
      </c>
      <c r="B25" s="105"/>
      <c r="C25" s="91">
        <v>571152190</v>
      </c>
      <c r="D25" s="92"/>
      <c r="E25" s="93"/>
      <c r="F25" s="94">
        <v>118484299.33</v>
      </c>
      <c r="G25" s="95"/>
      <c r="H25" s="96"/>
      <c r="I25" s="106">
        <f>+IF(F25&gt;0,F25/C25,0)</f>
        <v>0.2074478596151404</v>
      </c>
      <c r="J25" s="107"/>
      <c r="L25" s="35"/>
    </row>
    <row r="26" spans="1:13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3" x14ac:dyDescent="0.25">
      <c r="A27" s="5"/>
      <c r="B27"/>
      <c r="C27" s="88" t="s">
        <v>48</v>
      </c>
      <c r="D27" s="89"/>
      <c r="E27" s="88" t="s">
        <v>87</v>
      </c>
      <c r="F27" s="89"/>
      <c r="G27" s="88" t="s">
        <v>86</v>
      </c>
      <c r="H27" s="88"/>
      <c r="I27" s="88" t="s">
        <v>25</v>
      </c>
      <c r="J27" s="90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51" x14ac:dyDescent="0.25">
      <c r="A29" s="39" t="s">
        <v>54</v>
      </c>
      <c r="B29" s="40" t="s">
        <v>57</v>
      </c>
      <c r="C29" s="41">
        <v>1659676</v>
      </c>
      <c r="D29" s="42">
        <v>198359789</v>
      </c>
      <c r="E29" s="43">
        <v>207460</v>
      </c>
      <c r="F29" s="42">
        <v>44658723</v>
      </c>
      <c r="G29" s="50">
        <v>283583</v>
      </c>
      <c r="H29" s="42">
        <v>43996830.43</v>
      </c>
      <c r="I29" s="44">
        <f>Tabla1[[#This Row],[Física 
(E)]]/Tabla1[[#This Row],[Física
(C)]]</f>
        <v>1.3669285645425624</v>
      </c>
      <c r="J29" s="45">
        <f>Tabla1[[#This Row],[Financiera 
 (F)]]/Tabla1[[#This Row],[Financiera
(D)]]</f>
        <v>0.98517887378911395</v>
      </c>
      <c r="L29" s="35"/>
    </row>
    <row r="30" spans="1:13" ht="38.25" x14ac:dyDescent="0.25">
      <c r="A30" s="46" t="s">
        <v>56</v>
      </c>
      <c r="B30" s="47" t="s">
        <v>58</v>
      </c>
      <c r="C30" s="48">
        <v>1992500</v>
      </c>
      <c r="D30" s="42">
        <v>64936621</v>
      </c>
      <c r="E30" s="43">
        <v>498125</v>
      </c>
      <c r="F30" s="42">
        <v>11574490</v>
      </c>
      <c r="G30" s="49">
        <v>468430</v>
      </c>
      <c r="H30" s="42">
        <v>12555232.4</v>
      </c>
      <c r="I30" s="44">
        <f>Tabla1[[#This Row],[Física 
(E)]]/Tabla1[[#This Row],[Física
(C)]]</f>
        <v>0.9403864491844417</v>
      </c>
      <c r="J30" s="45">
        <f>Tabla1[[#This Row],[Financiera 
 (F)]]/Tabla1[[#This Row],[Financiera
(D)]]</f>
        <v>1.0847330983913763</v>
      </c>
    </row>
    <row r="31" spans="1:13" ht="51" x14ac:dyDescent="0.25">
      <c r="A31" s="46" t="s">
        <v>59</v>
      </c>
      <c r="B31" s="47" t="s">
        <v>60</v>
      </c>
      <c r="C31" s="48">
        <v>2772</v>
      </c>
      <c r="D31" s="42">
        <v>5898678</v>
      </c>
      <c r="E31" s="43">
        <v>0</v>
      </c>
      <c r="F31" s="42">
        <v>867644</v>
      </c>
      <c r="G31" s="49">
        <v>0</v>
      </c>
      <c r="H31" s="42">
        <v>704629.05</v>
      </c>
      <c r="I31" s="44" t="s">
        <v>88</v>
      </c>
      <c r="J31" s="45">
        <f>Tabla1[[#This Row],[Financiera 
 (F)]]/Tabla1[[#This Row],[Financiera
(D)]]</f>
        <v>0.81211770034714703</v>
      </c>
    </row>
    <row r="32" spans="1:13" ht="51" x14ac:dyDescent="0.25">
      <c r="A32" s="46" t="s">
        <v>61</v>
      </c>
      <c r="B32" s="47" t="s">
        <v>62</v>
      </c>
      <c r="C32" s="48">
        <v>8648</v>
      </c>
      <c r="D32" s="42">
        <v>62819347</v>
      </c>
      <c r="E32" s="43">
        <v>2162</v>
      </c>
      <c r="F32" s="42">
        <v>14016136</v>
      </c>
      <c r="G32" s="49">
        <v>1151</v>
      </c>
      <c r="H32" s="42">
        <v>13194940.1</v>
      </c>
      <c r="I32" s="44">
        <f>Tabla1[[#This Row],[Física 
(E)]]/Tabla1[[#This Row],[Física
(C)]]</f>
        <v>0.53237742830712298</v>
      </c>
      <c r="J32" s="45">
        <f>Tabla1[[#This Row],[Financiera 
 (F)]]/Tabla1[[#This Row],[Financiera
(D)]]</f>
        <v>0.94141067837812076</v>
      </c>
      <c r="M32" s="35"/>
    </row>
    <row r="33" spans="1:19" ht="15.75" x14ac:dyDescent="0.25">
      <c r="A33" s="56" t="s">
        <v>28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9" ht="15.75" x14ac:dyDescent="0.25">
      <c r="A34" s="59" t="s">
        <v>29</v>
      </c>
      <c r="B34" s="60"/>
      <c r="C34" s="60"/>
      <c r="D34" s="60"/>
      <c r="E34" s="60"/>
      <c r="F34" s="60"/>
      <c r="G34" s="60"/>
      <c r="H34" s="60"/>
      <c r="I34" s="60"/>
      <c r="J34" s="61"/>
    </row>
    <row r="35" spans="1:19" ht="15.75" x14ac:dyDescent="0.25">
      <c r="A35" s="20" t="s">
        <v>30</v>
      </c>
      <c r="B35" s="79">
        <v>6315</v>
      </c>
      <c r="C35" s="79"/>
      <c r="D35" s="79"/>
      <c r="E35" s="79"/>
      <c r="F35" s="79"/>
      <c r="G35" s="79"/>
      <c r="H35" s="79"/>
      <c r="I35" s="79"/>
      <c r="J35" s="80"/>
      <c r="K35" s="1"/>
    </row>
    <row r="36" spans="1:19" ht="30" customHeight="1" x14ac:dyDescent="0.25">
      <c r="A36" s="20" t="s">
        <v>31</v>
      </c>
      <c r="B36" s="79" t="s">
        <v>90</v>
      </c>
      <c r="C36" s="79"/>
      <c r="D36" s="79"/>
      <c r="E36" s="79"/>
      <c r="F36" s="79"/>
      <c r="G36" s="79"/>
      <c r="H36" s="79"/>
      <c r="I36" s="79"/>
      <c r="J36" s="80"/>
      <c r="K36" s="111"/>
      <c r="L36" s="111"/>
      <c r="M36" s="111"/>
      <c r="N36" s="111"/>
      <c r="O36" s="111"/>
      <c r="P36" s="111"/>
      <c r="Q36" s="111"/>
      <c r="R36" s="111"/>
      <c r="S36" s="112"/>
    </row>
    <row r="37" spans="1:19" ht="15.75" x14ac:dyDescent="0.25">
      <c r="A37" s="20" t="s">
        <v>32</v>
      </c>
      <c r="B37" s="79" t="s">
        <v>91</v>
      </c>
      <c r="C37" s="79"/>
      <c r="D37" s="79"/>
      <c r="E37" s="79"/>
      <c r="F37" s="79"/>
      <c r="G37" s="79"/>
      <c r="H37" s="79"/>
      <c r="I37" s="79"/>
      <c r="J37" s="80"/>
    </row>
    <row r="38" spans="1:19" ht="85.5" customHeight="1" x14ac:dyDescent="0.25">
      <c r="A38" s="20" t="s">
        <v>33</v>
      </c>
      <c r="B38" s="79" t="s">
        <v>89</v>
      </c>
      <c r="C38" s="79"/>
      <c r="D38" s="79"/>
      <c r="E38" s="79"/>
      <c r="F38" s="79"/>
      <c r="G38" s="79"/>
      <c r="H38" s="79"/>
      <c r="I38" s="79"/>
      <c r="J38" s="80"/>
    </row>
    <row r="39" spans="1:19" ht="15.75" x14ac:dyDescent="0.25">
      <c r="A39" s="20" t="s">
        <v>30</v>
      </c>
      <c r="B39" s="79">
        <v>6316</v>
      </c>
      <c r="C39" s="79"/>
      <c r="D39" s="79"/>
      <c r="E39" s="79"/>
      <c r="F39" s="79"/>
      <c r="G39" s="79"/>
      <c r="H39" s="79"/>
      <c r="I39" s="79"/>
      <c r="J39" s="80"/>
      <c r="K39" s="1"/>
    </row>
    <row r="40" spans="1:19" ht="30" customHeight="1" x14ac:dyDescent="0.25">
      <c r="A40" s="20" t="s">
        <v>31</v>
      </c>
      <c r="B40" s="79" t="s">
        <v>92</v>
      </c>
      <c r="C40" s="79"/>
      <c r="D40" s="79"/>
      <c r="E40" s="79"/>
      <c r="F40" s="79"/>
      <c r="G40" s="79"/>
      <c r="H40" s="79"/>
      <c r="I40" s="79"/>
      <c r="J40" s="80"/>
    </row>
    <row r="41" spans="1:19" ht="32.25" customHeight="1" x14ac:dyDescent="0.25">
      <c r="A41" s="20" t="s">
        <v>32</v>
      </c>
      <c r="B41" s="79" t="s">
        <v>93</v>
      </c>
      <c r="C41" s="79"/>
      <c r="D41" s="79"/>
      <c r="E41" s="79"/>
      <c r="F41" s="79"/>
      <c r="G41" s="79"/>
      <c r="H41" s="79"/>
      <c r="I41" s="79"/>
      <c r="J41" s="80"/>
    </row>
    <row r="42" spans="1:19" ht="85.5" customHeight="1" x14ac:dyDescent="0.25">
      <c r="A42" s="20" t="s">
        <v>33</v>
      </c>
      <c r="B42" s="79" t="s">
        <v>94</v>
      </c>
      <c r="C42" s="79"/>
      <c r="D42" s="79"/>
      <c r="E42" s="79"/>
      <c r="F42" s="79"/>
      <c r="G42" s="79"/>
      <c r="H42" s="79"/>
      <c r="I42" s="79"/>
      <c r="J42" s="80"/>
    </row>
    <row r="43" spans="1:19" ht="15.75" x14ac:dyDescent="0.25">
      <c r="A43" s="20" t="s">
        <v>30</v>
      </c>
      <c r="B43" s="79">
        <v>6317</v>
      </c>
      <c r="C43" s="79"/>
      <c r="D43" s="79"/>
      <c r="E43" s="79"/>
      <c r="F43" s="79"/>
      <c r="G43" s="79"/>
      <c r="H43" s="79"/>
      <c r="I43" s="79"/>
      <c r="J43" s="80"/>
      <c r="K43" s="1"/>
    </row>
    <row r="44" spans="1:19" ht="30" customHeight="1" x14ac:dyDescent="0.25">
      <c r="A44" s="20" t="s">
        <v>31</v>
      </c>
      <c r="B44" s="79" t="s">
        <v>95</v>
      </c>
      <c r="C44" s="79"/>
      <c r="D44" s="79"/>
      <c r="E44" s="79"/>
      <c r="F44" s="79"/>
      <c r="G44" s="79"/>
      <c r="H44" s="79"/>
      <c r="I44" s="79"/>
      <c r="J44" s="80"/>
    </row>
    <row r="45" spans="1:19" ht="32.25" customHeight="1" x14ac:dyDescent="0.25">
      <c r="A45" s="20" t="s">
        <v>32</v>
      </c>
      <c r="B45" s="79" t="s">
        <v>96</v>
      </c>
      <c r="C45" s="79"/>
      <c r="D45" s="79"/>
      <c r="E45" s="79"/>
      <c r="F45" s="79"/>
      <c r="G45" s="79"/>
      <c r="H45" s="79"/>
      <c r="I45" s="79"/>
      <c r="J45" s="80"/>
    </row>
    <row r="46" spans="1:19" ht="85.5" customHeight="1" x14ac:dyDescent="0.25">
      <c r="A46" s="20" t="s">
        <v>33</v>
      </c>
      <c r="B46" s="79" t="s">
        <v>97</v>
      </c>
      <c r="C46" s="79"/>
      <c r="D46" s="79"/>
      <c r="E46" s="79"/>
      <c r="F46" s="79"/>
      <c r="G46" s="79"/>
      <c r="H46" s="79"/>
      <c r="I46" s="79"/>
      <c r="J46" s="80"/>
    </row>
    <row r="47" spans="1:19" ht="15.75" x14ac:dyDescent="0.25">
      <c r="A47" s="20" t="s">
        <v>30</v>
      </c>
      <c r="B47" s="79">
        <v>6318</v>
      </c>
      <c r="C47" s="79"/>
      <c r="D47" s="79"/>
      <c r="E47" s="79"/>
      <c r="F47" s="79"/>
      <c r="G47" s="79"/>
      <c r="H47" s="79"/>
      <c r="I47" s="79"/>
      <c r="J47" s="80"/>
      <c r="K47" s="1"/>
    </row>
    <row r="48" spans="1:19" ht="30" customHeight="1" x14ac:dyDescent="0.25">
      <c r="A48" s="20" t="s">
        <v>31</v>
      </c>
      <c r="B48" s="79" t="s">
        <v>98</v>
      </c>
      <c r="C48" s="79"/>
      <c r="D48" s="79"/>
      <c r="E48" s="79"/>
      <c r="F48" s="79"/>
      <c r="G48" s="79"/>
      <c r="H48" s="79"/>
      <c r="I48" s="79"/>
      <c r="J48" s="80"/>
    </row>
    <row r="49" spans="1:11" ht="32.25" customHeight="1" x14ac:dyDescent="0.25">
      <c r="A49" s="20" t="s">
        <v>32</v>
      </c>
      <c r="B49" s="79" t="s">
        <v>96</v>
      </c>
      <c r="C49" s="79"/>
      <c r="D49" s="79"/>
      <c r="E49" s="79"/>
      <c r="F49" s="79"/>
      <c r="G49" s="79"/>
      <c r="H49" s="79"/>
      <c r="I49" s="79"/>
      <c r="J49" s="80"/>
    </row>
    <row r="50" spans="1:11" ht="85.5" customHeight="1" x14ac:dyDescent="0.25">
      <c r="A50" s="20" t="s">
        <v>33</v>
      </c>
      <c r="B50" s="79" t="s">
        <v>97</v>
      </c>
      <c r="C50" s="79"/>
      <c r="D50" s="79"/>
      <c r="E50" s="79"/>
      <c r="F50" s="79"/>
      <c r="G50" s="79"/>
      <c r="H50" s="79"/>
      <c r="I50" s="79"/>
      <c r="J50" s="80"/>
    </row>
    <row r="51" spans="1:11" ht="15.75" x14ac:dyDescent="0.25">
      <c r="A51" s="56" t="s">
        <v>34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1" ht="15.75" x14ac:dyDescent="0.25">
      <c r="A52" s="97" t="s">
        <v>35</v>
      </c>
      <c r="B52" s="98"/>
      <c r="C52" s="98"/>
      <c r="D52" s="98"/>
      <c r="E52" s="98"/>
      <c r="F52" s="98"/>
      <c r="G52" s="98"/>
      <c r="H52" s="98"/>
      <c r="I52" s="98"/>
      <c r="J52" s="99"/>
    </row>
    <row r="53" spans="1:11" x14ac:dyDescent="0.25">
      <c r="A53" s="100" t="s">
        <v>105</v>
      </c>
      <c r="B53" s="101"/>
      <c r="C53" s="101"/>
      <c r="D53" s="101"/>
      <c r="E53" s="101"/>
      <c r="F53" s="101"/>
      <c r="G53" s="101"/>
      <c r="H53" s="101"/>
      <c r="I53" s="101"/>
      <c r="J53" s="102"/>
      <c r="K53" s="1"/>
    </row>
    <row r="54" spans="1:11" ht="27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1" ht="41.25" customHeight="1" x14ac:dyDescent="0.25">
      <c r="A55" s="103" t="s">
        <v>41</v>
      </c>
      <c r="B55" s="103"/>
      <c r="C55" s="103"/>
      <c r="D55" s="103"/>
      <c r="E55" s="103"/>
      <c r="F55" s="103"/>
      <c r="G55" s="103"/>
      <c r="H55" s="103"/>
      <c r="I55" s="103"/>
      <c r="J55" s="103"/>
    </row>
    <row r="56" spans="1:11" ht="16.5" customHeight="1" x14ac:dyDescent="0.25">
      <c r="A56" s="51"/>
      <c r="B56" s="51"/>
      <c r="C56" s="51"/>
      <c r="D56" s="110"/>
      <c r="E56" s="110"/>
      <c r="F56" s="110"/>
      <c r="G56" s="51"/>
      <c r="H56" s="51"/>
      <c r="I56" s="51"/>
      <c r="J56" s="51"/>
    </row>
    <row r="57" spans="1:11" ht="15.75" customHeight="1" x14ac:dyDescent="0.25">
      <c r="A57" s="109" t="s">
        <v>117</v>
      </c>
      <c r="B57" s="109"/>
      <c r="C57" s="109"/>
      <c r="D57" s="109"/>
      <c r="E57" s="109"/>
      <c r="F57" s="109"/>
      <c r="G57" s="109"/>
      <c r="H57" s="109"/>
      <c r="I57" s="109"/>
      <c r="J57" s="109"/>
    </row>
    <row r="58" spans="1:11" x14ac:dyDescent="0.25">
      <c r="A58" s="108" t="s">
        <v>116</v>
      </c>
      <c r="B58" s="108"/>
      <c r="C58" s="108"/>
      <c r="D58" s="108"/>
      <c r="E58" s="108"/>
      <c r="F58" s="108"/>
      <c r="G58" s="108"/>
      <c r="H58" s="108"/>
      <c r="I58" s="108"/>
      <c r="J58" s="108"/>
    </row>
  </sheetData>
  <mergeCells count="63">
    <mergeCell ref="A57:J57"/>
    <mergeCell ref="A58:J58"/>
    <mergeCell ref="D56:F56"/>
    <mergeCell ref="B48:J48"/>
    <mergeCell ref="B49:J49"/>
    <mergeCell ref="B50:J50"/>
    <mergeCell ref="B43:J43"/>
    <mergeCell ref="B44:J44"/>
    <mergeCell ref="B45:J45"/>
    <mergeCell ref="B46:J46"/>
    <mergeCell ref="B47:J47"/>
    <mergeCell ref="B39:J39"/>
    <mergeCell ref="B40:J40"/>
    <mergeCell ref="B41:J41"/>
    <mergeCell ref="B42:J42"/>
    <mergeCell ref="A51:J51"/>
    <mergeCell ref="A52:J52"/>
    <mergeCell ref="A53:J53"/>
    <mergeCell ref="A55:J55"/>
    <mergeCell ref="B9:J9"/>
    <mergeCell ref="B10:J10"/>
    <mergeCell ref="B21:J21"/>
    <mergeCell ref="A33:J33"/>
    <mergeCell ref="A34:J34"/>
    <mergeCell ref="B35:J35"/>
    <mergeCell ref="B36:J36"/>
    <mergeCell ref="B37:J37"/>
    <mergeCell ref="B38:J38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3">
    <dataValidation allowBlank="1" showInputMessage="1" showErrorMessage="1" prompt="Monto ejecutado en el trimestre" sqref="H28:H32"/>
    <dataValidation allowBlank="1" showInputMessage="1" showErrorMessage="1" prompt="Meta alcanzada en el trimestre" sqref="G28:G32"/>
    <dataValidation allowBlank="1" showInputMessage="1" showErrorMessage="1" prompt="Monto presupuestado para el producto" sqref="D28:D32 E29:F32 F28"/>
    <dataValidation allowBlank="1" showInputMessage="1" showErrorMessage="1" prompt="Meta anual del indicador" sqref="C28:C32 E28"/>
    <dataValidation allowBlank="1" showInputMessage="1" showErrorMessage="1" prompt="Nombre del indicador" sqref="B28:B32"/>
    <dataValidation allowBlank="1" showInputMessage="1" showErrorMessage="1" prompt="Nombre de cada producto" sqref="A28:A32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53:J54"/>
    <dataValidation allowBlank="1" showInputMessage="1" showErrorMessage="1" prompt="Nombre del producto" sqref="B36:S36 B35:J35 C37:J41 C43:J45 B37:B50 C47:J49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8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49" workbookViewId="0">
      <selection activeCell="A52" sqref="A52:J54"/>
    </sheetView>
  </sheetViews>
  <sheetFormatPr baseColWidth="10" defaultRowHeight="15" x14ac:dyDescent="0.25"/>
  <cols>
    <col min="1" max="1" width="22.85546875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2" style="6" customWidth="1"/>
    <col min="11" max="11" width="11.42578125" style="6"/>
  </cols>
  <sheetData>
    <row r="1" spans="1:11" ht="21.75" thickBot="1" x14ac:dyDescent="0.3">
      <c r="A1" s="21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2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3"/>
      <c r="B3" s="69" t="s">
        <v>4</v>
      </c>
      <c r="C3" s="70"/>
      <c r="D3" s="69" t="s">
        <v>115</v>
      </c>
      <c r="E3" s="70"/>
      <c r="F3" s="70"/>
      <c r="G3" s="70"/>
      <c r="H3" s="71"/>
      <c r="I3" s="27"/>
      <c r="J3" s="28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ht="15.75" x14ac:dyDescent="0.25">
      <c r="A8" s="4" t="s">
        <v>7</v>
      </c>
      <c r="B8" s="76" t="s">
        <v>67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4" t="s">
        <v>36</v>
      </c>
      <c r="B9" s="76" t="s">
        <v>68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ht="15" customHeight="1" x14ac:dyDescent="0.25">
      <c r="A10" s="24" t="s">
        <v>37</v>
      </c>
      <c r="B10" s="76" t="s">
        <v>69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78.75" customHeight="1" x14ac:dyDescent="0.25">
      <c r="A11" s="4" t="s">
        <v>8</v>
      </c>
      <c r="B11" s="79" t="s">
        <v>84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85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5">
        <v>3</v>
      </c>
      <c r="C14" s="52" t="s">
        <v>63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3.5</v>
      </c>
      <c r="C15" s="52" t="s">
        <v>64</v>
      </c>
      <c r="D15" s="52"/>
      <c r="E15" s="52"/>
      <c r="F15" s="52"/>
      <c r="G15" s="52"/>
      <c r="H15" s="52"/>
      <c r="I15" s="52"/>
      <c r="J15" s="52"/>
    </row>
    <row r="16" spans="1:11" ht="45" customHeight="1" x14ac:dyDescent="0.25">
      <c r="A16" s="4" t="s">
        <v>13</v>
      </c>
      <c r="B16" s="8" t="s">
        <v>65</v>
      </c>
      <c r="C16" s="52" t="s">
        <v>66</v>
      </c>
      <c r="D16" s="52"/>
      <c r="E16" s="52"/>
      <c r="F16" s="52"/>
      <c r="G16" s="52"/>
      <c r="H16" s="52"/>
      <c r="I16" s="52"/>
      <c r="J16" s="52"/>
    </row>
    <row r="17" spans="1:13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3" ht="29.25" customHeight="1" x14ac:dyDescent="0.25">
      <c r="A18" s="4" t="s">
        <v>15</v>
      </c>
      <c r="B18" s="79" t="s">
        <v>75</v>
      </c>
      <c r="C18" s="79"/>
      <c r="D18" s="79"/>
      <c r="E18" s="79"/>
      <c r="F18" s="79"/>
      <c r="G18" s="79"/>
      <c r="H18" s="79"/>
      <c r="I18" s="79"/>
      <c r="J18" s="80"/>
    </row>
    <row r="19" spans="1:13" ht="33" customHeight="1" x14ac:dyDescent="0.25">
      <c r="A19" s="9" t="s">
        <v>16</v>
      </c>
      <c r="B19" s="79" t="s">
        <v>106</v>
      </c>
      <c r="C19" s="79"/>
      <c r="D19" s="79"/>
      <c r="E19" s="79"/>
      <c r="F19" s="79"/>
      <c r="G19" s="79"/>
      <c r="H19" s="79"/>
      <c r="I19" s="79"/>
      <c r="J19" s="80"/>
    </row>
    <row r="20" spans="1:13" ht="34.5" customHeight="1" x14ac:dyDescent="0.25">
      <c r="A20" s="9" t="s">
        <v>17</v>
      </c>
      <c r="B20" s="81" t="s">
        <v>107</v>
      </c>
      <c r="C20" s="81"/>
      <c r="D20" s="81"/>
      <c r="E20" s="81"/>
      <c r="F20" s="81"/>
      <c r="G20" s="81"/>
      <c r="H20" s="81"/>
      <c r="I20" s="81"/>
      <c r="J20" s="82"/>
    </row>
    <row r="21" spans="1:13" ht="35.25" customHeight="1" x14ac:dyDescent="0.25">
      <c r="A21" s="9" t="s">
        <v>38</v>
      </c>
      <c r="B21" s="81" t="s">
        <v>108</v>
      </c>
      <c r="C21" s="81"/>
      <c r="D21" s="81"/>
      <c r="E21" s="81"/>
      <c r="F21" s="81"/>
      <c r="G21" s="81"/>
      <c r="H21" s="81"/>
      <c r="I21" s="81"/>
      <c r="J21" s="82"/>
      <c r="K21" s="1"/>
    </row>
    <row r="22" spans="1:13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3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3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3" x14ac:dyDescent="0.25">
      <c r="A25" s="104">
        <v>57132451</v>
      </c>
      <c r="B25" s="105"/>
      <c r="C25" s="91">
        <v>57132451</v>
      </c>
      <c r="D25" s="92"/>
      <c r="E25" s="93"/>
      <c r="F25" s="94">
        <v>8276135.2000000002</v>
      </c>
      <c r="G25" s="95"/>
      <c r="H25" s="96"/>
      <c r="I25" s="106">
        <f>+IF(F25&gt;0,F25/C25,0)</f>
        <v>0.14485874586406244</v>
      </c>
      <c r="J25" s="107"/>
      <c r="L25" s="35"/>
    </row>
    <row r="26" spans="1:13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3" x14ac:dyDescent="0.25">
      <c r="A27" s="5"/>
      <c r="B27"/>
      <c r="C27" s="88" t="s">
        <v>48</v>
      </c>
      <c r="D27" s="89"/>
      <c r="E27" s="88" t="s">
        <v>87</v>
      </c>
      <c r="F27" s="89"/>
      <c r="G27" s="88" t="s">
        <v>55</v>
      </c>
      <c r="H27" s="88"/>
      <c r="I27" s="88" t="s">
        <v>25</v>
      </c>
      <c r="J27" s="90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72" x14ac:dyDescent="0.25">
      <c r="A29" s="13" t="s">
        <v>76</v>
      </c>
      <c r="B29" s="14" t="s">
        <v>77</v>
      </c>
      <c r="C29" s="15">
        <v>64000</v>
      </c>
      <c r="D29" s="36">
        <v>4803555</v>
      </c>
      <c r="E29" s="16">
        <v>4000</v>
      </c>
      <c r="F29" s="36">
        <v>1000000</v>
      </c>
      <c r="G29" s="17">
        <v>10347</v>
      </c>
      <c r="H29" s="36">
        <v>1078000</v>
      </c>
      <c r="I29" s="18">
        <f>Tabla13[[#This Row],[Física 
(E)]]/Tabla13[[#This Row],[Física
(C)]]</f>
        <v>2.5867499999999999</v>
      </c>
      <c r="J29" s="19">
        <f>Tabla13[[#This Row],[Financiera 
 (F)]]/Tabla13[[#This Row],[Financiera
(D)]]</f>
        <v>1.0780000000000001</v>
      </c>
      <c r="L29" s="35"/>
    </row>
    <row r="30" spans="1:13" ht="60" x14ac:dyDescent="0.25">
      <c r="A30" s="38" t="s">
        <v>78</v>
      </c>
      <c r="B30" s="29" t="s">
        <v>79</v>
      </c>
      <c r="C30" s="30">
        <v>172412</v>
      </c>
      <c r="D30" s="37">
        <v>21297707</v>
      </c>
      <c r="E30" s="31">
        <v>5000</v>
      </c>
      <c r="F30" s="37">
        <v>3000000</v>
      </c>
      <c r="G30" s="32">
        <v>15723</v>
      </c>
      <c r="H30" s="37">
        <v>5000000</v>
      </c>
      <c r="I30" s="33">
        <f>Tabla13[[#This Row],[Física 
(E)]]/Tabla13[[#This Row],[Física
(C)]]</f>
        <v>3.1446000000000001</v>
      </c>
      <c r="J30" s="34">
        <f>Tabla13[[#This Row],[Financiera 
 (F)]]/Tabla13[[#This Row],[Financiera
(D)]]</f>
        <v>1.6666666666666667</v>
      </c>
    </row>
    <row r="31" spans="1:13" ht="48" x14ac:dyDescent="0.25">
      <c r="A31" s="38" t="s">
        <v>80</v>
      </c>
      <c r="B31" s="29" t="s">
        <v>81</v>
      </c>
      <c r="C31" s="30">
        <v>25000</v>
      </c>
      <c r="D31" s="37">
        <v>1500466</v>
      </c>
      <c r="E31" s="31">
        <v>2500</v>
      </c>
      <c r="F31" s="37">
        <v>200000</v>
      </c>
      <c r="G31" s="32">
        <v>4363</v>
      </c>
      <c r="H31" s="37">
        <v>350000</v>
      </c>
      <c r="I31" s="33">
        <f>Tabla13[[#This Row],[Física 
(E)]]/Tabla13[[#This Row],[Física
(C)]]</f>
        <v>1.7452000000000001</v>
      </c>
      <c r="J31" s="34">
        <f>Tabla13[[#This Row],[Financiera 
 (F)]]/Tabla13[[#This Row],[Financiera
(D)]]</f>
        <v>1.75</v>
      </c>
    </row>
    <row r="32" spans="1:13" ht="84" x14ac:dyDescent="0.25">
      <c r="A32" s="38" t="s">
        <v>82</v>
      </c>
      <c r="B32" s="29" t="s">
        <v>83</v>
      </c>
      <c r="C32" s="30">
        <v>2600</v>
      </c>
      <c r="D32" s="37">
        <v>3800000</v>
      </c>
      <c r="E32" s="31">
        <v>0</v>
      </c>
      <c r="F32" s="37">
        <v>0</v>
      </c>
      <c r="G32" s="32">
        <v>0</v>
      </c>
      <c r="H32" s="37">
        <v>0</v>
      </c>
      <c r="I32" s="33">
        <v>0</v>
      </c>
      <c r="J32" s="34">
        <v>0</v>
      </c>
      <c r="M32" s="35"/>
    </row>
    <row r="33" spans="1:11" ht="15.75" x14ac:dyDescent="0.25">
      <c r="A33" s="56" t="s">
        <v>28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1" ht="15.75" x14ac:dyDescent="0.25">
      <c r="A34" s="59" t="s">
        <v>29</v>
      </c>
      <c r="B34" s="60"/>
      <c r="C34" s="60"/>
      <c r="D34" s="60"/>
      <c r="E34" s="60"/>
      <c r="F34" s="60"/>
      <c r="G34" s="60"/>
      <c r="H34" s="60"/>
      <c r="I34" s="60"/>
      <c r="J34" s="61"/>
    </row>
    <row r="35" spans="1:11" ht="15" customHeight="1" x14ac:dyDescent="0.25">
      <c r="A35" s="20" t="s">
        <v>30</v>
      </c>
      <c r="B35" s="79">
        <v>6628</v>
      </c>
      <c r="C35" s="79"/>
      <c r="D35" s="79"/>
      <c r="E35" s="79"/>
      <c r="F35" s="79"/>
      <c r="G35" s="79"/>
      <c r="H35" s="79"/>
      <c r="I35" s="79"/>
      <c r="J35" s="80"/>
      <c r="K35" s="1"/>
    </row>
    <row r="36" spans="1:11" ht="30" customHeight="1" x14ac:dyDescent="0.25">
      <c r="A36" s="20" t="s">
        <v>31</v>
      </c>
      <c r="B36" s="79" t="s">
        <v>99</v>
      </c>
      <c r="C36" s="79"/>
      <c r="D36" s="79"/>
      <c r="E36" s="79"/>
      <c r="F36" s="79"/>
      <c r="G36" s="79"/>
      <c r="H36" s="79"/>
      <c r="I36" s="79"/>
      <c r="J36" s="80"/>
    </row>
    <row r="37" spans="1:11" ht="39" customHeight="1" x14ac:dyDescent="0.25">
      <c r="A37" s="20" t="s">
        <v>32</v>
      </c>
      <c r="B37" s="79" t="s">
        <v>100</v>
      </c>
      <c r="C37" s="79"/>
      <c r="D37" s="79"/>
      <c r="E37" s="79"/>
      <c r="F37" s="79"/>
      <c r="G37" s="79"/>
      <c r="H37" s="79"/>
      <c r="I37" s="79"/>
      <c r="J37" s="80"/>
    </row>
    <row r="38" spans="1:11" ht="85.5" customHeight="1" x14ac:dyDescent="0.25">
      <c r="A38" s="20" t="s">
        <v>33</v>
      </c>
      <c r="B38" s="79" t="s">
        <v>101</v>
      </c>
      <c r="C38" s="79"/>
      <c r="D38" s="79"/>
      <c r="E38" s="79"/>
      <c r="F38" s="79"/>
      <c r="G38" s="79"/>
      <c r="H38" s="79"/>
      <c r="I38" s="79"/>
      <c r="J38" s="80"/>
    </row>
    <row r="39" spans="1:11" ht="15" customHeight="1" x14ac:dyDescent="0.25">
      <c r="A39" s="20" t="s">
        <v>30</v>
      </c>
      <c r="B39" s="79">
        <v>6630</v>
      </c>
      <c r="C39" s="79"/>
      <c r="D39" s="79"/>
      <c r="E39" s="79"/>
      <c r="F39" s="79"/>
      <c r="G39" s="79"/>
      <c r="H39" s="79"/>
      <c r="I39" s="79"/>
      <c r="J39" s="80"/>
      <c r="K39" s="1"/>
    </row>
    <row r="40" spans="1:11" ht="30" customHeight="1" x14ac:dyDescent="0.25">
      <c r="A40" s="20" t="s">
        <v>31</v>
      </c>
      <c r="B40" s="79" t="s">
        <v>99</v>
      </c>
      <c r="C40" s="79"/>
      <c r="D40" s="79"/>
      <c r="E40" s="79"/>
      <c r="F40" s="79"/>
      <c r="G40" s="79"/>
      <c r="H40" s="79"/>
      <c r="I40" s="79"/>
      <c r="J40" s="80"/>
    </row>
    <row r="41" spans="1:11" ht="39" customHeight="1" x14ac:dyDescent="0.25">
      <c r="A41" s="20" t="s">
        <v>32</v>
      </c>
      <c r="B41" s="79" t="s">
        <v>100</v>
      </c>
      <c r="C41" s="79"/>
      <c r="D41" s="79"/>
      <c r="E41" s="79"/>
      <c r="F41" s="79"/>
      <c r="G41" s="79"/>
      <c r="H41" s="79"/>
      <c r="I41" s="79"/>
      <c r="J41" s="80"/>
    </row>
    <row r="42" spans="1:11" ht="85.5" customHeight="1" x14ac:dyDescent="0.25">
      <c r="A42" s="20" t="s">
        <v>33</v>
      </c>
      <c r="B42" s="79" t="s">
        <v>101</v>
      </c>
      <c r="C42" s="79"/>
      <c r="D42" s="79"/>
      <c r="E42" s="79"/>
      <c r="F42" s="79"/>
      <c r="G42" s="79"/>
      <c r="H42" s="79"/>
      <c r="I42" s="79"/>
      <c r="J42" s="80"/>
    </row>
    <row r="43" spans="1:11" ht="15" customHeight="1" x14ac:dyDescent="0.25">
      <c r="A43" s="20" t="s">
        <v>30</v>
      </c>
      <c r="B43" s="79">
        <v>6631</v>
      </c>
      <c r="C43" s="79"/>
      <c r="D43" s="79"/>
      <c r="E43" s="79"/>
      <c r="F43" s="79"/>
      <c r="G43" s="79"/>
      <c r="H43" s="79"/>
      <c r="I43" s="79"/>
      <c r="J43" s="80"/>
      <c r="K43" s="1"/>
    </row>
    <row r="44" spans="1:11" ht="30" customHeight="1" x14ac:dyDescent="0.25">
      <c r="A44" s="20" t="s">
        <v>31</v>
      </c>
      <c r="B44" s="79" t="s">
        <v>102</v>
      </c>
      <c r="C44" s="79"/>
      <c r="D44" s="79"/>
      <c r="E44" s="79"/>
      <c r="F44" s="79"/>
      <c r="G44" s="79"/>
      <c r="H44" s="79"/>
      <c r="I44" s="79"/>
      <c r="J44" s="80"/>
    </row>
    <row r="45" spans="1:11" ht="39" customHeight="1" x14ac:dyDescent="0.25">
      <c r="A45" s="20" t="s">
        <v>32</v>
      </c>
      <c r="B45" s="79" t="s">
        <v>103</v>
      </c>
      <c r="C45" s="79"/>
      <c r="D45" s="79"/>
      <c r="E45" s="79"/>
      <c r="F45" s="79"/>
      <c r="G45" s="79"/>
      <c r="H45" s="79"/>
      <c r="I45" s="79"/>
      <c r="J45" s="80"/>
    </row>
    <row r="46" spans="1:11" ht="85.5" customHeight="1" x14ac:dyDescent="0.25">
      <c r="A46" s="20" t="s">
        <v>33</v>
      </c>
      <c r="B46" s="79" t="s">
        <v>104</v>
      </c>
      <c r="C46" s="79"/>
      <c r="D46" s="79"/>
      <c r="E46" s="79"/>
      <c r="F46" s="79"/>
      <c r="G46" s="79"/>
      <c r="H46" s="79"/>
      <c r="I46" s="79"/>
      <c r="J46" s="80"/>
    </row>
    <row r="47" spans="1:11" ht="15.75" x14ac:dyDescent="0.25">
      <c r="A47" s="56" t="s">
        <v>34</v>
      </c>
      <c r="B47" s="57"/>
      <c r="C47" s="57"/>
      <c r="D47" s="57"/>
      <c r="E47" s="57"/>
      <c r="F47" s="57"/>
      <c r="G47" s="57"/>
      <c r="H47" s="57"/>
      <c r="I47" s="57"/>
      <c r="J47" s="58"/>
    </row>
    <row r="48" spans="1:11" ht="15.75" x14ac:dyDescent="0.25">
      <c r="A48" s="97" t="s">
        <v>35</v>
      </c>
      <c r="B48" s="98"/>
      <c r="C48" s="98"/>
      <c r="D48" s="98"/>
      <c r="E48" s="98"/>
      <c r="F48" s="98"/>
      <c r="G48" s="98"/>
      <c r="H48" s="98"/>
      <c r="I48" s="98"/>
      <c r="J48" s="99"/>
    </row>
    <row r="49" spans="1:11" ht="63" customHeight="1" x14ac:dyDescent="0.25">
      <c r="A49" s="100"/>
      <c r="B49" s="101"/>
      <c r="C49" s="101"/>
      <c r="D49" s="101"/>
      <c r="E49" s="101"/>
      <c r="F49" s="101"/>
      <c r="G49" s="101"/>
      <c r="H49" s="101"/>
      <c r="I49" s="101"/>
      <c r="J49" s="102"/>
      <c r="K49" s="1"/>
    </row>
    <row r="50" spans="1:11" ht="27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1" ht="27.75" customHeight="1" x14ac:dyDescent="0.25">
      <c r="A51" s="103" t="s">
        <v>41</v>
      </c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1" ht="30.75" customHeight="1" x14ac:dyDescent="0.25">
      <c r="A52" s="51"/>
      <c r="B52" s="51"/>
      <c r="C52" s="51"/>
      <c r="D52" s="110"/>
      <c r="E52" s="110"/>
      <c r="F52" s="110"/>
      <c r="G52" s="51"/>
      <c r="H52" s="51"/>
      <c r="I52" s="51"/>
      <c r="J52" s="51"/>
    </row>
    <row r="53" spans="1:11" x14ac:dyDescent="0.25">
      <c r="A53" s="109" t="s">
        <v>117</v>
      </c>
      <c r="B53" s="109"/>
      <c r="C53" s="109"/>
      <c r="D53" s="109"/>
      <c r="E53" s="109"/>
      <c r="F53" s="109"/>
      <c r="G53" s="109"/>
      <c r="H53" s="109"/>
      <c r="I53" s="109"/>
      <c r="J53" s="109"/>
    </row>
    <row r="54" spans="1:11" x14ac:dyDescent="0.25">
      <c r="A54" s="108" t="s">
        <v>116</v>
      </c>
      <c r="B54" s="108"/>
      <c r="C54" s="108"/>
      <c r="D54" s="108"/>
      <c r="E54" s="108"/>
      <c r="F54" s="108"/>
      <c r="G54" s="108"/>
      <c r="H54" s="108"/>
      <c r="I54" s="108"/>
      <c r="J54" s="108"/>
    </row>
  </sheetData>
  <mergeCells count="59">
    <mergeCell ref="D52:F52"/>
    <mergeCell ref="A53:J53"/>
    <mergeCell ref="A54:J54"/>
    <mergeCell ref="A34:J34"/>
    <mergeCell ref="B35:J35"/>
    <mergeCell ref="B36:J36"/>
    <mergeCell ref="B37:J37"/>
    <mergeCell ref="B38:J38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3:J33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8:J48"/>
    <mergeCell ref="A49:J49"/>
    <mergeCell ref="A51:J51"/>
    <mergeCell ref="B39:J39"/>
    <mergeCell ref="B40:J40"/>
    <mergeCell ref="B41:J41"/>
    <mergeCell ref="B42:J42"/>
    <mergeCell ref="A47:J47"/>
    <mergeCell ref="B43:J43"/>
    <mergeCell ref="B44:J44"/>
    <mergeCell ref="B45:J45"/>
    <mergeCell ref="B46:J46"/>
  </mergeCells>
  <dataValidations xWindow="660" yWindow="585" count="13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C35:J37 C39:J41 B35:B46 C43:J45"/>
    <dataValidation allowBlank="1" showInputMessage="1" showErrorMessage="1" prompt="Oportunidades de mejora identificadas" sqref="A49:J5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2"/>
    <dataValidation allowBlank="1" showInputMessage="1" showErrorMessage="1" prompt="Nombre del indicador" sqref="B28:B32"/>
    <dataValidation allowBlank="1" showInputMessage="1" showErrorMessage="1" prompt="Meta anual del indicador" sqref="C28:C32 E28"/>
    <dataValidation allowBlank="1" showInputMessage="1" showErrorMessage="1" prompt="Monto presupuestado para el producto" sqref="D28:D32 E29:F32 F28"/>
    <dataValidation allowBlank="1" showInputMessage="1" showErrorMessage="1" prompt="Meta alcanzada en el trimestre" sqref="G28:G32"/>
    <dataValidation allowBlank="1" showInputMessage="1" showErrorMessage="1" prompt="Monto ejecutado en el trimestre" sqref="H28:H32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B8" sqref="B8:J8"/>
    </sheetView>
  </sheetViews>
  <sheetFormatPr baseColWidth="10" defaultRowHeight="15" x14ac:dyDescent="0.25"/>
  <cols>
    <col min="1" max="1" width="22.85546875" style="6" customWidth="1"/>
    <col min="2" max="2" width="13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2" style="6" customWidth="1"/>
    <col min="11" max="11" width="11.42578125" style="6"/>
  </cols>
  <sheetData>
    <row r="1" spans="1:11" ht="21.75" thickBot="1" x14ac:dyDescent="0.3">
      <c r="A1" s="21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2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3"/>
      <c r="B3" s="69" t="s">
        <v>4</v>
      </c>
      <c r="C3" s="70"/>
      <c r="D3" s="69" t="s">
        <v>115</v>
      </c>
      <c r="E3" s="70"/>
      <c r="F3" s="70"/>
      <c r="G3" s="70"/>
      <c r="H3" s="71"/>
      <c r="I3" s="27"/>
      <c r="J3" s="28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ht="15.75" x14ac:dyDescent="0.25">
      <c r="A8" s="4" t="s">
        <v>7</v>
      </c>
      <c r="B8" s="76" t="s">
        <v>67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4" t="s">
        <v>36</v>
      </c>
      <c r="B9" s="76" t="s">
        <v>68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ht="15" customHeight="1" x14ac:dyDescent="0.25">
      <c r="A10" s="24" t="s">
        <v>37</v>
      </c>
      <c r="B10" s="76" t="s">
        <v>69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78.75" customHeight="1" x14ac:dyDescent="0.25">
      <c r="A11" s="4" t="s">
        <v>8</v>
      </c>
      <c r="B11" s="79" t="s">
        <v>84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85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5">
        <v>3</v>
      </c>
      <c r="C14" s="52" t="s">
        <v>63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3.5</v>
      </c>
      <c r="C15" s="52" t="s">
        <v>64</v>
      </c>
      <c r="D15" s="52"/>
      <c r="E15" s="52"/>
      <c r="F15" s="52"/>
      <c r="G15" s="52"/>
      <c r="H15" s="52"/>
      <c r="I15" s="52"/>
      <c r="J15" s="52"/>
    </row>
    <row r="16" spans="1:11" ht="45" customHeight="1" x14ac:dyDescent="0.25">
      <c r="A16" s="4" t="s">
        <v>13</v>
      </c>
      <c r="B16" s="8" t="s">
        <v>65</v>
      </c>
      <c r="C16" s="52" t="s">
        <v>66</v>
      </c>
      <c r="D16" s="52"/>
      <c r="E16" s="52"/>
      <c r="F16" s="52"/>
      <c r="G16" s="52"/>
      <c r="H16" s="52"/>
      <c r="I16" s="52"/>
      <c r="J16" s="52"/>
    </row>
    <row r="17" spans="1:12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2" ht="29.25" customHeight="1" x14ac:dyDescent="0.25">
      <c r="A18" s="4" t="s">
        <v>15</v>
      </c>
      <c r="B18" s="79" t="s">
        <v>74</v>
      </c>
      <c r="C18" s="79"/>
      <c r="D18" s="79"/>
      <c r="E18" s="79"/>
      <c r="F18" s="79"/>
      <c r="G18" s="79"/>
      <c r="H18" s="79"/>
      <c r="I18" s="79"/>
      <c r="J18" s="80"/>
    </row>
    <row r="19" spans="1:12" ht="33" customHeight="1" x14ac:dyDescent="0.25">
      <c r="A19" s="9" t="s">
        <v>16</v>
      </c>
      <c r="B19" s="79" t="s">
        <v>50</v>
      </c>
      <c r="C19" s="79"/>
      <c r="D19" s="79"/>
      <c r="E19" s="79"/>
      <c r="F19" s="79"/>
      <c r="G19" s="79"/>
      <c r="H19" s="79"/>
      <c r="I19" s="79"/>
      <c r="J19" s="80"/>
    </row>
    <row r="20" spans="1:12" ht="34.5" customHeight="1" x14ac:dyDescent="0.25">
      <c r="A20" s="9" t="s">
        <v>17</v>
      </c>
      <c r="B20" s="81" t="s">
        <v>109</v>
      </c>
      <c r="C20" s="81"/>
      <c r="D20" s="81"/>
      <c r="E20" s="81"/>
      <c r="F20" s="81"/>
      <c r="G20" s="81"/>
      <c r="H20" s="81"/>
      <c r="I20" s="81"/>
      <c r="J20" s="82"/>
    </row>
    <row r="21" spans="1:12" ht="35.25" customHeight="1" x14ac:dyDescent="0.25">
      <c r="A21" s="9" t="s">
        <v>38</v>
      </c>
      <c r="B21" s="81" t="s">
        <v>110</v>
      </c>
      <c r="C21" s="81"/>
      <c r="D21" s="81"/>
      <c r="E21" s="81"/>
      <c r="F21" s="81"/>
      <c r="G21" s="81"/>
      <c r="H21" s="81"/>
      <c r="I21" s="81"/>
      <c r="J21" s="82"/>
      <c r="K21" s="1"/>
    </row>
    <row r="22" spans="1:12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2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2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2" x14ac:dyDescent="0.25">
      <c r="A25" s="104">
        <v>21170000</v>
      </c>
      <c r="B25" s="105"/>
      <c r="C25" s="91">
        <v>21170000</v>
      </c>
      <c r="D25" s="92"/>
      <c r="E25" s="93"/>
      <c r="F25" s="94">
        <v>681184.5</v>
      </c>
      <c r="G25" s="95"/>
      <c r="H25" s="96"/>
      <c r="I25" s="106">
        <f>+IF(F25&gt;0,F25/C25,0)</f>
        <v>3.2176877657061877E-2</v>
      </c>
      <c r="J25" s="107"/>
      <c r="L25" s="35"/>
    </row>
    <row r="26" spans="1:12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2" x14ac:dyDescent="0.25">
      <c r="A27" s="5"/>
      <c r="B27"/>
      <c r="C27" s="88" t="s">
        <v>48</v>
      </c>
      <c r="D27" s="89"/>
      <c r="E27" s="88" t="s">
        <v>87</v>
      </c>
      <c r="F27" s="89"/>
      <c r="G27" s="88" t="s">
        <v>86</v>
      </c>
      <c r="H27" s="88"/>
      <c r="I27" s="88" t="s">
        <v>25</v>
      </c>
      <c r="J27" s="90"/>
    </row>
    <row r="28" spans="1:12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70</v>
      </c>
      <c r="B29" s="14" t="s">
        <v>71</v>
      </c>
      <c r="C29" s="15">
        <v>558</v>
      </c>
      <c r="D29" s="36">
        <v>9674680</v>
      </c>
      <c r="E29" s="16">
        <v>139</v>
      </c>
      <c r="F29" s="36">
        <v>1000000</v>
      </c>
      <c r="G29" s="17">
        <v>211</v>
      </c>
      <c r="H29" s="36">
        <v>640414.5</v>
      </c>
      <c r="I29" s="18">
        <f>Tabla134[[#This Row],[Física 
(E)]]/Tabla134[[#This Row],[Física
(C)]]</f>
        <v>1.5179856115107915</v>
      </c>
      <c r="J29" s="19">
        <f>Tabla134[[#This Row],[Financiera 
 (F)]]/Tabla134[[#This Row],[Financiera
(D)]]</f>
        <v>0.6404145</v>
      </c>
      <c r="L29" s="35"/>
    </row>
    <row r="30" spans="1:12" ht="60" x14ac:dyDescent="0.25">
      <c r="A30" s="38" t="s">
        <v>72</v>
      </c>
      <c r="B30" s="29" t="s">
        <v>73</v>
      </c>
      <c r="C30" s="30">
        <v>871</v>
      </c>
      <c r="D30" s="37">
        <v>3145264</v>
      </c>
      <c r="E30" s="31">
        <v>0</v>
      </c>
      <c r="F30" s="37">
        <v>100000</v>
      </c>
      <c r="G30" s="32">
        <v>0</v>
      </c>
      <c r="H30" s="37">
        <v>0</v>
      </c>
      <c r="I30" s="33">
        <v>0</v>
      </c>
      <c r="J30" s="34">
        <f>Tabla134[[#This Row],[Financiera 
 (F)]]/Tabla134[[#This Row],[Financiera
(D)]]</f>
        <v>0</v>
      </c>
    </row>
    <row r="31" spans="1:12" ht="15.75" x14ac:dyDescent="0.25">
      <c r="A31" s="56" t="s">
        <v>28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2" ht="15.75" x14ac:dyDescent="0.25">
      <c r="A32" s="59" t="s">
        <v>29</v>
      </c>
      <c r="B32" s="60"/>
      <c r="C32" s="60"/>
      <c r="D32" s="60"/>
      <c r="E32" s="60"/>
      <c r="F32" s="60"/>
      <c r="G32" s="60"/>
      <c r="H32" s="60"/>
      <c r="I32" s="60"/>
      <c r="J32" s="61"/>
    </row>
    <row r="33" spans="1:11" ht="15.75" x14ac:dyDescent="0.25">
      <c r="A33" s="20" t="s">
        <v>30</v>
      </c>
      <c r="B33" s="79">
        <v>6621</v>
      </c>
      <c r="C33" s="79"/>
      <c r="D33" s="79"/>
      <c r="E33" s="79"/>
      <c r="F33" s="79"/>
      <c r="G33" s="79"/>
      <c r="H33" s="79"/>
      <c r="I33" s="79"/>
      <c r="J33" s="80"/>
      <c r="K33" s="1"/>
    </row>
    <row r="34" spans="1:11" ht="30" customHeight="1" x14ac:dyDescent="0.25">
      <c r="A34" s="20" t="s">
        <v>31</v>
      </c>
      <c r="B34" s="79" t="s">
        <v>111</v>
      </c>
      <c r="C34" s="79"/>
      <c r="D34" s="79"/>
      <c r="E34" s="79"/>
      <c r="F34" s="79"/>
      <c r="G34" s="79"/>
      <c r="H34" s="79"/>
      <c r="I34" s="79"/>
      <c r="J34" s="80"/>
    </row>
    <row r="35" spans="1:11" ht="15" customHeight="1" x14ac:dyDescent="0.25">
      <c r="A35" s="20" t="s">
        <v>32</v>
      </c>
      <c r="B35" s="79" t="s">
        <v>112</v>
      </c>
      <c r="C35" s="79"/>
      <c r="D35" s="79"/>
      <c r="E35" s="79"/>
      <c r="F35" s="79"/>
      <c r="G35" s="79"/>
      <c r="H35" s="79"/>
      <c r="I35" s="79"/>
      <c r="J35" s="80"/>
    </row>
    <row r="36" spans="1:11" ht="85.5" customHeight="1" x14ac:dyDescent="0.25">
      <c r="A36" s="20" t="s">
        <v>33</v>
      </c>
      <c r="B36" s="79" t="s">
        <v>113</v>
      </c>
      <c r="C36" s="79"/>
      <c r="D36" s="79"/>
      <c r="E36" s="79"/>
      <c r="F36" s="79"/>
      <c r="G36" s="79"/>
      <c r="H36" s="79"/>
      <c r="I36" s="79"/>
      <c r="J36" s="80"/>
    </row>
    <row r="37" spans="1:11" ht="15.75" x14ac:dyDescent="0.25">
      <c r="A37" s="56" t="s">
        <v>34</v>
      </c>
      <c r="B37" s="57"/>
      <c r="C37" s="57"/>
      <c r="D37" s="57"/>
      <c r="E37" s="57"/>
      <c r="F37" s="57"/>
      <c r="G37" s="57"/>
      <c r="H37" s="57"/>
      <c r="I37" s="57"/>
      <c r="J37" s="58"/>
    </row>
    <row r="38" spans="1:11" ht="15.75" x14ac:dyDescent="0.25">
      <c r="A38" s="97" t="s">
        <v>35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x14ac:dyDescent="0.25">
      <c r="A39" s="100" t="s">
        <v>114</v>
      </c>
      <c r="B39" s="101"/>
      <c r="C39" s="101"/>
      <c r="D39" s="101"/>
      <c r="E39" s="101"/>
      <c r="F39" s="101"/>
      <c r="G39" s="101"/>
      <c r="H39" s="101"/>
      <c r="I39" s="101"/>
      <c r="J39" s="102"/>
      <c r="K39" s="1"/>
    </row>
    <row r="40" spans="1:11" ht="27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27.75" customHeight="1" x14ac:dyDescent="0.25">
      <c r="A41" s="103" t="s">
        <v>41</v>
      </c>
      <c r="B41" s="103"/>
      <c r="C41" s="103"/>
      <c r="D41" s="103"/>
      <c r="E41" s="103"/>
      <c r="F41" s="103"/>
      <c r="G41" s="103"/>
      <c r="H41" s="103"/>
      <c r="I41" s="103"/>
      <c r="J41" s="103"/>
    </row>
    <row r="42" spans="1:11" ht="30.75" customHeight="1" x14ac:dyDescent="0.25">
      <c r="A42" s="51"/>
      <c r="B42" s="51"/>
      <c r="C42" s="51"/>
      <c r="D42" s="110"/>
      <c r="E42" s="110"/>
      <c r="F42" s="110"/>
      <c r="G42" s="51"/>
      <c r="H42" s="51"/>
      <c r="I42" s="51"/>
      <c r="J42" s="51"/>
    </row>
    <row r="43" spans="1:11" x14ac:dyDescent="0.25">
      <c r="A43" s="109" t="s">
        <v>117</v>
      </c>
      <c r="B43" s="109"/>
      <c r="C43" s="109"/>
      <c r="D43" s="109"/>
      <c r="E43" s="109"/>
      <c r="F43" s="109"/>
      <c r="G43" s="109"/>
      <c r="H43" s="109"/>
      <c r="I43" s="109"/>
      <c r="J43" s="109"/>
    </row>
    <row r="44" spans="1:11" x14ac:dyDescent="0.25">
      <c r="A44" s="108" t="s">
        <v>116</v>
      </c>
      <c r="B44" s="108"/>
      <c r="C44" s="108"/>
      <c r="D44" s="108"/>
      <c r="E44" s="108"/>
      <c r="F44" s="108"/>
      <c r="G44" s="108"/>
      <c r="H44" s="108"/>
      <c r="I44" s="108"/>
      <c r="J44" s="108"/>
    </row>
  </sheetData>
  <mergeCells count="51">
    <mergeCell ref="D42:F42"/>
    <mergeCell ref="A43:J43"/>
    <mergeCell ref="A44:J44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3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Nombre del producto" sqref="B33:J36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Rosayddel Ramirez Pineda</cp:lastModifiedBy>
  <cp:lastPrinted>2022-04-20T13:59:02Z</cp:lastPrinted>
  <dcterms:created xsi:type="dcterms:W3CDTF">2021-03-22T15:50:10Z</dcterms:created>
  <dcterms:modified xsi:type="dcterms:W3CDTF">2022-04-20T13:59:51Z</dcterms:modified>
</cp:coreProperties>
</file>