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13_ncr:1_{DE4995BF-02D5-43A5-AF98-5EBD5034AD0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J29" i="3"/>
  <c r="I29" i="3"/>
  <c r="I25" i="3"/>
  <c r="I25" i="2"/>
  <c r="J30" i="3"/>
  <c r="I30" i="3"/>
  <c r="J32" i="2"/>
  <c r="I32" i="2"/>
  <c r="J31" i="2"/>
  <c r="I31" i="2"/>
  <c r="J30" i="2"/>
  <c r="I30" i="2"/>
  <c r="J29" i="2"/>
  <c r="I29" i="2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<sst xmlns="http://schemas.openxmlformats.org/spreadsheetml/2006/main" count="238" uniqueCount="109">
  <si>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</si>
  <si>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</si>
  <si>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</si>
  <si>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</si>
  <si>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</si>
  <si>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</si>
  <si>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</si>
  <si>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</si>
  <si>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</si>
  <si>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</si>
  <si>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</si>
  <si>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</si>
  <si>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</si>
  <si>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</si>
  <si>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</si>
  <si>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</si>
  <si>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</si>
  <si>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</si>
  <si>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</si>
  <si>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</si>
  <si>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</si>
  <si>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</si>
  <si>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</si>
  <si>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</si>
  <si>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</si>
  <si>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</si>
  <si>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</si>
  <si>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</si>
  <si>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</si>
  <si>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</si>
  <si>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</si>
  <si>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</si>
  <si>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</si>
  <si>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</si>
  <si>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</si>
  <si>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</si>
  <si>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</si>
  <si>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</si>
  <si>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</si>
  <si>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</si>
  <si>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</si>
  <si>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</si>
  <si>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</si>
  <si>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</si>
  <si>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</si>
  <si>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</si>
  <si>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</si>
  <si>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</si>
  <si>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</si>
  <si>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</si>
  <si>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</si>
  <si>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</si>
  <si>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</si>
  <si>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</si>
  <si>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</si>
  <si>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</si>
  <si>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</si>
  <si>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</si>
  <si>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</si>
  <si>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</si>
  <si>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</si>
  <si>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</si>
  <si>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</si>
  <si>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</si>
  <si>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</si>
  <si>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</si>
  <si>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</si>
  <si>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</si>
  <si>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</si>
  <si>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</si>
  <si>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</si>
  <si>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</si>
  <si>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</si>
  <si>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Elaborado por:</t>
  </si>
  <si>
    <t>Enc. Planificación y Desarrollo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</si>
  <si>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</si>
  <si>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</si>
  <si>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</si>
  <si>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</si>
  <si>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</si>
  <si>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</si>
  <si>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</si>
  <si>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>Austry Rodríguez</t>
  </si>
  <si>
    <t>Prevención  y Control de las Enfermedades Bovinas Brucelosis y Tuberculosis en la Region Noroeste</t>
  </si>
  <si>
    <t>Disminucion de la Prevalemciua de la Brucelosis y Tuberculosisis en la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</si>
  <si>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</si>
  <si>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</si>
  <si>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</si>
  <si>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</si>
  <si>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</si>
  <si>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</si>
  <si>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</si>
  <si>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</si>
  <si>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</si>
  <si>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</si>
  <si>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</si>
  <si>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Aumentar la productividad en litros de leche por vaca en las fincas benefiaciadas de la region Este</t>
  </si>
  <si>
    <t>Productores Pecuarios de leche Bovina de la región Este</t>
  </si>
  <si>
    <t>Numero de pruebas y vacunas aplicados a especies de producción  pecuaria</t>
  </si>
  <si>
    <t>N/A</t>
  </si>
  <si>
    <t>Producto 002 (6628)- Especies Prevenidas y Controladas contra enfermedades /6630</t>
  </si>
  <si>
    <t>Las asistencias e inseminaciones presentaron desvios por debajo de lo programad, debido a que las acciones de asistencia durante el trimestre se concentraron en asistir a los productores mayor impactados por los efectos de la sequia estacional.</t>
  </si>
  <si>
    <t xml:space="preserve">Se espera que para el proximo trimestre incrementar la cobertura de fincas asistidas en la region </t>
  </si>
  <si>
    <t>Se reprogramaron las metas tanto fisicas como financieras para el 4to trimestre para cumplir con la programacion anual</t>
  </si>
  <si>
    <t>Las acciones de saneamiento deben seguir siendo implementadas para completar las metas de programacion anual</t>
  </si>
  <si>
    <t>Octubre - Diciembre 2023</t>
  </si>
  <si>
    <t>Se asistieron durante el trimestre 349 y se inseminaron 263 bovinos en fincas de productores de leche en la region Este</t>
  </si>
  <si>
    <t>Se lograron aplicar 15,421 pruebas de brucelosis, 27,871 pruebas de tuberculina, 5,753vacunas a becerras contra brucelosis  beneficiando a 730 productores en la region noroeste</t>
  </si>
  <si>
    <t>Se lograron aplicar 202,631 pruebas y vacunas a diferentes especies de producción pecuaria a nivel nacional, Se produjeron 272,000 unidades de diferentes biologicos, se inseminaron 1000 bovinos y se capacitaron 2,144 productores 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</si>
</sst>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_-[$$-1C0A]* #,##0.00_ ;_-[$$-1C0A]* \-#,##0.00\ ;_-[$$-1C0A]* &quot;-&quot;??_ ;_-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5" fillId="8" borderId="34" xfId="0" applyFont="1" applyFill="1" applyBorder="1" applyAlignment="1">
      <alignment horizontal="center" vertical="center" wrapText="1" readingOrder="1"/>
    </xf>
    <xf numFmtId="3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8" fontId="0" fillId="0" borderId="22" xfId="3" applyNumberFormat="1" applyFont="1" applyBorder="1" applyAlignment="1">
      <alignment horizontal="center"/>
    </xf>
    <xf numFmtId="168" fontId="0" fillId="0" borderId="22" xfId="3" applyNumberFormat="1" applyFont="1" applyFill="1" applyBorder="1" applyAlignment="1">
      <alignment horizontal="center"/>
    </xf>
    <xf numFmtId="0" fontId="15" fillId="8" borderId="35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6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23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23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36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10" fontId="23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0" fontId="23" fillId="7" borderId="22" xfId="2" applyNumberFormat="1" applyFont="1" applyFill="1" applyBorder="1" applyAlignment="1" applyProtection="1">
      <alignment horizontal="left" vertic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left" vertical="center" wrapText="1" readingOrder="1"/>
      <protection locked="0"/>
    </xf>
    <xf numFmtId="168" fontId="0" fillId="0" borderId="22" xfId="3" applyNumberFormat="1" applyFont="1" applyFill="1" applyBorder="1" applyAlignment="1">
      <alignment horizontal="left" vertical="center"/>
    </xf>
    <xf numFmtId="168" fontId="0" fillId="0" borderId="22" xfId="3" applyNumberFormat="1" applyFont="1" applyBorder="1" applyAlignment="1">
      <alignment horizontal="left" vertical="center"/>
    </xf>
    <xf numFmtId="166" fontId="23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168" fontId="0" fillId="0" borderId="22" xfId="3" applyNumberFormat="1" applyFont="1" applyFill="1" applyBorder="1" applyAlignment="1">
      <alignment horizontal="center" vertical="center"/>
    </xf>
    <xf numFmtId="168" fontId="0" fillId="0" borderId="22" xfId="3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8" fontId="1" fillId="0" borderId="22" xfId="3" applyNumberFormat="1" applyFont="1" applyBorder="1" applyAlignment="1">
      <alignment horizontal="center" vertical="center"/>
    </xf>
    <xf numFmtId="165" fontId="16" fillId="0" borderId="22" xfId="0" applyNumberFormat="1" applyFont="1" applyBorder="1" applyAlignment="1" applyProtection="1">
      <alignment horizontal="center" wrapText="1" readingOrder="1"/>
      <protection locked="0"/>
    </xf>
    <xf numFmtId="166" fontId="16" fillId="9" borderId="22" xfId="0" applyNumberFormat="1" applyFont="1" applyFill="1" applyBorder="1" applyAlignment="1" applyProtection="1">
      <alignment horizontal="center" wrapText="1" readingOrder="1"/>
      <protection locked="0"/>
    </xf>
    <xf numFmtId="10" fontId="16" fillId="7" borderId="22" xfId="2" applyNumberFormat="1" applyFont="1" applyFill="1" applyBorder="1" applyAlignment="1" applyProtection="1">
      <alignment horizont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wrapText="1" readingOrder="1"/>
      <protection locked="0"/>
    </xf>
    <xf numFmtId="165" fontId="23" fillId="0" borderId="22" xfId="0" applyNumberFormat="1" applyFont="1" applyBorder="1" applyAlignment="1" applyProtection="1">
      <alignment horizontal="center" wrapText="1" readingOrder="1"/>
      <protection locked="0"/>
    </xf>
    <xf numFmtId="166" fontId="23" fillId="9" borderId="22" xfId="0" applyNumberFormat="1" applyFont="1" applyFill="1" applyBorder="1" applyAlignment="1" applyProtection="1">
      <alignment horizontal="center" wrapText="1" readingOrder="1"/>
      <protection locked="0"/>
    </xf>
    <xf numFmtId="10" fontId="23" fillId="7" borderId="22" xfId="2" applyNumberFormat="1" applyFont="1" applyFill="1" applyBorder="1" applyAlignment="1" applyProtection="1">
      <alignment horizont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6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905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51436</xdr:colOff>
      <xdr:row>0</xdr:row>
      <xdr:rowOff>9525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6" y="9525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2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2" totalsRowShown="0" headerRowDxfId="29" dataDxfId="27" headerRowBorderDxfId="28" tableBorderDxfId="26" totalsRowBorderDxfId="25">
  <tableColumns count="10">
    <tableColumn id="1" xr3:uid="{211E5E66-1372-4D81-8807-8B576145909B}" name="Producto" dataDxfId="24"/>
    <tableColumn id="2" xr3:uid="{166DA89D-0CE1-495F-BA09-7869A9E62C9F}" name="Indicador" dataDxfId="23"/>
    <tableColumn id="3" xr3:uid="{D640BD76-B6ED-4B75-B71B-3DE6318977FE}" name="Física_x000a_(A)" dataDxfId="22"/>
    <tableColumn id="4" xr3:uid="{BF5ED8DB-C344-4D89-92D5-6210E01934B2}" name="Financiera_x000a_(B)" dataDxfId="21"/>
    <tableColumn id="9" xr3:uid="{28E22081-CF6B-4915-A60B-95B08A9B2089}" name="Física_x000a_(C)" dataDxfId="20"/>
    <tableColumn id="10" xr3:uid="{76544E75-DA72-4D54-92D6-722FAB3424D5}" name="Financiera_x000a_(D)" dataDxfId="19"/>
    <tableColumn id="5" xr3:uid="{4892BFBB-DE73-48E9-9D46-8C62B8C4CFA1}" name="Física _x000a_(E)" dataDxfId="18"/>
    <tableColumn id="6" xr3:uid="{B934E17E-22BB-4E67-A808-18B70F1459B0}" name="Financiera _x000a_ (F)" dataDxfId="17"/>
    <tableColumn id="7" xr3:uid="{5BE395D9-96BD-40D4-8F1D-B5B2DD47245F}" name="Física _x000a_(%)_x000a_ G=E/C" dataDxfId="16" dataCellStyle="Porcentaje">
      <calculatedColumnFormula>IF(G29&gt;0,G29/Tabla13[[#This Row],[Física
(C)]],0)</calculatedColumnFormula>
    </tableColumn>
    <tableColumn id="8" xr3:uid="{FBD86A59-5384-4B84-B2C7-BDFA7DD410D6}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0" totalsRowShown="0" headerRowDxfId="14" dataDxfId="12" headerRowBorderDxfId="13" tableBorderDxfId="11" totalsRowBorderDxfId="10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 dataCellStyle="Porcentaje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workbookViewId="0">
      <selection activeCell="A45" sqref="A1:J45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5" width="12.7109375" style="6" customWidth="1"/>
    <col min="6" max="6" width="14.85546875" style="6" bestFit="1" customWidth="1"/>
    <col min="7" max="7" width="8.42578125" style="6" customWidth="1"/>
    <col min="8" max="8" width="14.85546875" style="6" bestFit="1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101" t="s">
        <v>51</v>
      </c>
      <c r="C1" s="102"/>
      <c r="D1" s="102"/>
      <c r="E1" s="102"/>
      <c r="F1" s="102"/>
      <c r="G1" s="102"/>
      <c r="H1" s="102"/>
      <c r="I1" s="102"/>
      <c r="J1" s="103"/>
      <c r="K1" s="1"/>
    </row>
    <row r="2" spans="1:11" ht="24.75" thickBot="1" x14ac:dyDescent="0.3">
      <c r="A2" s="12"/>
      <c r="B2" s="104" t="s">
        <v>0</v>
      </c>
      <c r="C2" s="105"/>
      <c r="D2" s="104" t="s">
        <v>1</v>
      </c>
      <c r="E2" s="105"/>
      <c r="F2" s="105"/>
      <c r="G2" s="105"/>
      <c r="H2" s="106"/>
      <c r="I2" s="2" t="s">
        <v>2</v>
      </c>
      <c r="J2" s="3" t="s">
        <v>3</v>
      </c>
      <c r="K2" s="1"/>
    </row>
    <row r="3" spans="1:11" ht="21.75" thickBot="1" x14ac:dyDescent="0.3">
      <c r="A3" s="13"/>
      <c r="B3" s="107" t="s">
        <v>4</v>
      </c>
      <c r="C3" s="108"/>
      <c r="D3" s="107" t="s">
        <v>105</v>
      </c>
      <c r="E3" s="108"/>
      <c r="F3" s="108"/>
      <c r="G3" s="108"/>
      <c r="H3" s="109"/>
      <c r="I3" s="17"/>
      <c r="J3" s="18"/>
      <c r="K3" s="1"/>
    </row>
    <row r="4" spans="1:11" x14ac:dyDescent="0.25">
      <c r="A4" s="110"/>
      <c r="B4" s="111"/>
      <c r="C4" s="111"/>
      <c r="D4" s="112"/>
      <c r="E4" s="112"/>
      <c r="F4" s="112"/>
      <c r="G4" s="112"/>
      <c r="H4" s="112"/>
      <c r="I4" s="111"/>
      <c r="J4" s="113"/>
      <c r="K4" s="1"/>
    </row>
    <row r="5" spans="1:11" ht="3" customHeight="1" x14ac:dyDescent="0.25">
      <c r="A5" s="98"/>
      <c r="B5" s="99"/>
      <c r="C5" s="99"/>
      <c r="D5" s="99"/>
      <c r="E5" s="99"/>
      <c r="F5" s="99"/>
      <c r="G5" s="99"/>
      <c r="H5" s="99"/>
      <c r="I5" s="99"/>
      <c r="J5" s="100"/>
      <c r="K5" s="1"/>
    </row>
    <row r="6" spans="1:11" ht="15.75" x14ac:dyDescent="0.25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64"/>
      <c r="K6" s="1"/>
    </row>
    <row r="7" spans="1:11" ht="15.75" x14ac:dyDescent="0.25">
      <c r="A7" s="76" t="s">
        <v>6</v>
      </c>
      <c r="B7" s="77"/>
      <c r="C7" s="77"/>
      <c r="D7" s="77"/>
      <c r="E7" s="77"/>
      <c r="F7" s="77"/>
      <c r="G7" s="77"/>
      <c r="H7" s="77"/>
      <c r="I7" s="77"/>
      <c r="J7" s="78"/>
      <c r="K7" s="1"/>
    </row>
    <row r="8" spans="1:11" x14ac:dyDescent="0.25">
      <c r="A8" s="4" t="s">
        <v>7</v>
      </c>
      <c r="B8" s="72" t="s">
        <v>65</v>
      </c>
      <c r="C8" s="73"/>
      <c r="D8" s="73"/>
      <c r="E8" s="73"/>
      <c r="F8" s="73"/>
      <c r="G8" s="73"/>
      <c r="H8" s="73"/>
      <c r="I8" s="73"/>
      <c r="J8" s="74"/>
      <c r="K8" s="1"/>
    </row>
    <row r="9" spans="1:11" ht="15" customHeight="1" x14ac:dyDescent="0.25">
      <c r="A9" s="14" t="s">
        <v>36</v>
      </c>
      <c r="B9" s="72" t="s">
        <v>66</v>
      </c>
      <c r="C9" s="73"/>
      <c r="D9" s="73"/>
      <c r="E9" s="73"/>
      <c r="F9" s="73"/>
      <c r="G9" s="73"/>
      <c r="H9" s="73"/>
      <c r="I9" s="73"/>
      <c r="J9" s="74"/>
      <c r="K9" s="1"/>
    </row>
    <row r="10" spans="1:11" x14ac:dyDescent="0.25">
      <c r="A10" s="14" t="s">
        <v>37</v>
      </c>
      <c r="B10" s="72" t="s">
        <v>52</v>
      </c>
      <c r="C10" s="73"/>
      <c r="D10" s="73"/>
      <c r="E10" s="73"/>
      <c r="F10" s="73"/>
      <c r="G10" s="73"/>
      <c r="H10" s="73"/>
      <c r="I10" s="73"/>
      <c r="J10" s="74"/>
      <c r="K10" s="1"/>
    </row>
    <row r="11" spans="1:11" ht="68.25" customHeight="1" x14ac:dyDescent="0.25">
      <c r="A11" s="4" t="s">
        <v>8</v>
      </c>
      <c r="B11" s="79" t="s">
        <v>67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68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62" t="s">
        <v>10</v>
      </c>
      <c r="B13" s="63"/>
      <c r="C13" s="63"/>
      <c r="D13" s="63"/>
      <c r="E13" s="63"/>
      <c r="F13" s="63"/>
      <c r="G13" s="63"/>
      <c r="H13" s="63"/>
      <c r="I13" s="63"/>
      <c r="J13" s="64"/>
    </row>
    <row r="14" spans="1:11" ht="49.5" customHeight="1" x14ac:dyDescent="0.25">
      <c r="A14" s="4" t="s">
        <v>11</v>
      </c>
      <c r="B14" s="15">
        <v>3</v>
      </c>
      <c r="C14" s="96" t="s">
        <v>53</v>
      </c>
      <c r="D14" s="96"/>
      <c r="E14" s="96"/>
      <c r="F14" s="96"/>
      <c r="G14" s="96"/>
      <c r="H14" s="96"/>
      <c r="I14" s="96"/>
      <c r="J14" s="96"/>
    </row>
    <row r="15" spans="1:11" ht="26.25" customHeight="1" x14ac:dyDescent="0.25">
      <c r="A15" s="4" t="s">
        <v>12</v>
      </c>
      <c r="B15" s="7">
        <v>5</v>
      </c>
      <c r="C15" s="96" t="s">
        <v>54</v>
      </c>
      <c r="D15" s="96"/>
      <c r="E15" s="96"/>
      <c r="F15" s="96"/>
      <c r="G15" s="96"/>
      <c r="H15" s="96"/>
      <c r="I15" s="96"/>
      <c r="J15" s="96"/>
    </row>
    <row r="16" spans="1:11" ht="51.75" customHeight="1" x14ac:dyDescent="0.25">
      <c r="A16" s="4" t="s">
        <v>13</v>
      </c>
      <c r="B16" s="8">
        <v>3</v>
      </c>
      <c r="C16" s="96" t="s">
        <v>55</v>
      </c>
      <c r="D16" s="96"/>
      <c r="E16" s="96"/>
      <c r="F16" s="96"/>
      <c r="G16" s="96"/>
      <c r="H16" s="96"/>
      <c r="I16" s="96"/>
      <c r="J16" s="96"/>
    </row>
    <row r="17" spans="1:13" ht="15.75" x14ac:dyDescent="0.25">
      <c r="A17" s="62" t="s">
        <v>14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3" ht="29.25" customHeight="1" x14ac:dyDescent="0.25">
      <c r="A18" s="4" t="s">
        <v>15</v>
      </c>
      <c r="B18" s="97" t="s">
        <v>56</v>
      </c>
      <c r="C18" s="97"/>
      <c r="D18" s="97"/>
      <c r="E18" s="97"/>
      <c r="F18" s="97"/>
      <c r="G18" s="97"/>
      <c r="H18" s="97"/>
      <c r="I18" s="97"/>
      <c r="J18" s="97"/>
    </row>
    <row r="19" spans="1:13" ht="33" customHeight="1" x14ac:dyDescent="0.25">
      <c r="A19" s="9" t="s">
        <v>16</v>
      </c>
      <c r="B19" s="97" t="s">
        <v>57</v>
      </c>
      <c r="C19" s="97"/>
      <c r="D19" s="97"/>
      <c r="E19" s="97"/>
      <c r="F19" s="97"/>
      <c r="G19" s="97"/>
      <c r="H19" s="97"/>
      <c r="I19" s="97"/>
      <c r="J19" s="97"/>
    </row>
    <row r="20" spans="1:13" ht="34.5" customHeight="1" x14ac:dyDescent="0.25">
      <c r="A20" s="9" t="s">
        <v>17</v>
      </c>
      <c r="B20" s="75" t="s">
        <v>63</v>
      </c>
      <c r="C20" s="75"/>
      <c r="D20" s="75"/>
      <c r="E20" s="75"/>
      <c r="F20" s="75"/>
      <c r="G20" s="75"/>
      <c r="H20" s="75"/>
      <c r="I20" s="75"/>
      <c r="J20" s="75"/>
    </row>
    <row r="21" spans="1:13" ht="35.25" customHeight="1" x14ac:dyDescent="0.25">
      <c r="A21" s="9" t="s">
        <v>38</v>
      </c>
      <c r="B21" s="75" t="s">
        <v>64</v>
      </c>
      <c r="C21" s="75"/>
      <c r="D21" s="75"/>
      <c r="E21" s="75"/>
      <c r="F21" s="75"/>
      <c r="G21" s="75"/>
      <c r="H21" s="75"/>
      <c r="I21" s="75"/>
      <c r="J21" s="75"/>
      <c r="K21" s="1"/>
    </row>
    <row r="22" spans="1:13" ht="15.75" x14ac:dyDescent="0.25">
      <c r="A22" s="62" t="s">
        <v>18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3" ht="15.75" x14ac:dyDescent="0.25">
      <c r="A23" s="76" t="s">
        <v>19</v>
      </c>
      <c r="B23" s="77"/>
      <c r="C23" s="77"/>
      <c r="D23" s="77"/>
      <c r="E23" s="77"/>
      <c r="F23" s="77"/>
      <c r="G23" s="77"/>
      <c r="H23" s="77"/>
      <c r="I23" s="77"/>
      <c r="J23" s="78"/>
      <c r="K23" s="1"/>
    </row>
    <row r="24" spans="1:13" ht="15" customHeight="1" x14ac:dyDescent="0.25">
      <c r="A24" s="91" t="s">
        <v>20</v>
      </c>
      <c r="B24" s="92"/>
      <c r="C24" s="93" t="s">
        <v>21</v>
      </c>
      <c r="D24" s="95"/>
      <c r="E24" s="95"/>
      <c r="F24" s="95" t="s">
        <v>22</v>
      </c>
      <c r="G24" s="95"/>
      <c r="H24" s="92"/>
      <c r="I24" s="93" t="s">
        <v>23</v>
      </c>
      <c r="J24" s="94"/>
    </row>
    <row r="25" spans="1:13" ht="42.75" customHeight="1" x14ac:dyDescent="0.25">
      <c r="A25" s="81">
        <v>569307258</v>
      </c>
      <c r="B25" s="82"/>
      <c r="C25" s="88">
        <v>569307258</v>
      </c>
      <c r="D25" s="89"/>
      <c r="E25" s="90"/>
      <c r="F25" s="118">
        <v>543479661.53999996</v>
      </c>
      <c r="G25" s="89"/>
      <c r="H25" s="90"/>
      <c r="I25" s="83">
        <f>F25/A25</f>
        <v>0.95463329143082865</v>
      </c>
      <c r="J25" s="84"/>
    </row>
    <row r="26" spans="1:13" ht="15.75" x14ac:dyDescent="0.25">
      <c r="A26" s="76" t="s">
        <v>24</v>
      </c>
      <c r="B26" s="77"/>
      <c r="C26" s="77"/>
      <c r="D26" s="77"/>
      <c r="E26" s="77"/>
      <c r="F26" s="77"/>
      <c r="G26" s="77"/>
      <c r="H26" s="77"/>
      <c r="I26" s="77"/>
      <c r="J26" s="78"/>
      <c r="K26" s="1"/>
    </row>
    <row r="27" spans="1:13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25</v>
      </c>
      <c r="J27" s="87"/>
    </row>
    <row r="28" spans="1:13" ht="38.25" x14ac:dyDescent="0.25">
      <c r="A28" s="23" t="s">
        <v>26</v>
      </c>
      <c r="B28" s="28" t="s">
        <v>27</v>
      </c>
      <c r="C28" s="28" t="s">
        <v>39</v>
      </c>
      <c r="D28" s="28" t="s">
        <v>40</v>
      </c>
      <c r="E28" s="28" t="s">
        <v>42</v>
      </c>
      <c r="F28" s="28" t="s">
        <v>43</v>
      </c>
      <c r="G28" s="28" t="s">
        <v>44</v>
      </c>
      <c r="H28" s="28" t="s">
        <v>45</v>
      </c>
      <c r="I28" s="28" t="s">
        <v>46</v>
      </c>
      <c r="J28" s="33" t="s">
        <v>47</v>
      </c>
      <c r="L28" s="20"/>
    </row>
    <row r="29" spans="1:13" ht="48" x14ac:dyDescent="0.25">
      <c r="A29" s="34" t="s">
        <v>69</v>
      </c>
      <c r="B29" s="35" t="s">
        <v>59</v>
      </c>
      <c r="C29" s="54">
        <v>1168896</v>
      </c>
      <c r="D29" s="55">
        <v>215130558</v>
      </c>
      <c r="E29" s="24">
        <v>292224</v>
      </c>
      <c r="F29" s="26">
        <v>87255649</v>
      </c>
      <c r="G29" s="24">
        <v>202631</v>
      </c>
      <c r="H29" s="26">
        <v>75222882.519999996</v>
      </c>
      <c r="I29" s="56">
        <f>IF(G29&gt;0,G29/Tabla1[[#This Row],[Física
(C)]],0)</f>
        <v>0.69340984997809896</v>
      </c>
      <c r="J29" s="57">
        <f>IF(H29&gt;0,H29/Tabla1[[#This Row],[Financiera
(D)]],0)</f>
        <v>0.86209756482356803</v>
      </c>
      <c r="L29" s="19"/>
    </row>
    <row r="30" spans="1:13" ht="36" x14ac:dyDescent="0.25">
      <c r="A30" s="34" t="s">
        <v>70</v>
      </c>
      <c r="B30" s="38" t="s">
        <v>60</v>
      </c>
      <c r="C30" s="58">
        <v>1752000</v>
      </c>
      <c r="D30" s="59">
        <v>61411184</v>
      </c>
      <c r="E30" s="24">
        <v>476000</v>
      </c>
      <c r="F30" s="26">
        <v>26559795.800000001</v>
      </c>
      <c r="G30" s="24">
        <v>272000</v>
      </c>
      <c r="H30" s="26">
        <v>20292158.800000001</v>
      </c>
      <c r="I30" s="60">
        <f>IF(G30&gt;0,G30/Tabla1[[#This Row],[Física
(C)]],0)</f>
        <v>0.5714285714285714</v>
      </c>
      <c r="J30" s="61">
        <f>IF(H30&gt;0,H30/Tabla1[[#This Row],[Financiera
(D)]],0)</f>
        <v>0.76401787697479207</v>
      </c>
    </row>
    <row r="31" spans="1:13" ht="36" x14ac:dyDescent="0.25">
      <c r="A31" s="34" t="s">
        <v>71</v>
      </c>
      <c r="B31" s="38" t="s">
        <v>61</v>
      </c>
      <c r="C31" s="58">
        <v>4000</v>
      </c>
      <c r="D31" s="59">
        <v>5744058</v>
      </c>
      <c r="E31" s="24">
        <v>1000</v>
      </c>
      <c r="F31" s="26">
        <v>3567393.27</v>
      </c>
      <c r="G31" s="25">
        <v>1000</v>
      </c>
      <c r="H31" s="26">
        <v>1324388.6100000001</v>
      </c>
      <c r="I31" s="60">
        <f>IF(G31&gt;0,G31/Tabla1[[#This Row],[Física
(C)]],0)</f>
        <v>1</v>
      </c>
      <c r="J31" s="61">
        <f>IF(H31&gt;0,H31/Tabla1[[#This Row],[Financiera
(D)]],0)</f>
        <v>0.37124827843833436</v>
      </c>
    </row>
    <row r="32" spans="1:13" ht="48" x14ac:dyDescent="0.25">
      <c r="A32" s="34" t="s">
        <v>72</v>
      </c>
      <c r="B32" s="38" t="s">
        <v>62</v>
      </c>
      <c r="C32" s="58">
        <v>9000</v>
      </c>
      <c r="D32" s="59">
        <v>62276308</v>
      </c>
      <c r="E32" s="24">
        <v>2250</v>
      </c>
      <c r="F32" s="26">
        <v>25694871.5</v>
      </c>
      <c r="G32" s="24">
        <v>2144</v>
      </c>
      <c r="H32" s="27">
        <v>20781019.539999999</v>
      </c>
      <c r="I32" s="60">
        <f>IF(G32&gt;0,G32/Tabla1[[#This Row],[Física
(C)]],0)</f>
        <v>0.9528888888888889</v>
      </c>
      <c r="J32" s="61">
        <f>IF(H32&gt;0,H32/Tabla1[[#This Row],[Financiera
(D)]],0)</f>
        <v>0.80876137247855084</v>
      </c>
      <c r="M32" s="19"/>
    </row>
    <row r="33" spans="1:11" ht="15.75" x14ac:dyDescent="0.25">
      <c r="A33" s="62" t="s">
        <v>28</v>
      </c>
      <c r="B33" s="63"/>
      <c r="C33" s="63"/>
      <c r="D33" s="63"/>
      <c r="E33" s="63"/>
      <c r="F33" s="63"/>
      <c r="G33" s="63"/>
      <c r="H33" s="63"/>
      <c r="I33" s="63"/>
      <c r="J33" s="64"/>
    </row>
    <row r="34" spans="1:11" ht="15.75" x14ac:dyDescent="0.25">
      <c r="A34" s="76" t="s">
        <v>29</v>
      </c>
      <c r="B34" s="77"/>
      <c r="C34" s="77"/>
      <c r="D34" s="77"/>
      <c r="E34" s="77"/>
      <c r="F34" s="77"/>
      <c r="G34" s="77"/>
      <c r="H34" s="77"/>
      <c r="I34" s="77"/>
      <c r="J34" s="78"/>
      <c r="K34" s="1"/>
    </row>
    <row r="35" spans="1:11" x14ac:dyDescent="0.25">
      <c r="A35" s="10" t="s">
        <v>30</v>
      </c>
      <c r="B35" s="79" t="s">
        <v>58</v>
      </c>
      <c r="C35" s="79"/>
      <c r="D35" s="79"/>
      <c r="E35" s="79"/>
      <c r="F35" s="79"/>
      <c r="G35" s="79"/>
      <c r="H35" s="79"/>
      <c r="I35" s="79"/>
      <c r="J35" s="80"/>
    </row>
    <row r="36" spans="1:11" ht="30" x14ac:dyDescent="0.25">
      <c r="A36" s="10" t="s">
        <v>31</v>
      </c>
      <c r="B36" s="79" t="s">
        <v>98</v>
      </c>
      <c r="C36" s="79"/>
      <c r="D36" s="79"/>
      <c r="E36" s="79"/>
      <c r="F36" s="79"/>
      <c r="G36" s="79"/>
      <c r="H36" s="79"/>
      <c r="I36" s="79"/>
      <c r="J36" s="80"/>
    </row>
    <row r="37" spans="1:11" ht="85.5" customHeight="1" x14ac:dyDescent="0.25">
      <c r="A37" s="10" t="s">
        <v>32</v>
      </c>
      <c r="B37" s="79" t="s">
        <v>108</v>
      </c>
      <c r="C37" s="79"/>
      <c r="D37" s="79"/>
      <c r="E37" s="79"/>
      <c r="F37" s="79"/>
      <c r="G37" s="79"/>
      <c r="H37" s="79"/>
      <c r="I37" s="79"/>
      <c r="J37" s="80"/>
    </row>
    <row r="38" spans="1:11" ht="74.25" customHeight="1" x14ac:dyDescent="0.25">
      <c r="A38" s="10" t="s">
        <v>33</v>
      </c>
      <c r="B38" s="79" t="s">
        <v>99</v>
      </c>
      <c r="C38" s="79"/>
      <c r="D38" s="79"/>
      <c r="E38" s="79"/>
      <c r="F38" s="79"/>
      <c r="G38" s="79"/>
      <c r="H38" s="79"/>
      <c r="I38" s="79"/>
      <c r="J38" s="80"/>
    </row>
    <row r="39" spans="1:11" ht="15.75" x14ac:dyDescent="0.25">
      <c r="A39" s="62" t="s">
        <v>34</v>
      </c>
      <c r="B39" s="63"/>
      <c r="C39" s="63"/>
      <c r="D39" s="63"/>
      <c r="E39" s="63"/>
      <c r="F39" s="63"/>
      <c r="G39" s="63"/>
      <c r="H39" s="63"/>
      <c r="I39" s="63"/>
      <c r="J39" s="64"/>
    </row>
    <row r="40" spans="1:11" ht="15.75" x14ac:dyDescent="0.25">
      <c r="A40" s="65" t="s">
        <v>35</v>
      </c>
      <c r="B40" s="66"/>
      <c r="C40" s="66"/>
      <c r="D40" s="66"/>
      <c r="E40" s="66"/>
      <c r="F40" s="66"/>
      <c r="G40" s="66"/>
      <c r="H40" s="66"/>
      <c r="I40" s="66"/>
      <c r="J40" s="67"/>
      <c r="K40" s="1"/>
    </row>
    <row r="41" spans="1:11" ht="39.75" customHeight="1" x14ac:dyDescent="0.25">
      <c r="A41" s="68" t="s">
        <v>103</v>
      </c>
      <c r="B41" s="69"/>
      <c r="C41" s="69"/>
      <c r="D41" s="69"/>
      <c r="E41" s="69"/>
      <c r="F41" s="69"/>
      <c r="G41" s="69"/>
      <c r="H41" s="69"/>
      <c r="I41" s="69"/>
      <c r="J41" s="70"/>
    </row>
    <row r="42" spans="1:11" ht="27.75" customHeight="1" x14ac:dyDescent="0.25">
      <c r="A42" s="16" t="s">
        <v>73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21"/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16" t="s">
        <v>74</v>
      </c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30.75" customHeight="1" x14ac:dyDescent="0.25">
      <c r="A45" s="71" t="s">
        <v>41</v>
      </c>
      <c r="B45" s="71"/>
      <c r="C45" s="71"/>
      <c r="D45" s="71"/>
      <c r="E45" s="71"/>
      <c r="F45" s="71"/>
      <c r="G45" s="71"/>
      <c r="H45" s="71"/>
      <c r="I45" s="71"/>
      <c r="J45" s="71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9:J39"/>
    <mergeCell ref="A40:J40"/>
    <mergeCell ref="A41:J41"/>
    <mergeCell ref="A45:J45"/>
    <mergeCell ref="B9:J9"/>
    <mergeCell ref="B10:J10"/>
    <mergeCell ref="B21:J21"/>
    <mergeCell ref="A33:J33"/>
    <mergeCell ref="A34:J34"/>
    <mergeCell ref="B35:J35"/>
    <mergeCell ref="B36:J36"/>
    <mergeCell ref="B37:J37"/>
    <mergeCell ref="B38:J38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2" xr:uid="{00000000-0002-0000-0000-000000000000}"/>
    <dataValidation allowBlank="1" showInputMessage="1" showErrorMessage="1" prompt="Meta alcanzada en el trimestre" sqref="G28:G32" xr:uid="{00000000-0002-0000-0000-000001000000}"/>
    <dataValidation allowBlank="1" showInputMessage="1" showErrorMessage="1" prompt="Monto presupuestado para el producto" sqref="F28 E29:F32 D28:D32" xr:uid="{00000000-0002-0000-0000-000002000000}"/>
    <dataValidation allowBlank="1" showInputMessage="1" showErrorMessage="1" prompt="Meta anual del indicador" sqref="E28 C28:C32" xr:uid="{00000000-0002-0000-0000-000003000000}"/>
    <dataValidation allowBlank="1" showInputMessage="1" showErrorMessage="1" prompt="Nombre del indicador" sqref="B28:B32" xr:uid="{00000000-0002-0000-0000-000004000000}"/>
    <dataValidation allowBlank="1" showInputMessage="1" showErrorMessage="1" prompt="Nombre de cada producto" sqref="A28:A32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A34B8A78-DB4D-4F65-B9D7-E7689E5011E1}"/>
    <dataValidation allowBlank="1" showInputMessage="1" showErrorMessage="1" prompt="Oportunidades de mejora identificadas" sqref="A41:J44" xr:uid="{00000000-0002-0000-0000-000008000000}"/>
    <dataValidation allowBlank="1" showInputMessage="1" showErrorMessage="1" prompt="De existir desvío, explicar razones." sqref="B38:J38" xr:uid="{00000000-0002-0000-0000-000009000000}"/>
    <dataValidation allowBlank="1" showInputMessage="1" showErrorMessage="1" prompt="1. Describir lo plasmado en el presupuesto_x000a_2. Describir lo alcanzado en términos financieros y de producción " sqref="B37:J37" xr:uid="{00000000-0002-0000-0000-00000A000000}"/>
    <dataValidation allowBlank="1" showInputMessage="1" showErrorMessage="1" prompt="¿En qué consiste el producto? su objetivo" sqref="B36:J36" xr:uid="{00000000-0002-0000-0000-00000B000000}"/>
    <dataValidation allowBlank="1" showInputMessage="1" showErrorMessage="1" prompt="Nombre del producto" sqref="B35:J35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25" right="0.25" top="0.75" bottom="0.75" header="0.3" footer="0.3"/>
  <pageSetup scale="66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sheetPr>
    <pageSetUpPr fitToPage="1"/>
  </sheetPr>
  <dimension ref="A1:M46"/>
  <sheetViews>
    <sheetView topLeftCell="A32" workbookViewId="0">
      <selection activeCell="B1" sqref="A1:J46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5" width="12.7109375" style="6" customWidth="1"/>
    <col min="6" max="6" width="14.85546875" style="6" bestFit="1" customWidth="1"/>
    <col min="7" max="7" width="8.42578125" style="6" customWidth="1"/>
    <col min="8" max="8" width="13.85546875" style="6" bestFit="1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101" t="s">
        <v>51</v>
      </c>
      <c r="C1" s="102"/>
      <c r="D1" s="102"/>
      <c r="E1" s="102"/>
      <c r="F1" s="102"/>
      <c r="G1" s="102"/>
      <c r="H1" s="102"/>
      <c r="I1" s="102"/>
      <c r="J1" s="103"/>
      <c r="K1" s="1"/>
    </row>
    <row r="2" spans="1:11" ht="24.75" thickBot="1" x14ac:dyDescent="0.3">
      <c r="A2" s="12"/>
      <c r="B2" s="104" t="s">
        <v>0</v>
      </c>
      <c r="C2" s="105"/>
      <c r="D2" s="104" t="s">
        <v>1</v>
      </c>
      <c r="E2" s="105"/>
      <c r="F2" s="105"/>
      <c r="G2" s="105"/>
      <c r="H2" s="106"/>
      <c r="I2" s="2" t="s">
        <v>2</v>
      </c>
      <c r="J2" s="3" t="s">
        <v>3</v>
      </c>
      <c r="K2" s="1"/>
    </row>
    <row r="3" spans="1:11" ht="21.75" thickBot="1" x14ac:dyDescent="0.3">
      <c r="A3" s="13"/>
      <c r="B3" s="107" t="s">
        <v>4</v>
      </c>
      <c r="C3" s="108"/>
      <c r="D3" s="107" t="s">
        <v>105</v>
      </c>
      <c r="E3" s="108"/>
      <c r="F3" s="108"/>
      <c r="G3" s="108"/>
      <c r="H3" s="109"/>
      <c r="I3" s="17"/>
      <c r="J3" s="18"/>
      <c r="K3" s="1"/>
    </row>
    <row r="4" spans="1:11" x14ac:dyDescent="0.25">
      <c r="A4" s="110"/>
      <c r="B4" s="111"/>
      <c r="C4" s="111"/>
      <c r="D4" s="112"/>
      <c r="E4" s="112"/>
      <c r="F4" s="112"/>
      <c r="G4" s="112"/>
      <c r="H4" s="112"/>
      <c r="I4" s="111"/>
      <c r="J4" s="113"/>
      <c r="K4" s="1"/>
    </row>
    <row r="5" spans="1:11" ht="3" customHeight="1" x14ac:dyDescent="0.25">
      <c r="A5" s="98"/>
      <c r="B5" s="99"/>
      <c r="C5" s="99"/>
      <c r="D5" s="99"/>
      <c r="E5" s="99"/>
      <c r="F5" s="99"/>
      <c r="G5" s="99"/>
      <c r="H5" s="99"/>
      <c r="I5" s="99"/>
      <c r="J5" s="100"/>
      <c r="K5" s="1"/>
    </row>
    <row r="6" spans="1:11" ht="15.75" x14ac:dyDescent="0.25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64"/>
      <c r="K6" s="1"/>
    </row>
    <row r="7" spans="1:11" ht="15.75" x14ac:dyDescent="0.25">
      <c r="A7" s="76" t="s">
        <v>6</v>
      </c>
      <c r="B7" s="77"/>
      <c r="C7" s="77"/>
      <c r="D7" s="77"/>
      <c r="E7" s="77"/>
      <c r="F7" s="77"/>
      <c r="G7" s="77"/>
      <c r="H7" s="77"/>
      <c r="I7" s="77"/>
      <c r="J7" s="78"/>
      <c r="K7" s="1"/>
    </row>
    <row r="8" spans="1:11" x14ac:dyDescent="0.25">
      <c r="A8" s="4" t="s">
        <v>7</v>
      </c>
      <c r="B8" s="72" t="s">
        <v>65</v>
      </c>
      <c r="C8" s="73"/>
      <c r="D8" s="73"/>
      <c r="E8" s="73"/>
      <c r="F8" s="73"/>
      <c r="G8" s="73"/>
      <c r="H8" s="73"/>
      <c r="I8" s="73"/>
      <c r="J8" s="74"/>
      <c r="K8" s="1"/>
    </row>
    <row r="9" spans="1:11" ht="15" customHeight="1" x14ac:dyDescent="0.25">
      <c r="A9" s="14" t="s">
        <v>36</v>
      </c>
      <c r="B9" s="72" t="s">
        <v>66</v>
      </c>
      <c r="C9" s="73"/>
      <c r="D9" s="73"/>
      <c r="E9" s="73"/>
      <c r="F9" s="73"/>
      <c r="G9" s="73"/>
      <c r="H9" s="73"/>
      <c r="I9" s="73"/>
      <c r="J9" s="74"/>
      <c r="K9" s="1"/>
    </row>
    <row r="10" spans="1:11" x14ac:dyDescent="0.25">
      <c r="A10" s="14" t="s">
        <v>37</v>
      </c>
      <c r="B10" s="72" t="s">
        <v>52</v>
      </c>
      <c r="C10" s="73"/>
      <c r="D10" s="73"/>
      <c r="E10" s="73"/>
      <c r="F10" s="73"/>
      <c r="G10" s="73"/>
      <c r="H10" s="73"/>
      <c r="I10" s="73"/>
      <c r="J10" s="74"/>
      <c r="K10" s="1"/>
    </row>
    <row r="11" spans="1:11" ht="68.25" customHeight="1" x14ac:dyDescent="0.25">
      <c r="A11" s="4" t="s">
        <v>8</v>
      </c>
      <c r="B11" s="79" t="s">
        <v>67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68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62" t="s">
        <v>10</v>
      </c>
      <c r="B13" s="63"/>
      <c r="C13" s="63"/>
      <c r="D13" s="63"/>
      <c r="E13" s="63"/>
      <c r="F13" s="63"/>
      <c r="G13" s="63"/>
      <c r="H13" s="63"/>
      <c r="I13" s="63"/>
      <c r="J13" s="64"/>
    </row>
    <row r="14" spans="1:11" ht="49.5" customHeight="1" x14ac:dyDescent="0.25">
      <c r="A14" s="4" t="s">
        <v>11</v>
      </c>
      <c r="B14" s="15">
        <v>3</v>
      </c>
      <c r="C14" s="96" t="s">
        <v>53</v>
      </c>
      <c r="D14" s="96"/>
      <c r="E14" s="96"/>
      <c r="F14" s="96"/>
      <c r="G14" s="96"/>
      <c r="H14" s="96"/>
      <c r="I14" s="96"/>
      <c r="J14" s="96"/>
    </row>
    <row r="15" spans="1:11" ht="36" customHeight="1" x14ac:dyDescent="0.25">
      <c r="A15" s="4" t="s">
        <v>12</v>
      </c>
      <c r="B15" s="7">
        <v>5</v>
      </c>
      <c r="C15" s="96" t="s">
        <v>54</v>
      </c>
      <c r="D15" s="96"/>
      <c r="E15" s="96"/>
      <c r="F15" s="96"/>
      <c r="G15" s="96"/>
      <c r="H15" s="96"/>
      <c r="I15" s="96"/>
      <c r="J15" s="96"/>
    </row>
    <row r="16" spans="1:11" ht="48.75" customHeight="1" x14ac:dyDescent="0.25">
      <c r="A16" s="4" t="s">
        <v>13</v>
      </c>
      <c r="B16" s="8">
        <v>3</v>
      </c>
      <c r="C16" s="96" t="s">
        <v>55</v>
      </c>
      <c r="D16" s="96"/>
      <c r="E16" s="96"/>
      <c r="F16" s="96"/>
      <c r="G16" s="96"/>
      <c r="H16" s="96"/>
      <c r="I16" s="96"/>
      <c r="J16" s="96"/>
    </row>
    <row r="17" spans="1:13" ht="15.75" x14ac:dyDescent="0.25">
      <c r="A17" s="62" t="s">
        <v>14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3" ht="29.25" customHeight="1" x14ac:dyDescent="0.25">
      <c r="A18" s="4" t="s">
        <v>15</v>
      </c>
      <c r="B18" s="79" t="s">
        <v>83</v>
      </c>
      <c r="C18" s="79"/>
      <c r="D18" s="79"/>
      <c r="E18" s="79"/>
      <c r="F18" s="79"/>
      <c r="G18" s="79"/>
      <c r="H18" s="79"/>
      <c r="I18" s="79"/>
      <c r="J18" s="80"/>
    </row>
    <row r="19" spans="1:13" ht="33" customHeight="1" x14ac:dyDescent="0.25">
      <c r="A19" s="9" t="s">
        <v>16</v>
      </c>
      <c r="B19" s="79" t="s">
        <v>84</v>
      </c>
      <c r="C19" s="79"/>
      <c r="D19" s="79"/>
      <c r="E19" s="79"/>
      <c r="F19" s="79"/>
      <c r="G19" s="79"/>
      <c r="H19" s="79"/>
      <c r="I19" s="79"/>
      <c r="J19" s="80"/>
    </row>
    <row r="20" spans="1:13" ht="34.5" customHeight="1" x14ac:dyDescent="0.25">
      <c r="A20" s="9" t="s">
        <v>17</v>
      </c>
      <c r="B20" s="114" t="s">
        <v>85</v>
      </c>
      <c r="C20" s="114"/>
      <c r="D20" s="114"/>
      <c r="E20" s="114"/>
      <c r="F20" s="114"/>
      <c r="G20" s="114"/>
      <c r="H20" s="114"/>
      <c r="I20" s="114"/>
      <c r="J20" s="115"/>
    </row>
    <row r="21" spans="1:13" ht="35.25" customHeight="1" x14ac:dyDescent="0.25">
      <c r="A21" s="9" t="s">
        <v>38</v>
      </c>
      <c r="B21" s="114" t="s">
        <v>64</v>
      </c>
      <c r="C21" s="114"/>
      <c r="D21" s="114"/>
      <c r="E21" s="114"/>
      <c r="F21" s="114"/>
      <c r="G21" s="114"/>
      <c r="H21" s="114"/>
      <c r="I21" s="114"/>
      <c r="J21" s="115"/>
      <c r="K21" s="1"/>
    </row>
    <row r="22" spans="1:13" ht="15.75" x14ac:dyDescent="0.25">
      <c r="A22" s="62" t="s">
        <v>18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3" ht="15.75" x14ac:dyDescent="0.25">
      <c r="A23" s="76" t="s">
        <v>19</v>
      </c>
      <c r="B23" s="77"/>
      <c r="C23" s="77"/>
      <c r="D23" s="77"/>
      <c r="E23" s="77"/>
      <c r="F23" s="77"/>
      <c r="G23" s="77"/>
      <c r="H23" s="77"/>
      <c r="I23" s="77"/>
      <c r="J23" s="78"/>
      <c r="K23" s="1"/>
    </row>
    <row r="24" spans="1:13" ht="15" customHeight="1" x14ac:dyDescent="0.25">
      <c r="A24" s="91" t="s">
        <v>20</v>
      </c>
      <c r="B24" s="92"/>
      <c r="C24" s="93" t="s">
        <v>21</v>
      </c>
      <c r="D24" s="95"/>
      <c r="E24" s="95"/>
      <c r="F24" s="95" t="s">
        <v>22</v>
      </c>
      <c r="G24" s="95"/>
      <c r="H24" s="92"/>
      <c r="I24" s="93" t="s">
        <v>23</v>
      </c>
      <c r="J24" s="94"/>
    </row>
    <row r="25" spans="1:13" ht="36.75" customHeight="1" x14ac:dyDescent="0.25">
      <c r="A25" s="81">
        <v>54500000</v>
      </c>
      <c r="B25" s="82"/>
      <c r="C25" s="88">
        <v>54500000</v>
      </c>
      <c r="D25" s="89"/>
      <c r="E25" s="90"/>
      <c r="F25" s="88">
        <v>25599117.52</v>
      </c>
      <c r="G25" s="89"/>
      <c r="H25" s="90"/>
      <c r="I25" s="116">
        <f>F25/C25</f>
        <v>0.46970857834862384</v>
      </c>
      <c r="J25" s="117"/>
    </row>
    <row r="26" spans="1:13" ht="15.75" x14ac:dyDescent="0.25">
      <c r="A26" s="76" t="s">
        <v>24</v>
      </c>
      <c r="B26" s="77"/>
      <c r="C26" s="77"/>
      <c r="D26" s="77"/>
      <c r="E26" s="77"/>
      <c r="F26" s="77"/>
      <c r="G26" s="77"/>
      <c r="H26" s="77"/>
      <c r="I26" s="77"/>
      <c r="J26" s="78"/>
      <c r="K26" s="1"/>
    </row>
    <row r="27" spans="1:13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25</v>
      </c>
      <c r="J27" s="87"/>
    </row>
    <row r="28" spans="1:13" ht="38.25" x14ac:dyDescent="0.25">
      <c r="A28" s="23" t="s">
        <v>26</v>
      </c>
      <c r="B28" s="28" t="s">
        <v>27</v>
      </c>
      <c r="C28" s="28" t="s">
        <v>39</v>
      </c>
      <c r="D28" s="28" t="s">
        <v>40</v>
      </c>
      <c r="E28" s="28" t="s">
        <v>42</v>
      </c>
      <c r="F28" s="28" t="s">
        <v>43</v>
      </c>
      <c r="G28" s="28" t="s">
        <v>44</v>
      </c>
      <c r="H28" s="28" t="s">
        <v>45</v>
      </c>
      <c r="I28" s="28" t="s">
        <v>46</v>
      </c>
      <c r="J28" s="33" t="s">
        <v>47</v>
      </c>
    </row>
    <row r="29" spans="1:13" ht="78.75" customHeight="1" x14ac:dyDescent="0.25">
      <c r="A29" s="22" t="s">
        <v>75</v>
      </c>
      <c r="B29" s="35" t="s">
        <v>79</v>
      </c>
      <c r="C29" s="29">
        <v>64000</v>
      </c>
      <c r="D29" s="30">
        <v>4803555</v>
      </c>
      <c r="E29" s="52">
        <v>17000</v>
      </c>
      <c r="F29" s="44">
        <v>3803555</v>
      </c>
      <c r="G29" s="52">
        <v>15421</v>
      </c>
      <c r="H29" s="45">
        <v>2400000</v>
      </c>
      <c r="I29" s="36">
        <f>IF(G29&gt;0,G29/Tabla13[[#This Row],[Física
(C)]],0)</f>
        <v>0.90711764705882358</v>
      </c>
      <c r="J29" s="37">
        <f>IF(H29&gt;0,H29/Tabla13[[#This Row],[Financiera
(D)]],0)</f>
        <v>0.63098864088990436</v>
      </c>
      <c r="L29" s="19"/>
    </row>
    <row r="30" spans="1:13" ht="84" customHeight="1" x14ac:dyDescent="0.25">
      <c r="A30" s="22" t="s">
        <v>76</v>
      </c>
      <c r="B30" s="35" t="s">
        <v>80</v>
      </c>
      <c r="C30" s="31">
        <v>110000</v>
      </c>
      <c r="D30" s="32">
        <v>15958960</v>
      </c>
      <c r="E30" s="52">
        <v>29000</v>
      </c>
      <c r="F30" s="49">
        <v>12839035</v>
      </c>
      <c r="G30" s="52">
        <v>27871</v>
      </c>
      <c r="H30" s="53">
        <v>4377960</v>
      </c>
      <c r="I30" s="39">
        <f>IF(G30&gt;0,G30/Tabla13[[#This Row],[Física
(C)]],0)</f>
        <v>0.96106896551724141</v>
      </c>
      <c r="J30" s="40">
        <f>IF(H30&gt;0,H30/Tabla13[[#This Row],[Financiera
(D)]],0)</f>
        <v>0.34098824405416761</v>
      </c>
    </row>
    <row r="31" spans="1:13" ht="71.25" customHeight="1" x14ac:dyDescent="0.25">
      <c r="A31" s="22" t="s">
        <v>77</v>
      </c>
      <c r="B31" s="38" t="s">
        <v>81</v>
      </c>
      <c r="C31" s="31">
        <v>25000</v>
      </c>
      <c r="D31" s="32">
        <v>1500466</v>
      </c>
      <c r="E31" s="52">
        <v>6300</v>
      </c>
      <c r="F31" s="44">
        <v>1121971</v>
      </c>
      <c r="G31" s="52">
        <v>5753</v>
      </c>
      <c r="H31" s="45">
        <v>821971</v>
      </c>
      <c r="I31" s="39">
        <f>IF(G31&gt;0,G31/Tabla13[[#This Row],[Física
(C)]],0)</f>
        <v>0.91317460317460319</v>
      </c>
      <c r="J31" s="40">
        <f>IF(H31&gt;0,H31/Tabla13[[#This Row],[Financiera
(D)]],0)</f>
        <v>0.73261340979401424</v>
      </c>
    </row>
    <row r="32" spans="1:13" ht="90" x14ac:dyDescent="0.25">
      <c r="A32" s="22" t="s">
        <v>78</v>
      </c>
      <c r="B32" s="38" t="s">
        <v>62</v>
      </c>
      <c r="C32" s="31">
        <v>2600</v>
      </c>
      <c r="D32" s="32">
        <v>4300000</v>
      </c>
      <c r="E32" s="51">
        <v>700</v>
      </c>
      <c r="F32" s="44">
        <v>3148127</v>
      </c>
      <c r="G32" s="52">
        <v>730</v>
      </c>
      <c r="H32" s="45">
        <v>821388</v>
      </c>
      <c r="I32" s="42">
        <f>IF(G32&gt;0,G32/Tabla13[[#This Row],[Física
(C)]],0)</f>
        <v>1.0428571428571429</v>
      </c>
      <c r="J32" s="43">
        <f>IF(H32&gt;0,H32/Tabla13[[#This Row],[Financiera
(D)]],0)</f>
        <v>0.26091323507596742</v>
      </c>
      <c r="M32" s="19"/>
    </row>
    <row r="33" spans="1:11" ht="15.75" x14ac:dyDescent="0.25">
      <c r="A33" s="62" t="s">
        <v>28</v>
      </c>
      <c r="B33" s="63"/>
      <c r="C33" s="63"/>
      <c r="D33" s="63"/>
      <c r="E33" s="63"/>
      <c r="F33" s="63"/>
      <c r="G33" s="63"/>
      <c r="H33" s="63"/>
      <c r="I33" s="63"/>
      <c r="J33" s="64"/>
    </row>
    <row r="34" spans="1:11" ht="15.75" x14ac:dyDescent="0.25">
      <c r="A34" s="76" t="s">
        <v>29</v>
      </c>
      <c r="B34" s="77"/>
      <c r="C34" s="77"/>
      <c r="D34" s="77"/>
      <c r="E34" s="77"/>
      <c r="F34" s="77"/>
      <c r="G34" s="77"/>
      <c r="H34" s="77"/>
      <c r="I34" s="77"/>
      <c r="J34" s="78"/>
      <c r="K34" s="1"/>
    </row>
    <row r="35" spans="1:11" x14ac:dyDescent="0.25">
      <c r="A35" s="10" t="s">
        <v>30</v>
      </c>
      <c r="B35" s="79" t="s">
        <v>100</v>
      </c>
      <c r="C35" s="79"/>
      <c r="D35" s="79"/>
      <c r="E35" s="79"/>
      <c r="F35" s="79"/>
      <c r="G35" s="79"/>
      <c r="H35" s="79"/>
      <c r="I35" s="79"/>
      <c r="J35" s="80"/>
    </row>
    <row r="36" spans="1:11" ht="30" x14ac:dyDescent="0.25">
      <c r="A36" s="10" t="s">
        <v>31</v>
      </c>
      <c r="B36" s="79" t="s">
        <v>79</v>
      </c>
      <c r="C36" s="79"/>
      <c r="D36" s="79"/>
      <c r="E36" s="79"/>
      <c r="F36" s="79"/>
      <c r="G36" s="79"/>
      <c r="H36" s="79"/>
      <c r="I36" s="79"/>
      <c r="J36" s="80"/>
    </row>
    <row r="37" spans="1:11" ht="85.5" customHeight="1" x14ac:dyDescent="0.25">
      <c r="A37" s="10" t="s">
        <v>32</v>
      </c>
      <c r="B37" s="79" t="s">
        <v>107</v>
      </c>
      <c r="C37" s="79"/>
      <c r="D37" s="79"/>
      <c r="E37" s="79"/>
      <c r="F37" s="79"/>
      <c r="G37" s="79"/>
      <c r="H37" s="79"/>
      <c r="I37" s="79"/>
      <c r="J37" s="80"/>
    </row>
    <row r="38" spans="1:11" ht="30" x14ac:dyDescent="0.25">
      <c r="A38" s="10" t="s">
        <v>33</v>
      </c>
      <c r="B38" s="79" t="s">
        <v>99</v>
      </c>
      <c r="C38" s="79"/>
      <c r="D38" s="79"/>
      <c r="E38" s="79"/>
      <c r="F38" s="79"/>
      <c r="G38" s="79"/>
      <c r="H38" s="79"/>
      <c r="I38" s="79"/>
      <c r="J38" s="80"/>
    </row>
    <row r="39" spans="1:11" ht="15.75" x14ac:dyDescent="0.25">
      <c r="A39" s="62" t="s">
        <v>34</v>
      </c>
      <c r="B39" s="63"/>
      <c r="C39" s="63"/>
      <c r="D39" s="63"/>
      <c r="E39" s="63"/>
      <c r="F39" s="63"/>
      <c r="G39" s="63"/>
      <c r="H39" s="63"/>
      <c r="I39" s="63"/>
      <c r="J39" s="64"/>
    </row>
    <row r="40" spans="1:11" ht="15.75" x14ac:dyDescent="0.25">
      <c r="A40" s="65" t="s">
        <v>35</v>
      </c>
      <c r="B40" s="66"/>
      <c r="C40" s="66"/>
      <c r="D40" s="66"/>
      <c r="E40" s="66"/>
      <c r="F40" s="66"/>
      <c r="G40" s="66"/>
      <c r="H40" s="66"/>
      <c r="I40" s="66"/>
      <c r="J40" s="67"/>
      <c r="K40" s="1"/>
    </row>
    <row r="41" spans="1:11" ht="27.75" customHeight="1" x14ac:dyDescent="0.25">
      <c r="A41" s="68" t="s">
        <v>104</v>
      </c>
      <c r="B41" s="69"/>
      <c r="C41" s="69"/>
      <c r="D41" s="69"/>
      <c r="E41" s="69"/>
      <c r="F41" s="69"/>
      <c r="G41" s="69"/>
      <c r="H41" s="69"/>
      <c r="I41" s="69"/>
      <c r="J41" s="70"/>
    </row>
    <row r="42" spans="1:11" ht="27.75" customHeight="1" x14ac:dyDescent="0.25">
      <c r="A42" s="16" t="s">
        <v>73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21"/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16" t="s">
        <v>82</v>
      </c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27.75" customHeight="1" x14ac:dyDescent="0.25">
      <c r="A45" s="16" t="s">
        <v>74</v>
      </c>
      <c r="B45" s="16"/>
      <c r="C45" s="16"/>
      <c r="D45" s="16"/>
      <c r="E45" s="16"/>
      <c r="F45" s="16"/>
      <c r="G45" s="16"/>
      <c r="H45" s="16"/>
      <c r="I45" s="16"/>
      <c r="J45" s="16"/>
    </row>
    <row r="46" spans="1:11" ht="30.75" customHeight="1" x14ac:dyDescent="0.25">
      <c r="A46" s="71" t="s">
        <v>41</v>
      </c>
      <c r="B46" s="71"/>
      <c r="C46" s="71"/>
      <c r="D46" s="71"/>
      <c r="E46" s="71"/>
      <c r="F46" s="71"/>
      <c r="G46" s="71"/>
      <c r="H46" s="71"/>
      <c r="I46" s="71"/>
      <c r="J46" s="71"/>
    </row>
  </sheetData>
  <mergeCells count="48">
    <mergeCell ref="A40:J40"/>
    <mergeCell ref="A41:J41"/>
    <mergeCell ref="A46:J46"/>
    <mergeCell ref="A34:J34"/>
    <mergeCell ref="B35:J35"/>
    <mergeCell ref="B36:J36"/>
    <mergeCell ref="B37:J37"/>
    <mergeCell ref="B38:J38"/>
    <mergeCell ref="A39:J39"/>
    <mergeCell ref="A33:J33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227" yWindow="481" count="16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Nombre del producto" sqref="B35:J35" xr:uid="{93F70524-F32D-40E7-B440-6BDEAB289FC1}"/>
    <dataValidation allowBlank="1" showInputMessage="1" showErrorMessage="1" prompt="¿En qué consiste el producto? su objetivo" sqref="B36:J36" xr:uid="{A6F57CC1-07CD-47E2-B9EF-64A6A67C6B07}"/>
    <dataValidation allowBlank="1" showInputMessage="1" showErrorMessage="1" prompt="1. Describir lo plasmado en el presupuesto_x000a_2. Describir lo alcanzado en términos financieros y de producción " sqref="B37:J37" xr:uid="{0BC809B4-16CE-4374-A298-E6D735C2E87E}"/>
    <dataValidation allowBlank="1" showInputMessage="1" showErrorMessage="1" prompt="De existir desvío, explicar razones." sqref="B38:J38" xr:uid="{F95C0758-5143-4206-91AE-E241FF96D58C}"/>
    <dataValidation allowBlank="1" showInputMessage="1" showErrorMessage="1" prompt="Oportunidades de mejora identificadas" sqref="A41:J45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2" xr:uid="{BEC5A55C-BD35-45C3-8A4B-0DD463D07B49}"/>
    <dataValidation allowBlank="1" showInputMessage="1" showErrorMessage="1" prompt="Nombre del indicador" sqref="B28:B32" xr:uid="{4ADA3E99-6E27-4274-AAC6-A9D9D60F55DB}"/>
    <dataValidation allowBlank="1" showInputMessage="1" showErrorMessage="1" prompt="Meta anual del indicador" sqref="C28:C32 E28" xr:uid="{436A7E63-6F42-4CF2-8C48-9EE7D0A4D26D}"/>
    <dataValidation allowBlank="1" showInputMessage="1" showErrorMessage="1" prompt="Monto presupuestado para el producto" sqref="D28:D32 E29:F32 F28" xr:uid="{DF2CD51F-29E3-40C9-8654-3FE3CA256B95}"/>
    <dataValidation allowBlank="1" showInputMessage="1" showErrorMessage="1" prompt="Meta alcanzada en el trimestre" sqref="G28:G32" xr:uid="{8630D2C7-450C-44F9-B52F-B64C75840FBC}"/>
    <dataValidation allowBlank="1" showInputMessage="1" showErrorMessage="1" prompt="Monto ejecutado en el trimestre" sqref="H28:H32" xr:uid="{FFA07861-2AEC-4847-BF8C-D7B67F66C76D}"/>
  </dataValidations>
  <pageMargins left="0.23622047244094491" right="0.23622047244094491" top="0.74803149606299213" bottom="0.74803149606299213" header="0.31496062992125984" footer="0.31496062992125984"/>
  <pageSetup scale="78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sheetPr>
    <pageSetUpPr fitToPage="1"/>
  </sheetPr>
  <dimension ref="A1:L44"/>
  <sheetViews>
    <sheetView tabSelected="1" workbookViewId="0">
      <selection activeCell="L35" sqref="L35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5" width="12.7109375" style="6" customWidth="1"/>
    <col min="6" max="6" width="13.85546875" style="6" bestFit="1" customWidth="1"/>
    <col min="7" max="7" width="8.42578125" style="6" customWidth="1"/>
    <col min="8" max="8" width="13.85546875" style="6" bestFit="1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101" t="s">
        <v>51</v>
      </c>
      <c r="C1" s="102"/>
      <c r="D1" s="102"/>
      <c r="E1" s="102"/>
      <c r="F1" s="102"/>
      <c r="G1" s="102"/>
      <c r="H1" s="102"/>
      <c r="I1" s="102"/>
      <c r="J1" s="103"/>
      <c r="K1" s="1"/>
    </row>
    <row r="2" spans="1:11" ht="24.75" thickBot="1" x14ac:dyDescent="0.3">
      <c r="A2" s="12"/>
      <c r="B2" s="104" t="s">
        <v>0</v>
      </c>
      <c r="C2" s="105"/>
      <c r="D2" s="104" t="s">
        <v>1</v>
      </c>
      <c r="E2" s="105"/>
      <c r="F2" s="105"/>
      <c r="G2" s="105"/>
      <c r="H2" s="106"/>
      <c r="I2" s="2" t="s">
        <v>2</v>
      </c>
      <c r="J2" s="3" t="s">
        <v>3</v>
      </c>
      <c r="K2" s="1"/>
    </row>
    <row r="3" spans="1:11" ht="21.75" thickBot="1" x14ac:dyDescent="0.3">
      <c r="A3" s="13"/>
      <c r="B3" s="107" t="s">
        <v>4</v>
      </c>
      <c r="C3" s="108"/>
      <c r="D3" s="107" t="s">
        <v>105</v>
      </c>
      <c r="E3" s="108"/>
      <c r="F3" s="108"/>
      <c r="G3" s="108"/>
      <c r="H3" s="109"/>
      <c r="I3" s="17"/>
      <c r="J3" s="18"/>
      <c r="K3" s="1"/>
    </row>
    <row r="4" spans="1:11" x14ac:dyDescent="0.25">
      <c r="A4" s="110"/>
      <c r="B4" s="111"/>
      <c r="C4" s="111"/>
      <c r="D4" s="112"/>
      <c r="E4" s="112"/>
      <c r="F4" s="112"/>
      <c r="G4" s="112"/>
      <c r="H4" s="112"/>
      <c r="I4" s="111"/>
      <c r="J4" s="113"/>
      <c r="K4" s="1"/>
    </row>
    <row r="5" spans="1:11" ht="3" customHeight="1" x14ac:dyDescent="0.25">
      <c r="A5" s="98"/>
      <c r="B5" s="99"/>
      <c r="C5" s="99"/>
      <c r="D5" s="99"/>
      <c r="E5" s="99"/>
      <c r="F5" s="99"/>
      <c r="G5" s="99"/>
      <c r="H5" s="99"/>
      <c r="I5" s="99"/>
      <c r="J5" s="100"/>
      <c r="K5" s="1"/>
    </row>
    <row r="6" spans="1:11" ht="15.75" x14ac:dyDescent="0.25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64"/>
      <c r="K6" s="1"/>
    </row>
    <row r="7" spans="1:11" ht="15.75" x14ac:dyDescent="0.25">
      <c r="A7" s="76" t="s">
        <v>6</v>
      </c>
      <c r="B7" s="77"/>
      <c r="C7" s="77"/>
      <c r="D7" s="77"/>
      <c r="E7" s="77"/>
      <c r="F7" s="77"/>
      <c r="G7" s="77"/>
      <c r="H7" s="77"/>
      <c r="I7" s="77"/>
      <c r="J7" s="78"/>
      <c r="K7" s="1"/>
    </row>
    <row r="8" spans="1:11" x14ac:dyDescent="0.25">
      <c r="A8" s="4" t="s">
        <v>7</v>
      </c>
      <c r="B8" s="72" t="s">
        <v>65</v>
      </c>
      <c r="C8" s="73"/>
      <c r="D8" s="73"/>
      <c r="E8" s="73"/>
      <c r="F8" s="73"/>
      <c r="G8" s="73"/>
      <c r="H8" s="73"/>
      <c r="I8" s="73"/>
      <c r="J8" s="74"/>
      <c r="K8" s="1"/>
    </row>
    <row r="9" spans="1:11" ht="15" customHeight="1" x14ac:dyDescent="0.25">
      <c r="A9" s="14" t="s">
        <v>36</v>
      </c>
      <c r="B9" s="72" t="s">
        <v>66</v>
      </c>
      <c r="C9" s="73"/>
      <c r="D9" s="73"/>
      <c r="E9" s="73"/>
      <c r="F9" s="73"/>
      <c r="G9" s="73"/>
      <c r="H9" s="73"/>
      <c r="I9" s="73"/>
      <c r="J9" s="74"/>
      <c r="K9" s="1"/>
    </row>
    <row r="10" spans="1:11" x14ac:dyDescent="0.25">
      <c r="A10" s="14" t="s">
        <v>37</v>
      </c>
      <c r="B10" s="72" t="s">
        <v>52</v>
      </c>
      <c r="C10" s="73"/>
      <c r="D10" s="73"/>
      <c r="E10" s="73"/>
      <c r="F10" s="73"/>
      <c r="G10" s="73"/>
      <c r="H10" s="73"/>
      <c r="I10" s="73"/>
      <c r="J10" s="74"/>
      <c r="K10" s="1"/>
    </row>
    <row r="11" spans="1:11" ht="68.25" customHeight="1" x14ac:dyDescent="0.25">
      <c r="A11" s="4" t="s">
        <v>8</v>
      </c>
      <c r="B11" s="79" t="s">
        <v>67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68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62" t="s">
        <v>10</v>
      </c>
      <c r="B13" s="63"/>
      <c r="C13" s="63"/>
      <c r="D13" s="63"/>
      <c r="E13" s="63"/>
      <c r="F13" s="63"/>
      <c r="G13" s="63"/>
      <c r="H13" s="63"/>
      <c r="I13" s="63"/>
      <c r="J13" s="64"/>
    </row>
    <row r="14" spans="1:11" ht="49.5" customHeight="1" x14ac:dyDescent="0.25">
      <c r="A14" s="4" t="s">
        <v>11</v>
      </c>
      <c r="B14" s="15">
        <v>3</v>
      </c>
      <c r="C14" s="96" t="s">
        <v>53</v>
      </c>
      <c r="D14" s="96"/>
      <c r="E14" s="96"/>
      <c r="F14" s="96"/>
      <c r="G14" s="96"/>
      <c r="H14" s="96"/>
      <c r="I14" s="96"/>
      <c r="J14" s="96"/>
    </row>
    <row r="15" spans="1:11" ht="26.25" customHeight="1" x14ac:dyDescent="0.25">
      <c r="A15" s="4" t="s">
        <v>12</v>
      </c>
      <c r="B15" s="7">
        <v>5</v>
      </c>
      <c r="C15" s="96" t="s">
        <v>54</v>
      </c>
      <c r="D15" s="96"/>
      <c r="E15" s="96"/>
      <c r="F15" s="96"/>
      <c r="G15" s="96"/>
      <c r="H15" s="96"/>
      <c r="I15" s="96"/>
      <c r="J15" s="96"/>
    </row>
    <row r="16" spans="1:11" ht="57.75" customHeight="1" x14ac:dyDescent="0.25">
      <c r="A16" s="4" t="s">
        <v>13</v>
      </c>
      <c r="B16" s="8">
        <v>3</v>
      </c>
      <c r="C16" s="96" t="s">
        <v>55</v>
      </c>
      <c r="D16" s="96"/>
      <c r="E16" s="96"/>
      <c r="F16" s="96"/>
      <c r="G16" s="96"/>
      <c r="H16" s="96"/>
      <c r="I16" s="96"/>
      <c r="J16" s="96"/>
    </row>
    <row r="17" spans="1:12" ht="15.75" x14ac:dyDescent="0.25">
      <c r="A17" s="62" t="s">
        <v>14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2" ht="29.25" customHeight="1" x14ac:dyDescent="0.25">
      <c r="A18" s="4" t="s">
        <v>15</v>
      </c>
      <c r="B18" s="79" t="s">
        <v>91</v>
      </c>
      <c r="C18" s="79"/>
      <c r="D18" s="79"/>
      <c r="E18" s="79"/>
      <c r="F18" s="79"/>
      <c r="G18" s="79"/>
      <c r="H18" s="79"/>
      <c r="I18" s="79"/>
      <c r="J18" s="80"/>
    </row>
    <row r="19" spans="1:12" ht="44.25" customHeight="1" x14ac:dyDescent="0.25">
      <c r="A19" s="9" t="s">
        <v>16</v>
      </c>
      <c r="B19" s="79" t="s">
        <v>92</v>
      </c>
      <c r="C19" s="79"/>
      <c r="D19" s="79"/>
      <c r="E19" s="79"/>
      <c r="F19" s="79"/>
      <c r="G19" s="79"/>
      <c r="H19" s="79"/>
      <c r="I19" s="79"/>
      <c r="J19" s="80"/>
    </row>
    <row r="20" spans="1:12" ht="34.5" customHeight="1" x14ac:dyDescent="0.25">
      <c r="A20" s="9" t="s">
        <v>17</v>
      </c>
      <c r="B20" s="79" t="s">
        <v>97</v>
      </c>
      <c r="C20" s="79"/>
      <c r="D20" s="79"/>
      <c r="E20" s="79"/>
      <c r="F20" s="79"/>
      <c r="G20" s="79"/>
      <c r="H20" s="79"/>
      <c r="I20" s="79"/>
      <c r="J20" s="80"/>
    </row>
    <row r="21" spans="1:12" ht="35.25" customHeight="1" x14ac:dyDescent="0.25">
      <c r="A21" s="9" t="s">
        <v>38</v>
      </c>
      <c r="B21" s="79" t="s">
        <v>96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12" ht="15.75" x14ac:dyDescent="0.25">
      <c r="A22" s="62" t="s">
        <v>18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2" ht="15.75" x14ac:dyDescent="0.25">
      <c r="A23" s="76" t="s">
        <v>19</v>
      </c>
      <c r="B23" s="77"/>
      <c r="C23" s="77"/>
      <c r="D23" s="77"/>
      <c r="E23" s="77"/>
      <c r="F23" s="77"/>
      <c r="G23" s="77"/>
      <c r="H23" s="77"/>
      <c r="I23" s="77"/>
      <c r="J23" s="78"/>
      <c r="K23" s="1"/>
    </row>
    <row r="24" spans="1:12" ht="15" customHeight="1" x14ac:dyDescent="0.25">
      <c r="A24" s="91" t="s">
        <v>20</v>
      </c>
      <c r="B24" s="92"/>
      <c r="C24" s="93" t="s">
        <v>21</v>
      </c>
      <c r="D24" s="95"/>
      <c r="E24" s="95"/>
      <c r="F24" s="95" t="s">
        <v>22</v>
      </c>
      <c r="G24" s="95"/>
      <c r="H24" s="92"/>
      <c r="I24" s="93" t="s">
        <v>23</v>
      </c>
      <c r="J24" s="94"/>
    </row>
    <row r="25" spans="1:12" ht="42.75" customHeight="1" x14ac:dyDescent="0.25">
      <c r="A25" s="81">
        <v>22200000</v>
      </c>
      <c r="B25" s="82"/>
      <c r="C25" s="88">
        <v>22200000</v>
      </c>
      <c r="D25" s="89"/>
      <c r="E25" s="90"/>
      <c r="F25" s="88">
        <v>16181450.92</v>
      </c>
      <c r="G25" s="119"/>
      <c r="H25" s="120"/>
      <c r="I25" s="116">
        <f>F25/C25</f>
        <v>0.72889418558558561</v>
      </c>
      <c r="J25" s="117"/>
    </row>
    <row r="26" spans="1:12" ht="15.75" x14ac:dyDescent="0.25">
      <c r="A26" s="76" t="s">
        <v>24</v>
      </c>
      <c r="B26" s="77"/>
      <c r="C26" s="77"/>
      <c r="D26" s="77"/>
      <c r="E26" s="77"/>
      <c r="F26" s="77"/>
      <c r="G26" s="77"/>
      <c r="H26" s="77"/>
      <c r="I26" s="77"/>
      <c r="J26" s="78"/>
      <c r="K26" s="1"/>
    </row>
    <row r="27" spans="1:12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25</v>
      </c>
      <c r="J27" s="87"/>
    </row>
    <row r="28" spans="1:12" ht="38.25" x14ac:dyDescent="0.25">
      <c r="A28" s="23" t="s">
        <v>26</v>
      </c>
      <c r="B28" s="28" t="s">
        <v>27</v>
      </c>
      <c r="C28" s="28" t="s">
        <v>39</v>
      </c>
      <c r="D28" s="28" t="s">
        <v>40</v>
      </c>
      <c r="E28" s="28" t="s">
        <v>42</v>
      </c>
      <c r="F28" s="28" t="s">
        <v>43</v>
      </c>
      <c r="G28" s="28" t="s">
        <v>44</v>
      </c>
      <c r="H28" s="28" t="s">
        <v>45</v>
      </c>
      <c r="I28" s="28" t="s">
        <v>46</v>
      </c>
      <c r="J28" s="33" t="s">
        <v>47</v>
      </c>
    </row>
    <row r="29" spans="1:12" ht="60" x14ac:dyDescent="0.25">
      <c r="A29" s="48" t="s">
        <v>87</v>
      </c>
      <c r="B29" s="47" t="s">
        <v>89</v>
      </c>
      <c r="C29" s="29">
        <v>400</v>
      </c>
      <c r="D29" s="30">
        <v>10732724</v>
      </c>
      <c r="E29" s="41">
        <v>400</v>
      </c>
      <c r="F29" s="49">
        <v>5176695</v>
      </c>
      <c r="G29" s="51">
        <v>349</v>
      </c>
      <c r="H29" s="50">
        <v>4884701</v>
      </c>
      <c r="I29" s="36">
        <f>IF(G29&gt;0,G29/Tabla134[[#This Row],[Física
(C)]],0)</f>
        <v>0.87250000000000005</v>
      </c>
      <c r="J29" s="37">
        <f>IF(H29&gt;0,H29/Tabla134[[#This Row],[Financiera
(D)]],0)</f>
        <v>0.94359451348785273</v>
      </c>
      <c r="L29" s="19"/>
    </row>
    <row r="30" spans="1:12" ht="75" x14ac:dyDescent="0.25">
      <c r="A30" s="48" t="s">
        <v>88</v>
      </c>
      <c r="B30" s="47" t="s">
        <v>90</v>
      </c>
      <c r="C30" s="31">
        <v>1000</v>
      </c>
      <c r="D30" s="32">
        <v>5168220</v>
      </c>
      <c r="E30" s="46">
        <v>263</v>
      </c>
      <c r="F30" s="49">
        <v>3678332.94</v>
      </c>
      <c r="G30" s="51">
        <v>263</v>
      </c>
      <c r="H30" s="50">
        <v>1672701.64</v>
      </c>
      <c r="I30" s="39">
        <f>IF(G30&gt;0,G30/Tabla134[[#This Row],[Física
(C)]],0)</f>
        <v>1</v>
      </c>
      <c r="J30" s="40">
        <f>IF(H30&gt;0,H30/Tabla134[[#This Row],[Financiera
(D)]],0)</f>
        <v>0.45474449085623009</v>
      </c>
    </row>
    <row r="31" spans="1:12" ht="15.75" x14ac:dyDescent="0.25">
      <c r="A31" s="62" t="s">
        <v>28</v>
      </c>
      <c r="B31" s="63"/>
      <c r="C31" s="63"/>
      <c r="D31" s="63"/>
      <c r="E31" s="63"/>
      <c r="F31" s="63"/>
      <c r="G31" s="63"/>
      <c r="H31" s="63"/>
      <c r="I31" s="63"/>
      <c r="J31" s="64"/>
    </row>
    <row r="32" spans="1:12" ht="15.75" x14ac:dyDescent="0.25">
      <c r="A32" s="76" t="s">
        <v>93</v>
      </c>
      <c r="B32" s="77"/>
      <c r="C32" s="77"/>
      <c r="D32" s="77"/>
      <c r="E32" s="77"/>
      <c r="F32" s="77"/>
      <c r="G32" s="77"/>
      <c r="H32" s="77"/>
      <c r="I32" s="77"/>
      <c r="J32" s="78"/>
      <c r="K32" s="1"/>
    </row>
    <row r="33" spans="1:11" x14ac:dyDescent="0.25">
      <c r="A33" s="10" t="s">
        <v>30</v>
      </c>
      <c r="B33" s="79" t="s">
        <v>94</v>
      </c>
      <c r="C33" s="79"/>
      <c r="D33" s="79"/>
      <c r="E33" s="79"/>
      <c r="F33" s="79"/>
      <c r="G33" s="79"/>
      <c r="H33" s="79"/>
      <c r="I33" s="79"/>
      <c r="J33" s="80"/>
    </row>
    <row r="34" spans="1:11" ht="30" x14ac:dyDescent="0.25">
      <c r="A34" s="10" t="s">
        <v>31</v>
      </c>
      <c r="B34" s="79" t="s">
        <v>95</v>
      </c>
      <c r="C34" s="79"/>
      <c r="D34" s="79"/>
      <c r="E34" s="79"/>
      <c r="F34" s="79"/>
      <c r="G34" s="79"/>
      <c r="H34" s="79"/>
      <c r="I34" s="79"/>
      <c r="J34" s="80"/>
    </row>
    <row r="35" spans="1:11" ht="85.5" customHeight="1" x14ac:dyDescent="0.25">
      <c r="A35" s="10" t="s">
        <v>32</v>
      </c>
      <c r="B35" s="79" t="s">
        <v>106</v>
      </c>
      <c r="C35" s="79"/>
      <c r="D35" s="79"/>
      <c r="E35" s="79"/>
      <c r="F35" s="79"/>
      <c r="G35" s="79"/>
      <c r="H35" s="79"/>
      <c r="I35" s="79"/>
      <c r="J35" s="80"/>
    </row>
    <row r="36" spans="1:11" ht="69.75" customHeight="1" x14ac:dyDescent="0.25">
      <c r="A36" s="10" t="s">
        <v>33</v>
      </c>
      <c r="B36" s="79" t="s">
        <v>101</v>
      </c>
      <c r="C36" s="79"/>
      <c r="D36" s="79"/>
      <c r="E36" s="79"/>
      <c r="F36" s="79"/>
      <c r="G36" s="79"/>
      <c r="H36" s="79"/>
      <c r="I36" s="79"/>
      <c r="J36" s="80"/>
    </row>
    <row r="37" spans="1:11" ht="15.75" x14ac:dyDescent="0.25">
      <c r="A37" s="62" t="s">
        <v>34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1" ht="15.75" x14ac:dyDescent="0.25">
      <c r="A38" s="65" t="s">
        <v>35</v>
      </c>
      <c r="B38" s="66"/>
      <c r="C38" s="66"/>
      <c r="D38" s="66"/>
      <c r="E38" s="66"/>
      <c r="F38" s="66"/>
      <c r="G38" s="66"/>
      <c r="H38" s="66"/>
      <c r="I38" s="66"/>
      <c r="J38" s="67"/>
      <c r="K38" s="1"/>
    </row>
    <row r="39" spans="1:11" ht="27.75" customHeight="1" x14ac:dyDescent="0.25">
      <c r="A39" s="68" t="s">
        <v>102</v>
      </c>
      <c r="B39" s="69"/>
      <c r="C39" s="69"/>
      <c r="D39" s="69"/>
      <c r="E39" s="69"/>
      <c r="F39" s="69"/>
      <c r="G39" s="69"/>
      <c r="H39" s="69"/>
      <c r="I39" s="69"/>
      <c r="J39" s="70"/>
    </row>
    <row r="40" spans="1:11" ht="27.75" customHeight="1" x14ac:dyDescent="0.25">
      <c r="A40" s="16" t="s">
        <v>73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1" ht="27.75" customHeight="1" x14ac:dyDescent="0.25">
      <c r="A41" s="21"/>
      <c r="B41" s="16"/>
      <c r="C41" s="16"/>
      <c r="D41" s="16"/>
      <c r="E41" s="16"/>
      <c r="F41" s="16"/>
      <c r="G41" s="16"/>
      <c r="H41" s="16"/>
      <c r="I41" s="16"/>
      <c r="J41" s="16"/>
    </row>
    <row r="42" spans="1:11" ht="27.75" customHeight="1" x14ac:dyDescent="0.25">
      <c r="A42" s="16" t="s">
        <v>86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16" t="s">
        <v>74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30.75" customHeight="1" x14ac:dyDescent="0.25">
      <c r="A44" s="71" t="s">
        <v>41</v>
      </c>
      <c r="B44" s="71"/>
      <c r="C44" s="71"/>
      <c r="D44" s="71"/>
      <c r="E44" s="71"/>
      <c r="F44" s="71"/>
      <c r="G44" s="71"/>
      <c r="H44" s="71"/>
      <c r="I44" s="71"/>
      <c r="J44" s="71"/>
    </row>
  </sheetData>
  <mergeCells count="48">
    <mergeCell ref="A38:J38"/>
    <mergeCell ref="A39:J39"/>
    <mergeCell ref="A44:J44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 D28:D30 E29:F30" xr:uid="{5023BFE1-CE1D-4101-82FB-4D7034BDC0EF}"/>
    <dataValidation allowBlank="1" showInputMessage="1" showErrorMessage="1" prompt="Meta anual del indicador" sqref="E28 C28:C30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39:J43" xr:uid="{4CC4A794-4295-46C0-9C91-56A848EEC160}"/>
    <dataValidation allowBlank="1" showInputMessage="1" showErrorMessage="1" prompt="De existir desvío, explicar razones." sqref="B36:J36" xr:uid="{ED6336BC-3482-45E3-B48F-E24DFABD6D09}"/>
    <dataValidation allowBlank="1" showInputMessage="1" showErrorMessage="1" prompt="1. Describir lo plasmado en el presupuesto_x000a_2. Describir lo alcanzado en términos financieros y de producción " sqref="B35:J35" xr:uid="{EFE9B369-C80E-49C1-B70E-997FB933C04E}"/>
    <dataValidation allowBlank="1" showInputMessage="1" showErrorMessage="1" prompt="¿En qué consiste el producto? su objetivo" sqref="B34:J34" xr:uid="{847C904C-C6BD-4852-95B7-137F121EF4BE}"/>
    <dataValidation allowBlank="1" showInputMessage="1" showErrorMessage="1" prompt="Nombre del producto" sqref="B33:J33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0" xr:uid="{CA94F20F-2EDF-4A5E-A8C3-A65B194714C0}"/>
    <dataValidation allowBlank="1" showInputMessage="1" showErrorMessage="1" prompt="Meta alcanzada en el trimestre" sqref="G28:G30" xr:uid="{3958A520-848B-4A66-8598-089A0835CB5C}"/>
    <dataValidation allowBlank="1" showInputMessage="1" showErrorMessage="1" prompt="Nombre del indicador" sqref="B28:B30" xr:uid="{A2076DE9-D682-438F-977D-405EDC69C931}"/>
    <dataValidation allowBlank="1" showInputMessage="1" showErrorMessage="1" prompt="Nombre de cada producto" sqref="A28:A30" xr:uid="{C99CD333-F186-4D0A-8094-A414662D0ED0}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Austry Rodriguez</cp:lastModifiedBy>
  <cp:lastPrinted>2024-01-23T16:45:23Z</cp:lastPrinted>
  <dcterms:created xsi:type="dcterms:W3CDTF">2021-03-22T15:50:10Z</dcterms:created>
  <dcterms:modified xsi:type="dcterms:W3CDTF">2024-01-23T18:32:49Z</dcterms:modified>
</cp:coreProperties>
</file>