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yra Pena\Downloads\"/>
    </mc:Choice>
  </mc:AlternateContent>
  <bookViews>
    <workbookView xWindow="0" yWindow="0" windowWidth="20490" windowHeight="7755" activeTab="2"/>
  </bookViews>
  <sheets>
    <sheet name="Programa 13" sheetId="1" r:id="rId1"/>
    <sheet name="Programa 18" sheetId="2" r:id="rId2"/>
    <sheet name="Programa 19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1" i="3" l="1"/>
  <c r="I31" i="3"/>
  <c r="J30" i="3"/>
  <c r="I30" i="3"/>
  <c r="J29" i="3"/>
  <c r="I29" i="3"/>
  <c r="J33" i="2"/>
  <c r="I33" i="2"/>
  <c r="J32" i="2"/>
  <c r="I32" i="2"/>
  <c r="J31" i="2"/>
  <c r="I31" i="2"/>
  <c r="J30" i="2"/>
  <c r="I30" i="2"/>
  <c r="J29" i="2"/>
  <c r="I29" i="2"/>
  <c r="I33" i="1"/>
  <c r="J33" i="1"/>
  <c r="J29" i="1"/>
  <c r="J30" i="1"/>
  <c r="J31" i="1"/>
  <c r="J32" i="1"/>
  <c r="I29" i="1"/>
  <c r="I30" i="1"/>
  <c r="I31" i="1"/>
  <c r="I32" i="1"/>
</calcChain>
</file>

<file path=xl/sharedStrings.xml><?xml version="1.0" encoding="utf-8"?>
<sst xmlns="http://schemas.openxmlformats.org/spreadsheetml/2006/main" count="238" uniqueCount="114">
  <si>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</si>
  <si>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</si>
  <si>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</si>
  <si>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</si>
  <si>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</si>
  <si>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</si>
  <si>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</si>
  <si>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</si>
  <si>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</si>
  <si>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</si>
  <si>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</si>
  <si>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</si>
  <si>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</si>
  <si>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</si>
  <si>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</si>
  <si>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</si>
  <si>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</si>
  <si>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</si>
  <si>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</si>
  <si>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</si>
  <si>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</si>
  <si>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</si>
  <si>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</si>
  <si>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</si>
  <si>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</si>
  <si>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</si>
  <si>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</si>
  <si>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</si>
  <si>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</si>
  <si>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</si>
  <si>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</si>
  <si>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</si>
  <si>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</si>
  <si>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</si>
  <si>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</si>
  <si>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</si>
  <si>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</si>
  <si>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</si>
  <si>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</si>
  <si>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</si>
  <si>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</si>
  <si>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</si>
  <si>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</si>
  <si>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</si>
  <si>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</si>
  <si>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</si>
  <si>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</si>
  <si>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</si>
  <si>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</si>
  <si>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</si>
  <si>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</si>
  <si>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</t>
  </si>
  <si>
    <t xml:space="preserve"> Una economía territorial y sectorialmente integrada, innovadora, diversificada, plural, orientada a la calidad y ambientalmente sostenible, que genera crecimiento alto y sostenido con equidad y empleo digno, y que aprovecha y potencia las oportunidades del mercado local y se inserta de forma competitiva en la economía global.</t>
  </si>
  <si>
    <t>Estructura productiva sectorial y territorialmente articulada, integrada competitivamente a la  economía global y que aprovecha las oportunidades del mercado local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</si>
  <si>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</si>
  <si>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 xml:space="preserve">Sanidad animal, asistencia técnica y fomento pecuariotivo </t>
  </si>
  <si>
    <t>Aumentar la productividad y competitividad de los productores pecuarios dominicanos mediante la capacitación, mejoramiento genético y resguardo de  la sanidad animal</t>
  </si>
  <si>
    <t>Producto 002 (6315)- Especies Prevenidas y Controladas contra enfermedades</t>
  </si>
  <si>
    <t>Especies vacunadas y pruebas aplicadas</t>
  </si>
  <si>
    <t>Biológicos producidos</t>
  </si>
  <si>
    <t>Especies pecuarias mejoradas</t>
  </si>
  <si>
    <t>Productores capacitados</t>
  </si>
  <si>
    <t>Productores Pecuarios a nivel nacional</t>
  </si>
  <si>
    <t>Aumentar la productividad, calidad e inocuidad de la producción pecuaria nacional, resguardando la sanidad animal</t>
  </si>
  <si>
    <t>0210</t>
  </si>
  <si>
    <t>01</t>
  </si>
  <si>
    <t>Promover el desarrollo de la pecuaria nacional impulsando la productividad y la competitividad de los productores pecuarios, resguardando la sanidad animal para lograr la seguridad alimentaria del pueblo dominicano dentro de un marco de acción ambientalmente sostenible</t>
  </si>
  <si>
    <t>Ser una institución dominicana reconocida por su contribución al desarrollo del sector pecuario nacional, con un personal altamente calificado y comprometido con valores éticos; que propicien el mejoramiento continuo de la productividad, calidad, inocuidad de los alimentos mediante el uso de las tecnologías.</t>
  </si>
  <si>
    <t xml:space="preserve">6315 - Especies prevenidas y controladas contra enfermedades    </t>
  </si>
  <si>
    <t xml:space="preserve">6316 - Biológicos producidos para la especies </t>
  </si>
  <si>
    <t>6317 - Especies genéticamente mejoradas para la reproducción</t>
  </si>
  <si>
    <t>6318 - Productores de ganado reciben capacitación para la producción pecuaria</t>
  </si>
  <si>
    <t>Elaborado por:</t>
  </si>
  <si>
    <t>Enc. Planificación y Desarrollo</t>
  </si>
  <si>
    <t>6628 - Ganado bovino con prueba diagnóstica para brucelosis aplicada en la región agropecuaria Noroeste</t>
  </si>
  <si>
    <t>6630 - Ganado bovino con prueba diagnóstica para tuberculosis aplicada en la región agropecuaria</t>
  </si>
  <si>
    <t>6631 - Hembras bovinas vacunadas contra brucelosis en la región agropecuaria Noroeste</t>
  </si>
  <si>
    <t>7512 - Productores reciben asistencia y capacitación para la identificación del Ganado bovino región agropecuaria Noroeste</t>
  </si>
  <si>
    <t xml:space="preserve">Ganado Bovino con prueba diagnostica de brucelosis aplicada </t>
  </si>
  <si>
    <t xml:space="preserve">Ganado Bovino con prueba diagnostica de Tuberculosis aplicada </t>
  </si>
  <si>
    <t>Hembras bovinas de menos de 24 meses vacunadas</t>
  </si>
  <si>
    <t>Producto 002 (7512)- Especies Prevenidas y Controladas contra enfermedades</t>
  </si>
  <si>
    <t>Productores Capacitados</t>
  </si>
  <si>
    <t xml:space="preserve">Deben programarse operativos para la instalacion de las identificaciones </t>
  </si>
  <si>
    <t>Austry Rodríguez</t>
  </si>
  <si>
    <t>Prevención  y Control de las Enfermedades Bovinas Brucelosis y Tuberculosis en la Region Noroeste</t>
  </si>
  <si>
    <t>Disminucion de la Prevalemciua de la Brucelosis y Tuberculosisis en la la Region Noroeste</t>
  </si>
  <si>
    <t>Productores Pecuarios en las Provincias Santiago Rodriguez, Valverde, Montecristi y Dajabón</t>
  </si>
  <si>
    <t>Austry Rodriguez</t>
  </si>
  <si>
    <t xml:space="preserve">6620 - Productores de leche bovina reciben asistencia técnica en la región Este </t>
  </si>
  <si>
    <t xml:space="preserve"> 6621 - Productores de leche bovina reciben apoyo en inseminación artificial en la región Este</t>
  </si>
  <si>
    <t>Productores Asistidos</t>
  </si>
  <si>
    <t>Inseminaciones realizadas</t>
  </si>
  <si>
    <t>Fomento y desarrollo de la productividad de los sistemas de producción de leche bovina en la region Este</t>
  </si>
  <si>
    <t>Este programa consiste en el servicio tecnico de expertos en ganaderia, brindando a los productores de ganado bovino de leche de la región Este del país, para aumentar la productividad de sus sistemas de producción y mejora genética del ganado</t>
  </si>
  <si>
    <t>V.I.I- Información de Logros y Desviaciones por Producto</t>
  </si>
  <si>
    <t xml:space="preserve">Producto 6620 - Productores de leche bovina reciben asistencia técnica en la región Este </t>
  </si>
  <si>
    <t>Numero de Productores Asistidos</t>
  </si>
  <si>
    <t>A nivel fisico, se denota una asistencia de un 94.96 % por encima de la meta trimestral debido a la rotacion de fincas propuesta en el proyecto, logrando una mayor incidencia y alcance con los productores de la region. A nivel financiero presentó una subejecución de 53.4% por debajo de lo programado debido a restructuraciones de la nómina y a retrasos en la adquisición de equipos especializados, causados por la crisis actual a nivel mundial.</t>
  </si>
  <si>
    <t>Aumentar la productividad en litros de leche por vaca en las fincas benefiaciadas de la region Este</t>
  </si>
  <si>
    <t xml:space="preserve"> Esta en proceso la nclusion en este programa un componente enfocado en la nutrición animal para fortalecer la mejora genetica como parte de los resultados esperados.</t>
  </si>
  <si>
    <t>Productores Pecuarios de leche Bovina de la región Este</t>
  </si>
  <si>
    <t>Fortaleciemto en las capacitaciones sobre la bioseguridad en las fincas, establecimiento de los puestos de control y medidas de mitigación para el contagio cruzado entre fincas.</t>
  </si>
  <si>
    <t xml:space="preserve">Numero de pruebas y vacunas aplicados a especies de producción  pecuaria/Biologicos  Producidos /Especies mejoradas/Productores capacitados </t>
  </si>
  <si>
    <t>Se lograron aplicar  308,485  pruebas y vacunas a diferentes especies de producción pecuaria a nivel nacional ,se lograron producir 337,050 biologicos ,Se lograron inseminar 823 bovinos ,Se lograron capacitar 2,276 productores</t>
  </si>
  <si>
    <t>Este producto tuvo un desvio de un 36% por debajo de lo programado a nivel fisico, debido a las implicaciones de la PPA (Peste Porcina Africana) que ha limitado significamente la movilidad de los técnicos, por cuestiones de biosegurdad en los establecimientos pecuarios donde co-existe la especie porcina, asi como tambien en la eliminacion de focos. A nivel financiero no tuvo desvios significativos</t>
  </si>
  <si>
    <t xml:space="preserve">Se lograron  vacunar  8, 381  becerras  contra  la bruicelosis  bovina </t>
  </si>
  <si>
    <t>La sobre ejecucion  financiera  de este producto se debio  a la realizacion de operativos de barridos especiales  en la zona donde opera el programa.</t>
  </si>
  <si>
    <t>Se lograron inseminar 224 bovinos m en la zona  donde opera el programa,  a su vez  se asistieron  198 productores  de leche</t>
  </si>
  <si>
    <t>Julio - septiembre 2022</t>
  </si>
  <si>
    <t>julio - septiembre 2022</t>
  </si>
  <si>
    <t xml:space="preserve">                                              julio - septiembre 2022</t>
  </si>
  <si>
    <t>Informe de Evaluación  trimestral  de las Metas Físicas-Financieras</t>
  </si>
  <si>
    <t>Informe de Evaluación trimestral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</si>
</sst>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* #,##0.00_);_(* \(#,##0.00\);_(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165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6" fontId="23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7" fontId="23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23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23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8" fontId="23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9" fontId="0" fillId="0" borderId="0" xfId="2" applyFont="1"/>
    <xf numFmtId="167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7" fontId="23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16" fillId="0" borderId="28" xfId="0" applyFont="1" applyBorder="1" applyAlignment="1" applyProtection="1">
      <alignment horizontal="left" vertical="center" wrapText="1"/>
      <protection locked="0"/>
    </xf>
    <xf numFmtId="0" fontId="23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2" xfId="0" applyBorder="1" applyAlignment="1">
      <alignment wrapText="1"/>
    </xf>
    <xf numFmtId="0" fontId="16" fillId="0" borderId="24" xfId="0" applyFont="1" applyBorder="1" applyAlignment="1" applyProtection="1">
      <alignment horizontal="left" vertical="center" wrapText="1"/>
      <protection locked="0"/>
    </xf>
    <xf numFmtId="0" fontId="23" fillId="0" borderId="24" xfId="0" applyNumberFormat="1" applyFont="1" applyFill="1" applyBorder="1" applyAlignment="1" applyProtection="1">
      <alignment horizontal="left" vertical="center" wrapText="1"/>
      <protection locked="0"/>
    </xf>
    <xf numFmtId="0" fontId="15" fillId="8" borderId="39" xfId="0" applyFont="1" applyFill="1" applyBorder="1" applyAlignment="1">
      <alignment horizontal="center" vertical="center" wrapText="1" readingOrder="1"/>
    </xf>
    <xf numFmtId="0" fontId="16" fillId="0" borderId="39" xfId="0" applyFont="1" applyBorder="1" applyAlignment="1" applyProtection="1">
      <alignment vertical="top" wrapText="1"/>
      <protection locked="0"/>
    </xf>
    <xf numFmtId="0" fontId="0" fillId="0" borderId="0" xfId="0" applyBorder="1" applyAlignment="1">
      <alignment wrapText="1"/>
    </xf>
    <xf numFmtId="0" fontId="16" fillId="0" borderId="28" xfId="0" applyNumberFormat="1" applyFont="1" applyFill="1" applyBorder="1" applyAlignment="1" applyProtection="1">
      <alignment horizontal="left" vertical="center" wrapText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9" fontId="11" fillId="7" borderId="28" xfId="2" applyFont="1" applyFill="1" applyBorder="1" applyAlignment="1" applyProtection="1">
      <alignment horizontal="center" vertical="center" wrapText="1" readingOrder="1"/>
    </xf>
    <xf numFmtId="9" fontId="11" fillId="7" borderId="29" xfId="2" applyFont="1" applyFill="1" applyBorder="1" applyAlignment="1" applyProtection="1">
      <alignment horizontal="center" vertical="center" wrapText="1" readingOrder="1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18" xfId="0" applyFont="1" applyFill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4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xmlns="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FA857E5F-2815-4076-9CA0-577AD8F76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xmlns="" id="{7FCA8B7F-D887-45AB-9F55-34915EF90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la1" displayName="Tabla1" ref="A28:J33" totalsRowShown="0" headerRowDxfId="44" dataDxfId="42" headerRowBorderDxfId="43" tableBorderDxfId="41" totalsRowBorderDxfId="40"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 dataCellStyle="Porcentaje">
      <calculatedColumnFormula>IF(G29&gt;0,G29/Tabla1[[#This Row],[Física
(C)]],0)</calculatedColumnFormula>
    </tableColumn>
    <tableColumn id="8" name="Financiero _x000a_(%) _x000a_H=F/D" dataDxfId="30">
      <calculatedColumnFormula>IF(H29&gt;0,H29/Tabla1[[#This Row],[Financiera
(D)]],0)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28:J33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 dataCellStyle="Porcentaje">
      <calculatedColumnFormula>IF(G29&gt;0,G29/Tabla13[[#This Row],[Física
(C)]],0)</calculatedColumnFormula>
    </tableColumn>
    <tableColumn id="8" name="Financiero _x000a_(%) _x000a_H=F/D" dataDxfId="15">
      <calculatedColumnFormula>IF(H29&gt;0,H29/Tabla13[[#This Row],[Financiera
(D)]],0)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3" name="Tabla134" displayName="Tabla134" ref="A28:J31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>
      <calculatedColumnFormula>IF(G29&gt;0,G29/Tabla134[[#This Row],[Física
(C)]],0)</calculatedColumnFormula>
    </tableColumn>
    <tableColumn id="8" name="Financiero _x000a_(%) _x000a_H=F/D" dataDxfId="0">
      <calculatedColumnFormula>IF(H29&gt;0,H29/Tabla134[[#This Row],[Financiera
(D)]],0)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opLeftCell="A19" workbookViewId="0">
      <selection activeCell="K29" sqref="K29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62" t="s">
        <v>112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4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 t="s">
        <v>110</v>
      </c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11" x14ac:dyDescent="0.25">
      <c r="A8" s="4" t="s">
        <v>7</v>
      </c>
      <c r="B8" s="76" t="s">
        <v>64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8" t="s">
        <v>36</v>
      </c>
      <c r="B9" s="76" t="s">
        <v>65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x14ac:dyDescent="0.25">
      <c r="A10" s="28" t="s">
        <v>37</v>
      </c>
      <c r="B10" s="76" t="s">
        <v>51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68.25" customHeight="1" x14ac:dyDescent="0.25">
      <c r="A11" s="4" t="s">
        <v>8</v>
      </c>
      <c r="B11" s="79" t="s">
        <v>66</v>
      </c>
      <c r="C11" s="79"/>
      <c r="D11" s="79"/>
      <c r="E11" s="79"/>
      <c r="F11" s="79"/>
      <c r="G11" s="79"/>
      <c r="H11" s="79"/>
      <c r="I11" s="79"/>
      <c r="J11" s="80"/>
    </row>
    <row r="12" spans="1:11" ht="78.75" customHeight="1" x14ac:dyDescent="0.25">
      <c r="A12" s="4" t="s">
        <v>9</v>
      </c>
      <c r="B12" s="79" t="s">
        <v>67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1" ht="49.5" customHeight="1" x14ac:dyDescent="0.25">
      <c r="A14" s="4" t="s">
        <v>11</v>
      </c>
      <c r="B14" s="29">
        <v>3</v>
      </c>
      <c r="C14" s="52" t="s">
        <v>52</v>
      </c>
      <c r="D14" s="52"/>
      <c r="E14" s="52"/>
      <c r="F14" s="52"/>
      <c r="G14" s="52"/>
      <c r="H14" s="52"/>
      <c r="I14" s="52"/>
      <c r="J14" s="52"/>
    </row>
    <row r="15" spans="1:11" ht="26.25" customHeight="1" x14ac:dyDescent="0.25">
      <c r="A15" s="4" t="s">
        <v>12</v>
      </c>
      <c r="B15" s="7">
        <v>5</v>
      </c>
      <c r="C15" s="52" t="s">
        <v>53</v>
      </c>
      <c r="D15" s="52"/>
      <c r="E15" s="52"/>
      <c r="F15" s="52"/>
      <c r="G15" s="52"/>
      <c r="H15" s="52"/>
      <c r="I15" s="52"/>
      <c r="J15" s="52"/>
    </row>
    <row r="16" spans="1:11" ht="33" customHeight="1" x14ac:dyDescent="0.25">
      <c r="A16" s="4" t="s">
        <v>13</v>
      </c>
      <c r="B16" s="8">
        <v>3</v>
      </c>
      <c r="C16" s="52" t="s">
        <v>54</v>
      </c>
      <c r="D16" s="52"/>
      <c r="E16" s="52"/>
      <c r="F16" s="52"/>
      <c r="G16" s="52"/>
      <c r="H16" s="52"/>
      <c r="I16" s="52"/>
      <c r="J16" s="52"/>
    </row>
    <row r="17" spans="1:13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3" ht="29.25" customHeight="1" x14ac:dyDescent="0.25">
      <c r="A18" s="4" t="s">
        <v>15</v>
      </c>
      <c r="B18" s="79" t="s">
        <v>55</v>
      </c>
      <c r="C18" s="79"/>
      <c r="D18" s="79"/>
      <c r="E18" s="79"/>
      <c r="F18" s="79"/>
      <c r="G18" s="79"/>
      <c r="H18" s="79"/>
      <c r="I18" s="79"/>
      <c r="J18" s="80"/>
    </row>
    <row r="19" spans="1:13" ht="33" customHeight="1" x14ac:dyDescent="0.25">
      <c r="A19" s="9" t="s">
        <v>16</v>
      </c>
      <c r="B19" s="79" t="s">
        <v>56</v>
      </c>
      <c r="C19" s="79"/>
      <c r="D19" s="79"/>
      <c r="E19" s="79"/>
      <c r="F19" s="79"/>
      <c r="G19" s="79"/>
      <c r="H19" s="79"/>
      <c r="I19" s="79"/>
      <c r="J19" s="80"/>
    </row>
    <row r="20" spans="1:13" ht="34.5" customHeight="1" x14ac:dyDescent="0.25">
      <c r="A20" s="9" t="s">
        <v>17</v>
      </c>
      <c r="B20" s="81" t="s">
        <v>62</v>
      </c>
      <c r="C20" s="81"/>
      <c r="D20" s="81"/>
      <c r="E20" s="81"/>
      <c r="F20" s="81"/>
      <c r="G20" s="81"/>
      <c r="H20" s="81"/>
      <c r="I20" s="81"/>
      <c r="J20" s="82"/>
    </row>
    <row r="21" spans="1:13" ht="35.25" customHeight="1" x14ac:dyDescent="0.25">
      <c r="A21" s="9" t="s">
        <v>38</v>
      </c>
      <c r="B21" s="81" t="s">
        <v>63</v>
      </c>
      <c r="C21" s="81"/>
      <c r="D21" s="81"/>
      <c r="E21" s="81"/>
      <c r="F21" s="81"/>
      <c r="G21" s="81"/>
      <c r="H21" s="81"/>
      <c r="I21" s="81"/>
      <c r="J21" s="82"/>
      <c r="K21" s="1"/>
    </row>
    <row r="22" spans="1:13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3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3" ht="15" customHeight="1" x14ac:dyDescent="0.25">
      <c r="A24" s="83" t="s">
        <v>20</v>
      </c>
      <c r="B24" s="84"/>
      <c r="C24" s="85" t="s">
        <v>21</v>
      </c>
      <c r="D24" s="87"/>
      <c r="E24" s="87"/>
      <c r="F24" s="87" t="s">
        <v>22</v>
      </c>
      <c r="G24" s="87"/>
      <c r="H24" s="84"/>
      <c r="I24" s="85" t="s">
        <v>23</v>
      </c>
      <c r="J24" s="86"/>
    </row>
    <row r="25" spans="1:13" ht="42.75" customHeight="1" x14ac:dyDescent="0.25">
      <c r="A25" s="103">
        <v>649454641</v>
      </c>
      <c r="B25" s="104"/>
      <c r="C25" s="91">
        <v>641899957</v>
      </c>
      <c r="D25" s="92"/>
      <c r="E25" s="93"/>
      <c r="F25" s="91">
        <v>379892133.69999999</v>
      </c>
      <c r="G25" s="94"/>
      <c r="H25" s="95"/>
      <c r="I25" s="105">
        <v>0.59</v>
      </c>
      <c r="J25" s="106"/>
    </row>
    <row r="26" spans="1:13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3" x14ac:dyDescent="0.25">
      <c r="A27" s="5"/>
      <c r="B27"/>
      <c r="C27" s="88" t="s">
        <v>50</v>
      </c>
      <c r="D27" s="89"/>
      <c r="E27" s="88" t="s">
        <v>48</v>
      </c>
      <c r="F27" s="89"/>
      <c r="G27" s="88" t="s">
        <v>49</v>
      </c>
      <c r="H27" s="88"/>
      <c r="I27" s="88" t="s">
        <v>25</v>
      </c>
      <c r="J27" s="90"/>
    </row>
    <row r="28" spans="1:13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48" x14ac:dyDescent="0.25">
      <c r="A29" s="13" t="s">
        <v>68</v>
      </c>
      <c r="B29" s="43" t="s">
        <v>58</v>
      </c>
      <c r="C29" s="14">
        <v>1659676</v>
      </c>
      <c r="D29" s="39">
        <v>198359789</v>
      </c>
      <c r="E29" s="15">
        <v>484072</v>
      </c>
      <c r="F29" s="39">
        <v>46162312</v>
      </c>
      <c r="G29" s="16">
        <v>308485</v>
      </c>
      <c r="H29" s="39">
        <v>46495042.170000002</v>
      </c>
      <c r="I29" s="17">
        <f>IF(G29&gt;0,G29/Tabla1[[#This Row],[Física
(C)]],0)</f>
        <v>0.63727090184931168</v>
      </c>
      <c r="J29" s="18">
        <f>IF(H29&gt;0,H29/Tabla1[[#This Row],[Financiera
(D)]],0)</f>
        <v>1.0072078315748136</v>
      </c>
      <c r="L29" s="38"/>
    </row>
    <row r="30" spans="1:13" ht="36" x14ac:dyDescent="0.25">
      <c r="A30" s="13" t="s">
        <v>69</v>
      </c>
      <c r="B30" s="44" t="s">
        <v>59</v>
      </c>
      <c r="C30" s="33">
        <v>1992500</v>
      </c>
      <c r="D30" s="40">
        <v>64936621</v>
      </c>
      <c r="E30" s="34">
        <v>498125</v>
      </c>
      <c r="F30" s="40">
        <v>16001111</v>
      </c>
      <c r="G30" s="35">
        <v>337050</v>
      </c>
      <c r="H30" s="40">
        <v>12282670.439999999</v>
      </c>
      <c r="I30" s="36">
        <f>IF(G30&gt;0,G30/Tabla1[[#This Row],[Física
(C)]],0)</f>
        <v>0.67663739021329983</v>
      </c>
      <c r="J30" s="37">
        <f>IF(H30&gt;0,H30/Tabla1[[#This Row],[Financiera
(D)]],0)</f>
        <v>0.76761360133055756</v>
      </c>
    </row>
    <row r="31" spans="1:13" ht="36" x14ac:dyDescent="0.25">
      <c r="A31" s="13" t="s">
        <v>70</v>
      </c>
      <c r="B31" s="44" t="s">
        <v>60</v>
      </c>
      <c r="C31" s="33">
        <v>2772</v>
      </c>
      <c r="D31" s="40">
        <v>5868678</v>
      </c>
      <c r="E31" s="34">
        <v>924</v>
      </c>
      <c r="F31" s="40">
        <v>1067644</v>
      </c>
      <c r="G31" s="35">
        <v>823</v>
      </c>
      <c r="H31" s="40">
        <v>704629.05</v>
      </c>
      <c r="I31" s="36">
        <f>IF(G31&gt;0,G31/Tabla1[[#This Row],[Física
(C)]],0)</f>
        <v>0.89069264069264065</v>
      </c>
      <c r="J31" s="37">
        <f>IF(H31&gt;0,H31/Tabla1[[#This Row],[Financiera
(D)]],0)</f>
        <v>0.65998502309758689</v>
      </c>
    </row>
    <row r="32" spans="1:13" ht="48" x14ac:dyDescent="0.25">
      <c r="A32" s="13" t="s">
        <v>71</v>
      </c>
      <c r="B32" s="44" t="s">
        <v>61</v>
      </c>
      <c r="C32" s="33">
        <v>8648</v>
      </c>
      <c r="D32" s="40">
        <v>62819347</v>
      </c>
      <c r="E32" s="34">
        <v>2162</v>
      </c>
      <c r="F32" s="40">
        <v>14249469</v>
      </c>
      <c r="G32" s="35">
        <v>2276</v>
      </c>
      <c r="H32" s="40">
        <v>14417722.369999999</v>
      </c>
      <c r="I32" s="36">
        <f>IF(G32&gt;0,G32/Tabla1[[#This Row],[Física
(C)]],0)</f>
        <v>1.0527289546716003</v>
      </c>
      <c r="J32" s="37">
        <f>IF(H32&gt;0,H32/Tabla1[[#This Row],[Financiera
(D)]],0)</f>
        <v>1.0118076940270546</v>
      </c>
      <c r="M32" s="38"/>
    </row>
    <row r="33" spans="1:11" x14ac:dyDescent="0.25">
      <c r="A33" s="19"/>
      <c r="B33" s="20"/>
      <c r="C33" s="21"/>
      <c r="D33" s="22"/>
      <c r="E33" s="22"/>
      <c r="F33" s="22"/>
      <c r="G33" s="23"/>
      <c r="H33" s="22"/>
      <c r="I33" s="17">
        <f>IF(G33&gt;0,G33/Tabla1[[#This Row],[Física
(C)]],0)</f>
        <v>0</v>
      </c>
      <c r="J33" s="18">
        <f>IF(H33&gt;0,H33/Tabla1[[#This Row],[Financiera
(D)]],0)</f>
        <v>0</v>
      </c>
    </row>
    <row r="34" spans="1:11" ht="15.75" x14ac:dyDescent="0.25">
      <c r="A34" s="56" t="s">
        <v>28</v>
      </c>
      <c r="B34" s="57"/>
      <c r="C34" s="57"/>
      <c r="D34" s="57"/>
      <c r="E34" s="57"/>
      <c r="F34" s="57"/>
      <c r="G34" s="57"/>
      <c r="H34" s="57"/>
      <c r="I34" s="57"/>
      <c r="J34" s="58"/>
    </row>
    <row r="35" spans="1:11" ht="15.75" x14ac:dyDescent="0.25">
      <c r="A35" s="59" t="s">
        <v>29</v>
      </c>
      <c r="B35" s="60"/>
      <c r="C35" s="60"/>
      <c r="D35" s="60"/>
      <c r="E35" s="60"/>
      <c r="F35" s="60"/>
      <c r="G35" s="60"/>
      <c r="H35" s="60"/>
      <c r="I35" s="60"/>
      <c r="J35" s="61"/>
      <c r="K35" s="1"/>
    </row>
    <row r="36" spans="1:11" x14ac:dyDescent="0.25">
      <c r="A36" s="24" t="s">
        <v>30</v>
      </c>
      <c r="B36" s="79" t="s">
        <v>57</v>
      </c>
      <c r="C36" s="79"/>
      <c r="D36" s="79"/>
      <c r="E36" s="79"/>
      <c r="F36" s="79"/>
      <c r="G36" s="79"/>
      <c r="H36" s="79"/>
      <c r="I36" s="79"/>
      <c r="J36" s="80"/>
    </row>
    <row r="37" spans="1:11" ht="30" x14ac:dyDescent="0.25">
      <c r="A37" s="24" t="s">
        <v>31</v>
      </c>
      <c r="B37" s="79" t="s">
        <v>103</v>
      </c>
      <c r="C37" s="79"/>
      <c r="D37" s="79"/>
      <c r="E37" s="79"/>
      <c r="F37" s="79"/>
      <c r="G37" s="79"/>
      <c r="H37" s="79"/>
      <c r="I37" s="79"/>
      <c r="J37" s="80"/>
    </row>
    <row r="38" spans="1:11" ht="85.5" customHeight="1" x14ac:dyDescent="0.25">
      <c r="A38" s="24" t="s">
        <v>32</v>
      </c>
      <c r="B38" s="79" t="s">
        <v>104</v>
      </c>
      <c r="C38" s="79"/>
      <c r="D38" s="79"/>
      <c r="E38" s="79"/>
      <c r="F38" s="79"/>
      <c r="G38" s="79"/>
      <c r="H38" s="79"/>
      <c r="I38" s="79"/>
      <c r="J38" s="80"/>
    </row>
    <row r="39" spans="1:11" ht="74.25" customHeight="1" x14ac:dyDescent="0.25">
      <c r="A39" s="24" t="s">
        <v>33</v>
      </c>
      <c r="B39" s="79" t="s">
        <v>105</v>
      </c>
      <c r="C39" s="79"/>
      <c r="D39" s="79"/>
      <c r="E39" s="79"/>
      <c r="F39" s="79"/>
      <c r="G39" s="79"/>
      <c r="H39" s="79"/>
      <c r="I39" s="79"/>
      <c r="J39" s="80"/>
    </row>
    <row r="40" spans="1:11" ht="15.75" x14ac:dyDescent="0.25">
      <c r="A40" s="56" t="s">
        <v>34</v>
      </c>
      <c r="B40" s="57"/>
      <c r="C40" s="57"/>
      <c r="D40" s="57"/>
      <c r="E40" s="57"/>
      <c r="F40" s="57"/>
      <c r="G40" s="57"/>
      <c r="H40" s="57"/>
      <c r="I40" s="57"/>
      <c r="J40" s="58"/>
    </row>
    <row r="41" spans="1:11" ht="15.75" x14ac:dyDescent="0.25">
      <c r="A41" s="96" t="s">
        <v>35</v>
      </c>
      <c r="B41" s="97"/>
      <c r="C41" s="97"/>
      <c r="D41" s="97"/>
      <c r="E41" s="97"/>
      <c r="F41" s="97"/>
      <c r="G41" s="97"/>
      <c r="H41" s="97"/>
      <c r="I41" s="97"/>
      <c r="J41" s="98"/>
      <c r="K41" s="1"/>
    </row>
    <row r="42" spans="1:11" ht="27.75" customHeight="1" x14ac:dyDescent="0.25">
      <c r="A42" s="99" t="s">
        <v>102</v>
      </c>
      <c r="B42" s="100"/>
      <c r="C42" s="100"/>
      <c r="D42" s="100"/>
      <c r="E42" s="100"/>
      <c r="F42" s="100"/>
      <c r="G42" s="100"/>
      <c r="H42" s="100"/>
      <c r="I42" s="100"/>
      <c r="J42" s="101"/>
    </row>
    <row r="43" spans="1:11" ht="27.75" customHeight="1" x14ac:dyDescent="0.25">
      <c r="A43" s="30" t="s">
        <v>72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41"/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27.75" customHeight="1" x14ac:dyDescent="0.25">
      <c r="A45" s="30" t="s">
        <v>73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1" ht="30.75" customHeight="1" x14ac:dyDescent="0.25">
      <c r="A46" s="102" t="s">
        <v>41</v>
      </c>
      <c r="B46" s="102"/>
      <c r="C46" s="102"/>
      <c r="D46" s="102"/>
      <c r="E46" s="102"/>
      <c r="F46" s="102"/>
      <c r="G46" s="102"/>
      <c r="H46" s="102"/>
      <c r="I46" s="102"/>
      <c r="J46" s="102"/>
    </row>
  </sheetData>
  <mergeCells count="48">
    <mergeCell ref="A40:J40"/>
    <mergeCell ref="A41:J41"/>
    <mergeCell ref="A42:J42"/>
    <mergeCell ref="A46:J46"/>
    <mergeCell ref="B9:J9"/>
    <mergeCell ref="B10:J10"/>
    <mergeCell ref="B21:J21"/>
    <mergeCell ref="A34:J34"/>
    <mergeCell ref="A35:J35"/>
    <mergeCell ref="B36:J36"/>
    <mergeCell ref="B37:J37"/>
    <mergeCell ref="B38:J38"/>
    <mergeCell ref="B39:J39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22" type="noConversion"/>
  <dataValidations count="16">
    <dataValidation allowBlank="1" showInputMessage="1" showErrorMessage="1" prompt="Monto ejecutado en el trimestre" sqref="H28:H33"/>
    <dataValidation allowBlank="1" showInputMessage="1" showErrorMessage="1" prompt="Meta alcanzada en el trimestre" sqref="G28:G33"/>
    <dataValidation allowBlank="1" showInputMessage="1" showErrorMessage="1" prompt="Monto presupuestado para el producto" sqref="D28:D33 E29:F33 F28"/>
    <dataValidation allowBlank="1" showInputMessage="1" showErrorMessage="1" prompt="Meta anual del indicador" sqref="C28:C33 E28"/>
    <dataValidation allowBlank="1" showInputMessage="1" showErrorMessage="1" prompt="Nombre del indicador" sqref="B28:B33"/>
    <dataValidation allowBlank="1" showInputMessage="1" showErrorMessage="1" prompt="Nombre de cada producto" sqref="A28:A33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2:J45"/>
    <dataValidation allowBlank="1" showInputMessage="1" showErrorMessage="1" prompt="De existir desvío, explicar razones." sqref="B39:J39"/>
    <dataValidation allowBlank="1" showInputMessage="1" showErrorMessage="1" prompt="1. Describir lo plasmado en el presupuesto_x000a_2. Describir lo alcanzado en términos financieros y de producción " sqref="B38:J38"/>
    <dataValidation allowBlank="1" showInputMessage="1" showErrorMessage="1" prompt="¿En qué consiste el producto? su objetivo" sqref="B37:J37"/>
    <dataValidation allowBlank="1" showInputMessage="1" showErrorMessage="1" prompt="Nombre del producto" sqref="B36:J36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19" workbookViewId="0">
      <selection activeCell="K28" sqref="K28"/>
    </sheetView>
  </sheetViews>
  <sheetFormatPr baseColWidth="10" defaultRowHeight="15" x14ac:dyDescent="0.25"/>
  <cols>
    <col min="1" max="1" width="23" style="6" customWidth="1"/>
    <col min="2" max="2" width="12.710937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10.71093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62" t="s">
        <v>113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4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 t="s">
        <v>111</v>
      </c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11" x14ac:dyDescent="0.25">
      <c r="A8" s="4" t="s">
        <v>7</v>
      </c>
      <c r="B8" s="76" t="s">
        <v>64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8" t="s">
        <v>36</v>
      </c>
      <c r="B9" s="76" t="s">
        <v>65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x14ac:dyDescent="0.25">
      <c r="A10" s="28" t="s">
        <v>37</v>
      </c>
      <c r="B10" s="76" t="s">
        <v>51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68.25" customHeight="1" x14ac:dyDescent="0.25">
      <c r="A11" s="4" t="s">
        <v>8</v>
      </c>
      <c r="B11" s="79" t="s">
        <v>66</v>
      </c>
      <c r="C11" s="79"/>
      <c r="D11" s="79"/>
      <c r="E11" s="79"/>
      <c r="F11" s="79"/>
      <c r="G11" s="79"/>
      <c r="H11" s="79"/>
      <c r="I11" s="79"/>
      <c r="J11" s="80"/>
    </row>
    <row r="12" spans="1:11" ht="78.75" customHeight="1" x14ac:dyDescent="0.25">
      <c r="A12" s="4" t="s">
        <v>9</v>
      </c>
      <c r="B12" s="79" t="s">
        <v>67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1" ht="49.5" customHeight="1" x14ac:dyDescent="0.25">
      <c r="A14" s="4" t="s">
        <v>11</v>
      </c>
      <c r="B14" s="29">
        <v>3</v>
      </c>
      <c r="C14" s="52" t="s">
        <v>52</v>
      </c>
      <c r="D14" s="52"/>
      <c r="E14" s="52"/>
      <c r="F14" s="52"/>
      <c r="G14" s="52"/>
      <c r="H14" s="52"/>
      <c r="I14" s="52"/>
      <c r="J14" s="52"/>
    </row>
    <row r="15" spans="1:11" ht="26.25" customHeight="1" x14ac:dyDescent="0.25">
      <c r="A15" s="4" t="s">
        <v>12</v>
      </c>
      <c r="B15" s="7">
        <v>5</v>
      </c>
      <c r="C15" s="52" t="s">
        <v>53</v>
      </c>
      <c r="D15" s="52"/>
      <c r="E15" s="52"/>
      <c r="F15" s="52"/>
      <c r="G15" s="52"/>
      <c r="H15" s="52"/>
      <c r="I15" s="52"/>
      <c r="J15" s="52"/>
    </row>
    <row r="16" spans="1:11" ht="33" customHeight="1" x14ac:dyDescent="0.25">
      <c r="A16" s="4" t="s">
        <v>13</v>
      </c>
      <c r="B16" s="8">
        <v>3</v>
      </c>
      <c r="C16" s="52" t="s">
        <v>54</v>
      </c>
      <c r="D16" s="52"/>
      <c r="E16" s="52"/>
      <c r="F16" s="52"/>
      <c r="G16" s="52"/>
      <c r="H16" s="52"/>
      <c r="I16" s="52"/>
      <c r="J16" s="52"/>
    </row>
    <row r="17" spans="1:13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3" ht="29.25" customHeight="1" x14ac:dyDescent="0.25">
      <c r="A18" s="4" t="s">
        <v>15</v>
      </c>
      <c r="B18" s="79" t="s">
        <v>85</v>
      </c>
      <c r="C18" s="79"/>
      <c r="D18" s="79"/>
      <c r="E18" s="79"/>
      <c r="F18" s="79"/>
      <c r="G18" s="79"/>
      <c r="H18" s="79"/>
      <c r="I18" s="79"/>
      <c r="J18" s="80"/>
    </row>
    <row r="19" spans="1:13" ht="33" customHeight="1" x14ac:dyDescent="0.25">
      <c r="A19" s="9" t="s">
        <v>16</v>
      </c>
      <c r="B19" s="79" t="s">
        <v>86</v>
      </c>
      <c r="C19" s="79"/>
      <c r="D19" s="79"/>
      <c r="E19" s="79"/>
      <c r="F19" s="79"/>
      <c r="G19" s="79"/>
      <c r="H19" s="79"/>
      <c r="I19" s="79"/>
      <c r="J19" s="80"/>
    </row>
    <row r="20" spans="1:13" ht="34.5" customHeight="1" x14ac:dyDescent="0.25">
      <c r="A20" s="9" t="s">
        <v>17</v>
      </c>
      <c r="B20" s="81" t="s">
        <v>87</v>
      </c>
      <c r="C20" s="81"/>
      <c r="D20" s="81"/>
      <c r="E20" s="81"/>
      <c r="F20" s="81"/>
      <c r="G20" s="81"/>
      <c r="H20" s="81"/>
      <c r="I20" s="81"/>
      <c r="J20" s="82"/>
    </row>
    <row r="21" spans="1:13" ht="35.25" customHeight="1" x14ac:dyDescent="0.25">
      <c r="A21" s="9" t="s">
        <v>38</v>
      </c>
      <c r="B21" s="81" t="s">
        <v>63</v>
      </c>
      <c r="C21" s="81"/>
      <c r="D21" s="81"/>
      <c r="E21" s="81"/>
      <c r="F21" s="81"/>
      <c r="G21" s="81"/>
      <c r="H21" s="81"/>
      <c r="I21" s="81"/>
      <c r="J21" s="82"/>
      <c r="K21" s="1"/>
    </row>
    <row r="22" spans="1:13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3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3" ht="15" customHeight="1" x14ac:dyDescent="0.25">
      <c r="A24" s="83" t="s">
        <v>20</v>
      </c>
      <c r="B24" s="84"/>
      <c r="C24" s="85" t="s">
        <v>21</v>
      </c>
      <c r="D24" s="87"/>
      <c r="E24" s="87"/>
      <c r="F24" s="87" t="s">
        <v>22</v>
      </c>
      <c r="G24" s="87"/>
      <c r="H24" s="84"/>
      <c r="I24" s="85" t="s">
        <v>23</v>
      </c>
      <c r="J24" s="86"/>
    </row>
    <row r="25" spans="1:13" ht="36.75" customHeight="1" x14ac:dyDescent="0.25">
      <c r="A25" s="103">
        <v>57132451</v>
      </c>
      <c r="B25" s="104"/>
      <c r="C25" s="91">
        <v>57132451</v>
      </c>
      <c r="D25" s="92"/>
      <c r="E25" s="93"/>
      <c r="F25" s="91">
        <v>21949421.98</v>
      </c>
      <c r="G25" s="92"/>
      <c r="H25" s="93"/>
      <c r="I25" s="105">
        <v>0.38</v>
      </c>
      <c r="J25" s="106"/>
    </row>
    <row r="26" spans="1:13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3" x14ac:dyDescent="0.25">
      <c r="A27" s="5"/>
      <c r="B27"/>
      <c r="C27" s="88" t="s">
        <v>50</v>
      </c>
      <c r="D27" s="89"/>
      <c r="E27" s="88" t="s">
        <v>48</v>
      </c>
      <c r="F27" s="89"/>
      <c r="G27" s="88" t="s">
        <v>49</v>
      </c>
      <c r="H27" s="88"/>
      <c r="I27" s="88" t="s">
        <v>25</v>
      </c>
      <c r="J27" s="90"/>
    </row>
    <row r="28" spans="1:13" ht="38.25" x14ac:dyDescent="0.25">
      <c r="A28" s="48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75" x14ac:dyDescent="0.25">
      <c r="A29" s="50" t="s">
        <v>74</v>
      </c>
      <c r="B29" s="46" t="s">
        <v>78</v>
      </c>
      <c r="C29" s="14">
        <v>64000</v>
      </c>
      <c r="D29" s="39">
        <v>4803555</v>
      </c>
      <c r="E29" s="15">
        <v>21000</v>
      </c>
      <c r="F29" s="39">
        <v>1267851</v>
      </c>
      <c r="G29" s="16">
        <v>19038</v>
      </c>
      <c r="H29" s="39">
        <v>912000</v>
      </c>
      <c r="I29" s="17">
        <f>IF(G29&gt;0,G29/Tabla13[[#This Row],[Física
(C)]],0)</f>
        <v>0.90657142857142858</v>
      </c>
      <c r="J29" s="18">
        <f>IF(H29&gt;0,H29/Tabla13[[#This Row],[Financiera
(D)]],0)</f>
        <v>0.71932742885402146</v>
      </c>
      <c r="L29" s="38"/>
    </row>
    <row r="30" spans="1:13" ht="75" x14ac:dyDescent="0.25">
      <c r="A30" s="50" t="s">
        <v>75</v>
      </c>
      <c r="B30" s="46" t="s">
        <v>79</v>
      </c>
      <c r="C30" s="33">
        <v>151608</v>
      </c>
      <c r="D30" s="40">
        <v>21297707</v>
      </c>
      <c r="E30" s="34">
        <v>55804</v>
      </c>
      <c r="F30" s="40">
        <v>3000000</v>
      </c>
      <c r="G30" s="35">
        <v>0</v>
      </c>
      <c r="H30" s="40">
        <v>54280</v>
      </c>
      <c r="I30" s="36">
        <f>IF(G30&gt;0,G30/Tabla13[[#This Row],[Física
(C)]],0)</f>
        <v>0</v>
      </c>
      <c r="J30" s="37">
        <f>IF(H30&gt;0,H30/Tabla13[[#This Row],[Financiera
(D)]],0)</f>
        <v>1.8093333333333333E-2</v>
      </c>
    </row>
    <row r="31" spans="1:13" ht="60" x14ac:dyDescent="0.25">
      <c r="A31" s="50" t="s">
        <v>76</v>
      </c>
      <c r="B31" s="47" t="s">
        <v>80</v>
      </c>
      <c r="C31" s="33">
        <v>25000</v>
      </c>
      <c r="D31" s="40">
        <v>1500466</v>
      </c>
      <c r="E31" s="34">
        <v>7500</v>
      </c>
      <c r="F31" s="40">
        <v>433483</v>
      </c>
      <c r="G31" s="35">
        <v>8381</v>
      </c>
      <c r="H31" s="40">
        <v>716000</v>
      </c>
      <c r="I31" s="36">
        <f>IF(G31&gt;0,G31/Tabla13[[#This Row],[Física
(C)]],0)</f>
        <v>1.1174666666666666</v>
      </c>
      <c r="J31" s="37">
        <f>IF(H31&gt;0,H31/Tabla13[[#This Row],[Financiera
(D)]],0)</f>
        <v>1.6517372076874988</v>
      </c>
    </row>
    <row r="32" spans="1:13" ht="90" x14ac:dyDescent="0.25">
      <c r="A32" s="50" t="s">
        <v>77</v>
      </c>
      <c r="B32" s="47" t="s">
        <v>61</v>
      </c>
      <c r="C32" s="33">
        <v>2600</v>
      </c>
      <c r="D32" s="40">
        <v>3800000</v>
      </c>
      <c r="E32" s="34">
        <v>866</v>
      </c>
      <c r="F32" s="40">
        <v>1266666</v>
      </c>
      <c r="G32" s="35">
        <v>882</v>
      </c>
      <c r="H32" s="40">
        <v>143950</v>
      </c>
      <c r="I32" s="36">
        <f>IF(G32&gt;0,G32/Tabla13[[#This Row],[Física
(C)]],0)</f>
        <v>1.0184757505773672</v>
      </c>
      <c r="J32" s="37">
        <f>IF(H32&gt;0,H32/Tabla13[[#This Row],[Financiera
(D)]],0)</f>
        <v>0.11364479665515613</v>
      </c>
      <c r="M32" s="38"/>
    </row>
    <row r="33" spans="1:11" x14ac:dyDescent="0.25">
      <c r="A33" s="49"/>
      <c r="B33" s="20"/>
      <c r="C33" s="21"/>
      <c r="D33" s="22"/>
      <c r="E33" s="22"/>
      <c r="F33" s="22"/>
      <c r="G33" s="23"/>
      <c r="H33" s="22"/>
      <c r="I33" s="17">
        <f>IF(G33&gt;0,G33/Tabla13[[#This Row],[Física
(C)]],0)</f>
        <v>0</v>
      </c>
      <c r="J33" s="18">
        <f>IF(H33&gt;0,H33/Tabla13[[#This Row],[Financiera
(D)]],0)</f>
        <v>0</v>
      </c>
    </row>
    <row r="34" spans="1:11" ht="15.75" x14ac:dyDescent="0.25">
      <c r="A34" s="56" t="s">
        <v>28</v>
      </c>
      <c r="B34" s="57"/>
      <c r="C34" s="57"/>
      <c r="D34" s="57"/>
      <c r="E34" s="57"/>
      <c r="F34" s="57"/>
      <c r="G34" s="57"/>
      <c r="H34" s="57"/>
      <c r="I34" s="57"/>
      <c r="J34" s="58"/>
    </row>
    <row r="35" spans="1:11" ht="15.75" x14ac:dyDescent="0.25">
      <c r="A35" s="59" t="s">
        <v>29</v>
      </c>
      <c r="B35" s="60"/>
      <c r="C35" s="60"/>
      <c r="D35" s="60"/>
      <c r="E35" s="60"/>
      <c r="F35" s="60"/>
      <c r="G35" s="60"/>
      <c r="H35" s="60"/>
      <c r="I35" s="60"/>
      <c r="J35" s="61"/>
      <c r="K35" s="1"/>
    </row>
    <row r="36" spans="1:11" x14ac:dyDescent="0.25">
      <c r="A36" s="24" t="s">
        <v>30</v>
      </c>
      <c r="B36" s="79" t="s">
        <v>81</v>
      </c>
      <c r="C36" s="79"/>
      <c r="D36" s="79"/>
      <c r="E36" s="79"/>
      <c r="F36" s="79"/>
      <c r="G36" s="79"/>
      <c r="H36" s="79"/>
      <c r="I36" s="79"/>
      <c r="J36" s="80"/>
    </row>
    <row r="37" spans="1:11" ht="30" x14ac:dyDescent="0.25">
      <c r="A37" s="24" t="s">
        <v>31</v>
      </c>
      <c r="B37" s="79" t="s">
        <v>82</v>
      </c>
      <c r="C37" s="79"/>
      <c r="D37" s="79"/>
      <c r="E37" s="79"/>
      <c r="F37" s="79"/>
      <c r="G37" s="79"/>
      <c r="H37" s="79"/>
      <c r="I37" s="79"/>
      <c r="J37" s="80"/>
    </row>
    <row r="38" spans="1:11" ht="85.5" customHeight="1" x14ac:dyDescent="0.25">
      <c r="A38" s="24" t="s">
        <v>32</v>
      </c>
      <c r="B38" s="79" t="s">
        <v>106</v>
      </c>
      <c r="C38" s="79"/>
      <c r="D38" s="79"/>
      <c r="E38" s="79"/>
      <c r="F38" s="79"/>
      <c r="G38" s="79"/>
      <c r="H38" s="79"/>
      <c r="I38" s="79"/>
      <c r="J38" s="80"/>
    </row>
    <row r="39" spans="1:11" ht="30" x14ac:dyDescent="0.25">
      <c r="A39" s="24" t="s">
        <v>33</v>
      </c>
      <c r="B39" s="79" t="s">
        <v>107</v>
      </c>
      <c r="C39" s="79"/>
      <c r="D39" s="79"/>
      <c r="E39" s="79"/>
      <c r="F39" s="79"/>
      <c r="G39" s="79"/>
      <c r="H39" s="79"/>
      <c r="I39" s="79"/>
      <c r="J39" s="80"/>
    </row>
    <row r="40" spans="1:11" ht="15.75" x14ac:dyDescent="0.25">
      <c r="A40" s="56" t="s">
        <v>34</v>
      </c>
      <c r="B40" s="57"/>
      <c r="C40" s="57"/>
      <c r="D40" s="57"/>
      <c r="E40" s="57"/>
      <c r="F40" s="57"/>
      <c r="G40" s="57"/>
      <c r="H40" s="57"/>
      <c r="I40" s="57"/>
      <c r="J40" s="58"/>
    </row>
    <row r="41" spans="1:11" ht="15.75" x14ac:dyDescent="0.25">
      <c r="A41" s="96" t="s">
        <v>35</v>
      </c>
      <c r="B41" s="97"/>
      <c r="C41" s="97"/>
      <c r="D41" s="97"/>
      <c r="E41" s="97"/>
      <c r="F41" s="97"/>
      <c r="G41" s="97"/>
      <c r="H41" s="97"/>
      <c r="I41" s="97"/>
      <c r="J41" s="98"/>
      <c r="K41" s="1"/>
    </row>
    <row r="42" spans="1:11" ht="27.75" customHeight="1" x14ac:dyDescent="0.25">
      <c r="A42" s="99" t="s">
        <v>83</v>
      </c>
      <c r="B42" s="100"/>
      <c r="C42" s="100"/>
      <c r="D42" s="100"/>
      <c r="E42" s="100"/>
      <c r="F42" s="100"/>
      <c r="G42" s="100"/>
      <c r="H42" s="100"/>
      <c r="I42" s="100"/>
      <c r="J42" s="101"/>
    </row>
    <row r="43" spans="1:11" ht="27.75" customHeight="1" x14ac:dyDescent="0.25">
      <c r="A43" s="30" t="s">
        <v>72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42"/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27.75" customHeight="1" x14ac:dyDescent="0.25">
      <c r="A45" s="30" t="s">
        <v>84</v>
      </c>
      <c r="B45" s="30"/>
      <c r="C45" s="30"/>
      <c r="D45" s="30"/>
      <c r="E45" s="30"/>
      <c r="F45" s="30"/>
      <c r="G45" s="30"/>
      <c r="H45" s="30"/>
      <c r="I45" s="30"/>
      <c r="J45" s="30"/>
    </row>
    <row r="46" spans="1:11" ht="27.75" customHeight="1" x14ac:dyDescent="0.25">
      <c r="A46" s="30" t="s">
        <v>73</v>
      </c>
      <c r="B46" s="30"/>
      <c r="C46" s="30"/>
      <c r="D46" s="30"/>
      <c r="E46" s="30"/>
      <c r="F46" s="30"/>
      <c r="G46" s="30"/>
      <c r="H46" s="30"/>
      <c r="I46" s="30"/>
      <c r="J46" s="30"/>
    </row>
    <row r="47" spans="1:11" ht="30.75" customHeight="1" x14ac:dyDescent="0.25">
      <c r="A47" s="102" t="s">
        <v>41</v>
      </c>
      <c r="B47" s="102"/>
      <c r="C47" s="102"/>
      <c r="D47" s="102"/>
      <c r="E47" s="102"/>
      <c r="F47" s="102"/>
      <c r="G47" s="102"/>
      <c r="H47" s="102"/>
      <c r="I47" s="102"/>
      <c r="J47" s="102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4:J34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41:J41"/>
    <mergeCell ref="A42:J42"/>
    <mergeCell ref="A47:J47"/>
    <mergeCell ref="A35:J35"/>
    <mergeCell ref="B36:J36"/>
    <mergeCell ref="B37:J37"/>
    <mergeCell ref="B38:J38"/>
    <mergeCell ref="B39:J39"/>
    <mergeCell ref="A40:J40"/>
  </mergeCells>
  <dataValidations xWindow="227" yWindow="481"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6:J36"/>
    <dataValidation allowBlank="1" showInputMessage="1" showErrorMessage="1" prompt="¿En qué consiste el producto? su objetivo" sqref="B37:J37"/>
    <dataValidation allowBlank="1" showInputMessage="1" showErrorMessage="1" prompt="1. Describir lo plasmado en el presupuesto_x000a_2. Describir lo alcanzado en términos financieros y de producción " sqref="B38:J38"/>
    <dataValidation allowBlank="1" showInputMessage="1" showErrorMessage="1" prompt="De existir desvío, explicar razones." sqref="B39:J39"/>
    <dataValidation allowBlank="1" showInputMessage="1" showErrorMessage="1" prompt="Oportunidades de mejora identificadas" sqref="A42:J46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3"/>
    <dataValidation allowBlank="1" showInputMessage="1" showErrorMessage="1" prompt="Nombre del indicador" sqref="B28:B33"/>
    <dataValidation allowBlank="1" showInputMessage="1" showErrorMessage="1" prompt="Meta anual del indicador" sqref="C28:C33 E28"/>
    <dataValidation allowBlank="1" showInputMessage="1" showErrorMessage="1" prompt="Monto presupuestado para el producto" sqref="D28:D33 E29:F33 F28"/>
    <dataValidation allowBlank="1" showInputMessage="1" showErrorMessage="1" prompt="Meta alcanzada en el trimestre" sqref="G28:G33"/>
    <dataValidation allowBlank="1" showInputMessage="1" showErrorMessage="1" prompt="Monto ejecutado en el trimestre" sqref="H28:H33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topLeftCell="A22" workbookViewId="0">
      <selection activeCell="L30" sqref="L30"/>
    </sheetView>
  </sheetViews>
  <sheetFormatPr baseColWidth="10" defaultRowHeight="15" x14ac:dyDescent="0.25"/>
  <cols>
    <col min="1" max="1" width="23" style="6" customWidth="1"/>
    <col min="2" max="2" width="14.42578125" style="6" customWidth="1"/>
    <col min="3" max="3" width="10.85546875" style="6" customWidth="1"/>
    <col min="4" max="6" width="12.7109375" style="6" customWidth="1"/>
    <col min="7" max="7" width="8.42578125" style="6" customWidth="1"/>
    <col min="8" max="8" width="12.7109375" style="6" customWidth="1"/>
    <col min="9" max="9" width="8.85546875" style="6" customWidth="1"/>
    <col min="10" max="10" width="11.5703125" style="6" customWidth="1"/>
    <col min="11" max="11" width="11.42578125" style="6"/>
  </cols>
  <sheetData>
    <row r="1" spans="1:11" ht="21.75" thickBot="1" x14ac:dyDescent="0.3">
      <c r="A1" s="25"/>
      <c r="B1" s="62" t="s">
        <v>112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4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 t="s">
        <v>109</v>
      </c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53"/>
      <c r="B5" s="54"/>
      <c r="C5" s="54"/>
      <c r="D5" s="54"/>
      <c r="E5" s="54"/>
      <c r="F5" s="54"/>
      <c r="G5" s="54"/>
      <c r="H5" s="54"/>
      <c r="I5" s="54"/>
      <c r="J5" s="55"/>
      <c r="K5" s="1"/>
    </row>
    <row r="6" spans="1:11" ht="15.75" x14ac:dyDescent="0.25">
      <c r="A6" s="56" t="s">
        <v>5</v>
      </c>
      <c r="B6" s="57"/>
      <c r="C6" s="57"/>
      <c r="D6" s="57"/>
      <c r="E6" s="57"/>
      <c r="F6" s="57"/>
      <c r="G6" s="57"/>
      <c r="H6" s="57"/>
      <c r="I6" s="57"/>
      <c r="J6" s="58"/>
      <c r="K6" s="1"/>
    </row>
    <row r="7" spans="1:11" ht="15.75" x14ac:dyDescent="0.25">
      <c r="A7" s="59" t="s">
        <v>6</v>
      </c>
      <c r="B7" s="60"/>
      <c r="C7" s="60"/>
      <c r="D7" s="60"/>
      <c r="E7" s="60"/>
      <c r="F7" s="60"/>
      <c r="G7" s="60"/>
      <c r="H7" s="60"/>
      <c r="I7" s="60"/>
      <c r="J7" s="61"/>
      <c r="K7" s="1"/>
    </row>
    <row r="8" spans="1:11" x14ac:dyDescent="0.25">
      <c r="A8" s="4" t="s">
        <v>7</v>
      </c>
      <c r="B8" s="76" t="s">
        <v>64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8" t="s">
        <v>36</v>
      </c>
      <c r="B9" s="76" t="s">
        <v>65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x14ac:dyDescent="0.25">
      <c r="A10" s="28" t="s">
        <v>37</v>
      </c>
      <c r="B10" s="76" t="s">
        <v>51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68.25" customHeight="1" x14ac:dyDescent="0.25">
      <c r="A11" s="4" t="s">
        <v>8</v>
      </c>
      <c r="B11" s="79" t="s">
        <v>66</v>
      </c>
      <c r="C11" s="79"/>
      <c r="D11" s="79"/>
      <c r="E11" s="79"/>
      <c r="F11" s="79"/>
      <c r="G11" s="79"/>
      <c r="H11" s="79"/>
      <c r="I11" s="79"/>
      <c r="J11" s="80"/>
    </row>
    <row r="12" spans="1:11" ht="78.75" customHeight="1" x14ac:dyDescent="0.25">
      <c r="A12" s="4" t="s">
        <v>9</v>
      </c>
      <c r="B12" s="79" t="s">
        <v>67</v>
      </c>
      <c r="C12" s="79"/>
      <c r="D12" s="79"/>
      <c r="E12" s="79"/>
      <c r="F12" s="79"/>
      <c r="G12" s="79"/>
      <c r="H12" s="79"/>
      <c r="I12" s="79"/>
      <c r="J12" s="80"/>
    </row>
    <row r="13" spans="1:11" ht="15.75" x14ac:dyDescent="0.25">
      <c r="A13" s="56" t="s">
        <v>10</v>
      </c>
      <c r="B13" s="57"/>
      <c r="C13" s="57"/>
      <c r="D13" s="57"/>
      <c r="E13" s="57"/>
      <c r="F13" s="57"/>
      <c r="G13" s="57"/>
      <c r="H13" s="57"/>
      <c r="I13" s="57"/>
      <c r="J13" s="58"/>
    </row>
    <row r="14" spans="1:11" ht="49.5" customHeight="1" x14ac:dyDescent="0.25">
      <c r="A14" s="4" t="s">
        <v>11</v>
      </c>
      <c r="B14" s="29">
        <v>3</v>
      </c>
      <c r="C14" s="52" t="s">
        <v>52</v>
      </c>
      <c r="D14" s="52"/>
      <c r="E14" s="52"/>
      <c r="F14" s="52"/>
      <c r="G14" s="52"/>
      <c r="H14" s="52"/>
      <c r="I14" s="52"/>
      <c r="J14" s="52"/>
    </row>
    <row r="15" spans="1:11" ht="26.25" customHeight="1" x14ac:dyDescent="0.25">
      <c r="A15" s="4" t="s">
        <v>12</v>
      </c>
      <c r="B15" s="7">
        <v>5</v>
      </c>
      <c r="C15" s="52" t="s">
        <v>53</v>
      </c>
      <c r="D15" s="52"/>
      <c r="E15" s="52"/>
      <c r="F15" s="52"/>
      <c r="G15" s="52"/>
      <c r="H15" s="52"/>
      <c r="I15" s="52"/>
      <c r="J15" s="52"/>
    </row>
    <row r="16" spans="1:11" ht="57.75" customHeight="1" x14ac:dyDescent="0.25">
      <c r="A16" s="4" t="s">
        <v>13</v>
      </c>
      <c r="B16" s="8">
        <v>3</v>
      </c>
      <c r="C16" s="52" t="s">
        <v>54</v>
      </c>
      <c r="D16" s="52"/>
      <c r="E16" s="52"/>
      <c r="F16" s="52"/>
      <c r="G16" s="52"/>
      <c r="H16" s="52"/>
      <c r="I16" s="52"/>
      <c r="J16" s="52"/>
    </row>
    <row r="17" spans="1:12" ht="15.75" x14ac:dyDescent="0.25">
      <c r="A17" s="56" t="s">
        <v>14</v>
      </c>
      <c r="B17" s="57"/>
      <c r="C17" s="57"/>
      <c r="D17" s="57"/>
      <c r="E17" s="57"/>
      <c r="F17" s="57"/>
      <c r="G17" s="57"/>
      <c r="H17" s="57"/>
      <c r="I17" s="57"/>
      <c r="J17" s="58"/>
    </row>
    <row r="18" spans="1:12" ht="29.25" customHeight="1" x14ac:dyDescent="0.25">
      <c r="A18" s="4" t="s">
        <v>15</v>
      </c>
      <c r="B18" s="107" t="s">
        <v>93</v>
      </c>
      <c r="C18" s="107"/>
      <c r="D18" s="107"/>
      <c r="E18" s="107"/>
      <c r="F18" s="107"/>
      <c r="G18" s="107"/>
      <c r="H18" s="107"/>
      <c r="I18" s="107"/>
      <c r="J18" s="108"/>
    </row>
    <row r="19" spans="1:12" ht="44.25" customHeight="1" x14ac:dyDescent="0.25">
      <c r="A19" s="9" t="s">
        <v>16</v>
      </c>
      <c r="B19" s="107" t="s">
        <v>94</v>
      </c>
      <c r="C19" s="107"/>
      <c r="D19" s="107"/>
      <c r="E19" s="107"/>
      <c r="F19" s="107"/>
      <c r="G19" s="107"/>
      <c r="H19" s="107"/>
      <c r="I19" s="107"/>
      <c r="J19" s="108"/>
    </row>
    <row r="20" spans="1:12" ht="34.5" customHeight="1" x14ac:dyDescent="0.25">
      <c r="A20" s="9" t="s">
        <v>17</v>
      </c>
      <c r="B20" s="107" t="s">
        <v>101</v>
      </c>
      <c r="C20" s="107"/>
      <c r="D20" s="107"/>
      <c r="E20" s="107"/>
      <c r="F20" s="107"/>
      <c r="G20" s="107"/>
      <c r="H20" s="107"/>
      <c r="I20" s="107"/>
      <c r="J20" s="108"/>
    </row>
    <row r="21" spans="1:12" ht="35.25" customHeight="1" x14ac:dyDescent="0.25">
      <c r="A21" s="9" t="s">
        <v>38</v>
      </c>
      <c r="B21" s="107" t="s">
        <v>99</v>
      </c>
      <c r="C21" s="107"/>
      <c r="D21" s="107"/>
      <c r="E21" s="107"/>
      <c r="F21" s="107"/>
      <c r="G21" s="107"/>
      <c r="H21" s="107"/>
      <c r="I21" s="107"/>
      <c r="J21" s="108"/>
      <c r="K21" s="1"/>
    </row>
    <row r="22" spans="1:12" ht="15.75" x14ac:dyDescent="0.25">
      <c r="A22" s="56" t="s">
        <v>18</v>
      </c>
      <c r="B22" s="57"/>
      <c r="C22" s="57"/>
      <c r="D22" s="57"/>
      <c r="E22" s="57"/>
      <c r="F22" s="57"/>
      <c r="G22" s="57"/>
      <c r="H22" s="57"/>
      <c r="I22" s="57"/>
      <c r="J22" s="58"/>
    </row>
    <row r="23" spans="1:12" ht="15.75" x14ac:dyDescent="0.25">
      <c r="A23" s="59" t="s">
        <v>19</v>
      </c>
      <c r="B23" s="60"/>
      <c r="C23" s="60"/>
      <c r="D23" s="60"/>
      <c r="E23" s="60"/>
      <c r="F23" s="60"/>
      <c r="G23" s="60"/>
      <c r="H23" s="60"/>
      <c r="I23" s="60"/>
      <c r="J23" s="61"/>
      <c r="K23" s="1"/>
    </row>
    <row r="24" spans="1:12" ht="15" customHeight="1" x14ac:dyDescent="0.25">
      <c r="A24" s="83" t="s">
        <v>20</v>
      </c>
      <c r="B24" s="84"/>
      <c r="C24" s="85" t="s">
        <v>21</v>
      </c>
      <c r="D24" s="87"/>
      <c r="E24" s="87"/>
      <c r="F24" s="87" t="s">
        <v>22</v>
      </c>
      <c r="G24" s="87"/>
      <c r="H24" s="84"/>
      <c r="I24" s="85" t="s">
        <v>23</v>
      </c>
      <c r="J24" s="86"/>
    </row>
    <row r="25" spans="1:12" ht="42.75" customHeight="1" x14ac:dyDescent="0.25">
      <c r="A25" s="103">
        <v>21170000</v>
      </c>
      <c r="B25" s="104"/>
      <c r="C25" s="91">
        <v>21170000</v>
      </c>
      <c r="D25" s="92"/>
      <c r="E25" s="93"/>
      <c r="F25" s="91">
        <v>5227724.5</v>
      </c>
      <c r="G25" s="94"/>
      <c r="H25" s="95"/>
      <c r="I25" s="105">
        <v>0.25</v>
      </c>
      <c r="J25" s="106"/>
    </row>
    <row r="26" spans="1:12" ht="15.75" x14ac:dyDescent="0.25">
      <c r="A26" s="59" t="s">
        <v>24</v>
      </c>
      <c r="B26" s="60"/>
      <c r="C26" s="60"/>
      <c r="D26" s="60"/>
      <c r="E26" s="60"/>
      <c r="F26" s="60"/>
      <c r="G26" s="60"/>
      <c r="H26" s="60"/>
      <c r="I26" s="60"/>
      <c r="J26" s="61"/>
      <c r="K26" s="1"/>
    </row>
    <row r="27" spans="1:12" x14ac:dyDescent="0.25">
      <c r="A27" s="5"/>
      <c r="B27"/>
      <c r="C27" s="88" t="s">
        <v>50</v>
      </c>
      <c r="D27" s="89"/>
      <c r="E27" s="88" t="s">
        <v>48</v>
      </c>
      <c r="F27" s="89"/>
      <c r="G27" s="88" t="s">
        <v>49</v>
      </c>
      <c r="H27" s="88"/>
      <c r="I27" s="88" t="s">
        <v>25</v>
      </c>
      <c r="J27" s="90"/>
    </row>
    <row r="28" spans="1:12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60" x14ac:dyDescent="0.25">
      <c r="A29" s="45" t="s">
        <v>89</v>
      </c>
      <c r="B29" s="43" t="s">
        <v>91</v>
      </c>
      <c r="C29" s="14">
        <v>558</v>
      </c>
      <c r="D29" s="39">
        <v>9674680</v>
      </c>
      <c r="E29" s="15">
        <v>140</v>
      </c>
      <c r="F29" s="39">
        <v>2891560</v>
      </c>
      <c r="G29" s="16">
        <v>198</v>
      </c>
      <c r="H29" s="39">
        <v>1563225.5</v>
      </c>
      <c r="I29" s="17">
        <f>IF(G29&gt;0,G29/Tabla134[[#This Row],[Física
(C)]],0)</f>
        <v>1.4142857142857144</v>
      </c>
      <c r="J29" s="18">
        <f>IF(H29&gt;0,H29/Tabla134[[#This Row],[Financiera
(D)]],0)</f>
        <v>0.54061665675275627</v>
      </c>
      <c r="L29" s="38"/>
    </row>
    <row r="30" spans="1:12" ht="75" x14ac:dyDescent="0.25">
      <c r="A30" s="45" t="s">
        <v>90</v>
      </c>
      <c r="B30" s="51" t="s">
        <v>92</v>
      </c>
      <c r="C30" s="33">
        <v>871</v>
      </c>
      <c r="D30" s="40">
        <v>3145264</v>
      </c>
      <c r="E30" s="34">
        <v>290</v>
      </c>
      <c r="F30" s="40">
        <v>1015088</v>
      </c>
      <c r="G30" s="35">
        <v>224</v>
      </c>
      <c r="H30" s="40">
        <v>305326.5</v>
      </c>
      <c r="I30" s="36">
        <f>IF(G30&gt;0,G30/Tabla134[[#This Row],[Física
(C)]],0)</f>
        <v>0.77241379310344827</v>
      </c>
      <c r="J30" s="37">
        <f>IF(H30&gt;0,H30/Tabla134[[#This Row],[Financiera
(D)]],0)</f>
        <v>0.30078820752486485</v>
      </c>
    </row>
    <row r="31" spans="1:12" x14ac:dyDescent="0.25">
      <c r="A31" s="19"/>
      <c r="B31" s="20"/>
      <c r="C31" s="21"/>
      <c r="D31" s="22"/>
      <c r="E31" s="22"/>
      <c r="F31" s="22"/>
      <c r="G31" s="23"/>
      <c r="H31" s="22"/>
      <c r="I31" s="17">
        <f>IF(G31&gt;0,G31/Tabla134[[#This Row],[Física
(C)]],0)</f>
        <v>0</v>
      </c>
      <c r="J31" s="18">
        <f>IF(H31&gt;0,H31/Tabla134[[#This Row],[Financiera
(D)]],0)</f>
        <v>0</v>
      </c>
    </row>
    <row r="32" spans="1:12" ht="15.75" x14ac:dyDescent="0.25">
      <c r="A32" s="56" t="s">
        <v>28</v>
      </c>
      <c r="B32" s="57"/>
      <c r="C32" s="57"/>
      <c r="D32" s="57"/>
      <c r="E32" s="57"/>
      <c r="F32" s="57"/>
      <c r="G32" s="57"/>
      <c r="H32" s="57"/>
      <c r="I32" s="57"/>
      <c r="J32" s="58"/>
    </row>
    <row r="33" spans="1:11" ht="15.75" x14ac:dyDescent="0.25">
      <c r="A33" s="59" t="s">
        <v>95</v>
      </c>
      <c r="B33" s="60"/>
      <c r="C33" s="60"/>
      <c r="D33" s="60"/>
      <c r="E33" s="60"/>
      <c r="F33" s="60"/>
      <c r="G33" s="60"/>
      <c r="H33" s="60"/>
      <c r="I33" s="60"/>
      <c r="J33" s="61"/>
      <c r="K33" s="1"/>
    </row>
    <row r="34" spans="1:11" x14ac:dyDescent="0.25">
      <c r="A34" s="24" t="s">
        <v>30</v>
      </c>
      <c r="B34" s="107" t="s">
        <v>96</v>
      </c>
      <c r="C34" s="107"/>
      <c r="D34" s="107"/>
      <c r="E34" s="107"/>
      <c r="F34" s="107"/>
      <c r="G34" s="107"/>
      <c r="H34" s="107"/>
      <c r="I34" s="107"/>
      <c r="J34" s="108"/>
    </row>
    <row r="35" spans="1:11" ht="30" x14ac:dyDescent="0.25">
      <c r="A35" s="24" t="s">
        <v>31</v>
      </c>
      <c r="B35" s="107" t="s">
        <v>97</v>
      </c>
      <c r="C35" s="107"/>
      <c r="D35" s="107"/>
      <c r="E35" s="107"/>
      <c r="F35" s="107"/>
      <c r="G35" s="107"/>
      <c r="H35" s="107"/>
      <c r="I35" s="107"/>
      <c r="J35" s="108"/>
    </row>
    <row r="36" spans="1:11" ht="85.5" customHeight="1" x14ac:dyDescent="0.25">
      <c r="A36" s="24" t="s">
        <v>32</v>
      </c>
      <c r="B36" s="107" t="s">
        <v>108</v>
      </c>
      <c r="C36" s="107"/>
      <c r="D36" s="107"/>
      <c r="E36" s="107"/>
      <c r="F36" s="107"/>
      <c r="G36" s="107"/>
      <c r="H36" s="107"/>
      <c r="I36" s="107"/>
      <c r="J36" s="108"/>
    </row>
    <row r="37" spans="1:11" ht="69.75" customHeight="1" x14ac:dyDescent="0.25">
      <c r="A37" s="24" t="s">
        <v>33</v>
      </c>
      <c r="B37" s="107" t="s">
        <v>98</v>
      </c>
      <c r="C37" s="107"/>
      <c r="D37" s="107"/>
      <c r="E37" s="107"/>
      <c r="F37" s="107"/>
      <c r="G37" s="107"/>
      <c r="H37" s="107"/>
      <c r="I37" s="107"/>
      <c r="J37" s="108"/>
    </row>
    <row r="38" spans="1:11" ht="15.75" x14ac:dyDescent="0.25">
      <c r="A38" s="56" t="s">
        <v>34</v>
      </c>
      <c r="B38" s="57"/>
      <c r="C38" s="57"/>
      <c r="D38" s="57"/>
      <c r="E38" s="57"/>
      <c r="F38" s="57"/>
      <c r="G38" s="57"/>
      <c r="H38" s="57"/>
      <c r="I38" s="57"/>
      <c r="J38" s="58"/>
    </row>
    <row r="39" spans="1:11" ht="15.75" x14ac:dyDescent="0.25">
      <c r="A39" s="96" t="s">
        <v>35</v>
      </c>
      <c r="B39" s="97"/>
      <c r="C39" s="97"/>
      <c r="D39" s="97"/>
      <c r="E39" s="97"/>
      <c r="F39" s="97"/>
      <c r="G39" s="97"/>
      <c r="H39" s="97"/>
      <c r="I39" s="97"/>
      <c r="J39" s="98"/>
      <c r="K39" s="1"/>
    </row>
    <row r="40" spans="1:11" ht="27.75" customHeight="1" x14ac:dyDescent="0.25">
      <c r="A40" s="99" t="s">
        <v>100</v>
      </c>
      <c r="B40" s="100"/>
      <c r="C40" s="100"/>
      <c r="D40" s="100"/>
      <c r="E40" s="100"/>
      <c r="F40" s="100"/>
      <c r="G40" s="100"/>
      <c r="H40" s="100"/>
      <c r="I40" s="100"/>
      <c r="J40" s="101"/>
    </row>
    <row r="41" spans="1:11" ht="27.75" customHeight="1" x14ac:dyDescent="0.25">
      <c r="A41" s="30" t="s">
        <v>72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1" ht="27.75" customHeight="1" x14ac:dyDescent="0.25">
      <c r="A42" s="42"/>
      <c r="B42" s="30"/>
      <c r="C42" s="30"/>
      <c r="D42" s="30"/>
      <c r="E42" s="30"/>
      <c r="F42" s="30"/>
      <c r="G42" s="30"/>
      <c r="H42" s="30"/>
      <c r="I42" s="30"/>
      <c r="J42" s="30"/>
    </row>
    <row r="43" spans="1:11" ht="27.75" customHeight="1" x14ac:dyDescent="0.25">
      <c r="A43" s="30" t="s">
        <v>88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1" ht="27.75" customHeight="1" x14ac:dyDescent="0.25">
      <c r="A44" s="30" t="s">
        <v>73</v>
      </c>
      <c r="B44" s="30"/>
      <c r="C44" s="30"/>
      <c r="D44" s="30"/>
      <c r="E44" s="30"/>
      <c r="F44" s="30"/>
      <c r="G44" s="30"/>
      <c r="H44" s="30"/>
      <c r="I44" s="30"/>
      <c r="J44" s="30"/>
    </row>
    <row r="45" spans="1:11" ht="30.75" customHeight="1" x14ac:dyDescent="0.25">
      <c r="A45" s="102" t="s">
        <v>41</v>
      </c>
      <c r="B45" s="102"/>
      <c r="C45" s="102"/>
      <c r="D45" s="102"/>
      <c r="E45" s="102"/>
      <c r="F45" s="102"/>
      <c r="G45" s="102"/>
      <c r="H45" s="102"/>
      <c r="I45" s="102"/>
      <c r="J45" s="102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2:J32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9:J39"/>
    <mergeCell ref="A40:J40"/>
    <mergeCell ref="A45:J45"/>
    <mergeCell ref="A33:J33"/>
    <mergeCell ref="B34:J34"/>
    <mergeCell ref="B35:J35"/>
    <mergeCell ref="B36:J36"/>
    <mergeCell ref="B37:J37"/>
    <mergeCell ref="A38:J38"/>
  </mergeCells>
  <dataValidations count="16">
    <dataValidation allowBlank="1" showInputMessage="1" showErrorMessage="1" prompt="Monto presupuestado para el producto" sqref="F28 D28:D31 E29:F31"/>
    <dataValidation allowBlank="1" showInputMessage="1" showErrorMessage="1" prompt="Meta anual del indicador" sqref="E28 C28:C31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40:J44"/>
    <dataValidation allowBlank="1" showInputMessage="1" showErrorMessage="1" prompt="De existir desvío, explicar razones." sqref="B37:J37"/>
    <dataValidation allowBlank="1" showInputMessage="1" showErrorMessage="1" prompt="1. Describir lo plasmado en el presupuesto_x000a_2. Describir lo alcanzado en términos financieros y de producción " sqref="B36:J36"/>
    <dataValidation allowBlank="1" showInputMessage="1" showErrorMessage="1" prompt="¿En qué consiste el producto? su objetivo" sqref="B35:J35"/>
    <dataValidation allowBlank="1" showInputMessage="1" showErrorMessage="1" prompt="Nombre del producto" sqref="B34:J34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  <dataValidation allowBlank="1" showInputMessage="1" showErrorMessage="1" prompt="Monto ejecutado en el trimestre" sqref="H28:H31"/>
    <dataValidation allowBlank="1" showInputMessage="1" showErrorMessage="1" prompt="Meta alcanzada en el trimestre" sqref="G28:G31"/>
    <dataValidation allowBlank="1" showInputMessage="1" showErrorMessage="1" prompt="Nombre del indicador" sqref="B28:B31"/>
    <dataValidation allowBlank="1" showInputMessage="1" showErrorMessage="1" prompt="Nombre de cada producto" sqref="A28:A31"/>
  </dataValidations>
  <pageMargins left="0.23622047244094491" right="0.23622047244094491" top="0.74803149606299213" bottom="0.74803149606299213" header="0.31496062992125984" footer="0.31496062992125984"/>
  <pageSetup scale="8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Programa 13</vt:lpstr>
      <vt:lpstr>Programa 18</vt:lpstr>
      <vt:lpstr>Programa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Mayra Del Rosario Peña Contrera</cp:lastModifiedBy>
  <cp:lastPrinted>2022-07-20T19:10:34Z</cp:lastPrinted>
  <dcterms:created xsi:type="dcterms:W3CDTF">2021-03-22T15:50:10Z</dcterms:created>
  <dcterms:modified xsi:type="dcterms:W3CDTF">2022-10-25T15:19:24Z</dcterms:modified>
</cp:coreProperties>
</file>