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ryRodriguez\Desktop\"/>
    </mc:Choice>
  </mc:AlternateContent>
  <xr:revisionPtr revIDLastSave="0" documentId="13_ncr:1_{072F7ADD-7203-4309-8093-FCB20C0BCB7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grama 13" sheetId="1" r:id="rId1"/>
    <sheet name="Programa 18" sheetId="2" r:id="rId2"/>
    <sheet name="Programa 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5" i="3"/>
  <c r="I25" i="2"/>
  <c r="J31" i="3"/>
  <c r="I31" i="3"/>
  <c r="J30" i="3"/>
  <c r="I30" i="3"/>
  <c r="J29" i="3"/>
  <c r="I29" i="3"/>
  <c r="J33" i="2"/>
  <c r="I33" i="2"/>
  <c r="J32" i="2"/>
  <c r="I32" i="2"/>
  <c r="J31" i="2"/>
  <c r="I31" i="2"/>
  <c r="J30" i="2"/>
  <c r="I30" i="2"/>
  <c r="J29" i="2"/>
  <c r="I29" i="2"/>
  <c r="I33" i="1"/>
  <c r="J33" i="1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<sst xmlns="http://schemas.openxmlformats.org/spreadsheetml/2006/main" count="239" uniqueCount="109">
  <si>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</si>
  <si>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</si>
  <si>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</si>
  <si>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</si>
  <si>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</si>
  <si>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</si>
  <si>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</si>
  <si>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</si>
  <si>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</si>
  <si>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</si>
  <si>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</si>
  <si>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</si>
  <si>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</si>
  <si>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</si>
  <si>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</si>
  <si>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</si>
  <si>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</si>
  <si>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</si>
  <si>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</si>
  <si>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</si>
  <si>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</si>
  <si>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</si>
  <si>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</si>
  <si>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</si>
  <si>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</si>
  <si>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</si>
  <si>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</si>
  <si>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</si>
  <si>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</si>
  <si>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</si>
  <si>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</si>
  <si>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</si>
  <si>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</si>
  <si>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</si>
  <si>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</si>
  <si>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</si>
  <si>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</si>
  <si>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</si>
  <si>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</si>
  <si>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</si>
  <si>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</si>
  <si>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</si>
  <si>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</si>
  <si>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</si>
  <si>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</si>
  <si>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</si>
  <si>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</si>
  <si>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</si>
  <si>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</si>
  <si>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</si>
  <si>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</si>
  <si>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</si>
  <si>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</si>
  <si>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</si>
  <si>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</si>
  <si>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</si>
  <si>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</si>
  <si>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</si>
  <si>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</si>
  <si>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</si>
  <si>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</si>
  <si>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</si>
  <si>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</si>
  <si>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</si>
  <si>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</si>
  <si>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</si>
  <si>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</si>
  <si>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</si>
  <si>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</si>
  <si>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</si>
  <si>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</si>
  <si>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</si>
  <si>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</si>
  <si>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Elaborado por:</t>
  </si>
  <si>
    <t>Enc. Planificación y Desarrollo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</si>
  <si>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</si>
  <si>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</si>
  <si>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</si>
  <si>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</si>
  <si>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</si>
  <si>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</si>
  <si>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</si>
  <si>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>Austry Rodríguez</t>
  </si>
  <si>
    <t>Prevención  y Control de las Enfermedades Bovinas Brucelosis y Tuberculosis en la Region Noroeste</t>
  </si>
  <si>
    <t>Disminucion de la Prevalemciua de la Brucelosis y Tuberculosisis en la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</si>
  <si>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</si>
  <si>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</si>
  <si>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</si>
  <si>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</si>
  <si>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</si>
  <si>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</si>
  <si>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</si>
  <si>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</si>
  <si>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</si>
  <si>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</si>
  <si>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</si>
  <si>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Aumentar la productividad en litros de leche por vaca en las fincas benefiaciadas de la region Este</t>
  </si>
  <si>
    <t>Productores Pecuarios de leche Bovina de la región Este</t>
  </si>
  <si>
    <t>Numero de pruebas y vacunas aplicados a especies de producción  pecuaria</t>
  </si>
  <si>
    <t>N/A</t>
  </si>
  <si>
    <t>Producto 002 (6628)- Especies Prevenidas y Controladas contra enfermedades /6630</t>
  </si>
  <si>
    <t>Abril - Junio 2023</t>
  </si>
  <si>
    <t xml:space="preserve">Se lograron aplicar 274,136  pruebas y vacunas a diferentes especies de producción pecuaria a nivel nacional asi como brindar asistencia y capacitación a 1,799 productores </t>
  </si>
  <si>
    <t xml:space="preserve">Se esta priorizando para el próximo trimestre la producción de biologicos, para cubrir las metas de vacunaciones y pruebas en campo </t>
  </si>
  <si>
    <t>Se lograron aplicar 14,487  pruebas de brucelosis a productores beneficiados en la region noroeste</t>
  </si>
  <si>
    <t>Las acciones de saneamiento deben seguir siendo implementadas en conjunto con la asistencia tecnica para la identificacion de fincas en la region , con especial enfasis en declarar fincas libres de brucelosis y tuberculosis.</t>
  </si>
  <si>
    <t>Se lograron asistir  durante el trimestre 400 fincas de productores de leche en la region Este</t>
  </si>
  <si>
    <t>Las inseminaciones dse ejecutaron por debajo de lo programado debido a retrasos de procesos de compras para la adquisicion de los insumos necesarios para completar la meta de inseminaciones del trimestre</t>
  </si>
  <si>
    <t>Se espera que para el proximo trimestre incrementar la cantidad de inseminaciones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</si>
</sst>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23" fillId="0" borderId="28" xfId="0" applyNumberFormat="1" applyFont="1" applyBorder="1" applyAlignment="1" applyProtection="1">
      <alignment horizontal="center" vertical="center" wrapText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0" fontId="16" fillId="0" borderId="3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39" fontId="11" fillId="0" borderId="38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3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IF(G29&gt;0,G29/Tabla1[[#This Row],[Física
(C)]],0)</calculatedColumnFormula>
    </tableColumn>
    <tableColumn id="8" xr3:uid="{00000000-0010-0000-0000-000008000000}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E1635-58E5-4E53-82F6-83939DE71CF1}" name="Tabla13" displayName="Tabla13" ref="A28:J33" totalsRowShown="0" headerRowDxfId="29" dataDxfId="27" headerRowBorderDxfId="28" tableBorderDxfId="26" totalsRowBorderDxfId="25">
  <tableColumns count="10">
    <tableColumn id="1" xr3:uid="{211E5E66-1372-4D81-8807-8B576145909B}" name="Producto" dataDxfId="24"/>
    <tableColumn id="2" xr3:uid="{166DA89D-0CE1-495F-BA09-7869A9E62C9F}" name="Indicador" dataDxfId="23"/>
    <tableColumn id="3" xr3:uid="{D640BD76-B6ED-4B75-B71B-3DE6318977FE}" name="Física_x000a_(A)" dataDxfId="22"/>
    <tableColumn id="4" xr3:uid="{BF5ED8DB-C344-4D89-92D5-6210E01934B2}" name="Financiera_x000a_(B)" dataDxfId="21"/>
    <tableColumn id="9" xr3:uid="{28E22081-CF6B-4915-A60B-95B08A9B2089}" name="Física_x000a_(C)" dataDxfId="20"/>
    <tableColumn id="10" xr3:uid="{76544E75-DA72-4D54-92D6-722FAB3424D5}" name="Financiera_x000a_(D)" dataDxfId="19"/>
    <tableColumn id="5" xr3:uid="{4892BFBB-DE73-48E9-9D46-8C62B8C4CFA1}" name="Física _x000a_(E)" dataDxfId="18"/>
    <tableColumn id="6" xr3:uid="{B934E17E-22BB-4E67-A808-18B70F1459B0}" name="Financiera _x000a_ (F)" dataDxfId="17"/>
    <tableColumn id="7" xr3:uid="{5BE395D9-96BD-40D4-8F1D-B5B2DD47245F}" name="Física _x000a_(%)_x000a_ G=E/C" dataDxfId="16" dataCellStyle="Porcentaje">
      <calculatedColumnFormula>IF(G29&gt;0,G29/Tabla13[[#This Row],[Física
(C)]],0)</calculatedColumnFormula>
    </tableColumn>
    <tableColumn id="8" xr3:uid="{FBD86A59-5384-4B84-B2C7-BDFA7DD410D6}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B3DEFB-A253-4F34-98B8-D2F09DD9B214}" name="Tabla134" displayName="Tabla134" ref="A28:J31" totalsRowShown="0" headerRowDxfId="14" dataDxfId="12" headerRowBorderDxfId="13" tableBorderDxfId="11" totalsRowBorderDxfId="10">
  <tableColumns count="10">
    <tableColumn id="1" xr3:uid="{B859C731-C8C7-40A5-9DC7-63BBA8113AF2}" name="Producto" dataDxfId="9"/>
    <tableColumn id="2" xr3:uid="{3E24C2E8-A429-4B47-B9DB-B9AB40EA0031}" name="Indicador" dataDxfId="8"/>
    <tableColumn id="3" xr3:uid="{3F95544A-A9DD-4169-BBC6-A4A8EAEDD3F7}" name="Física_x000a_(A)" dataDxfId="7"/>
    <tableColumn id="4" xr3:uid="{DFDEC69E-84B2-48F1-AE1C-87573C7587E4}" name="Financiera_x000a_(B)" dataDxfId="6"/>
    <tableColumn id="9" xr3:uid="{489B62E0-A078-4F80-8B31-02567E688D76}" name="Física_x000a_(C)" dataDxfId="5"/>
    <tableColumn id="10" xr3:uid="{E19D3F32-0847-42C8-9618-19B4CD88BE5D}" name="Financiera_x000a_(D)" dataDxfId="4"/>
    <tableColumn id="5" xr3:uid="{C49C2D17-DEF0-4534-8FD2-372F8717380F}" name="Física _x000a_(E)" dataDxfId="3"/>
    <tableColumn id="6" xr3:uid="{A4585B2C-3967-4173-8A7E-18FD6E2AD014}" name="Financiera _x000a_ (F)" dataDxfId="2"/>
    <tableColumn id="7" xr3:uid="{514939E8-77C7-41E0-A75A-EEE91EB1698F}" name="Física _x000a_(%)_x000a_ G=E/C" dataDxfId="1" dataCellStyle="Porcentaje">
      <calculatedColumnFormula>IF(G29&gt;0,G29/Tabla134[[#This Row],[Física
(C)]],0)</calculatedColumnFormula>
    </tableColumn>
    <tableColumn id="8" xr3:uid="{CE45764C-8C23-47FF-A29E-6CF4E04B2C09}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workbookViewId="0">
      <selection activeCell="D3" sqref="D3:H3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90" t="s">
        <v>51</v>
      </c>
      <c r="C1" s="91"/>
      <c r="D1" s="91"/>
      <c r="E1" s="91"/>
      <c r="F1" s="91"/>
      <c r="G1" s="91"/>
      <c r="H1" s="91"/>
      <c r="I1" s="91"/>
      <c r="J1" s="92"/>
      <c r="K1" s="1"/>
    </row>
    <row r="2" spans="1:11" ht="24.75" thickBot="1" x14ac:dyDescent="0.3">
      <c r="A2" s="26"/>
      <c r="B2" s="93" t="s">
        <v>0</v>
      </c>
      <c r="C2" s="94"/>
      <c r="D2" s="93" t="s">
        <v>1</v>
      </c>
      <c r="E2" s="94"/>
      <c r="F2" s="94"/>
      <c r="G2" s="94"/>
      <c r="H2" s="95"/>
      <c r="I2" s="2" t="s">
        <v>2</v>
      </c>
      <c r="J2" s="3" t="s">
        <v>3</v>
      </c>
      <c r="K2" s="1"/>
    </row>
    <row r="3" spans="1:11" ht="21.75" thickBot="1" x14ac:dyDescent="0.3">
      <c r="A3" s="27"/>
      <c r="B3" s="96" t="s">
        <v>4</v>
      </c>
      <c r="C3" s="97"/>
      <c r="D3" s="96" t="s">
        <v>101</v>
      </c>
      <c r="E3" s="97"/>
      <c r="F3" s="97"/>
      <c r="G3" s="97"/>
      <c r="H3" s="98"/>
      <c r="I3" s="31"/>
      <c r="J3" s="32"/>
      <c r="K3" s="1"/>
    </row>
    <row r="4" spans="1:11" x14ac:dyDescent="0.25">
      <c r="A4" s="99"/>
      <c r="B4" s="100"/>
      <c r="C4" s="100"/>
      <c r="D4" s="101"/>
      <c r="E4" s="101"/>
      <c r="F4" s="101"/>
      <c r="G4" s="101"/>
      <c r="H4" s="101"/>
      <c r="I4" s="100"/>
      <c r="J4" s="102"/>
      <c r="K4" s="1"/>
    </row>
    <row r="5" spans="1:11" ht="3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9"/>
      <c r="K5" s="1"/>
    </row>
    <row r="6" spans="1:11" ht="15.75" x14ac:dyDescent="0.2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11" x14ac:dyDescent="0.25">
      <c r="A8" s="4" t="s">
        <v>7</v>
      </c>
      <c r="B8" s="60" t="s">
        <v>65</v>
      </c>
      <c r="C8" s="61"/>
      <c r="D8" s="61"/>
      <c r="E8" s="61"/>
      <c r="F8" s="61"/>
      <c r="G8" s="61"/>
      <c r="H8" s="61"/>
      <c r="I8" s="61"/>
      <c r="J8" s="62"/>
      <c r="K8" s="1"/>
    </row>
    <row r="9" spans="1:11" ht="15" customHeight="1" x14ac:dyDescent="0.25">
      <c r="A9" s="28" t="s">
        <v>36</v>
      </c>
      <c r="B9" s="60" t="s">
        <v>66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x14ac:dyDescent="0.25">
      <c r="A10" s="28" t="s">
        <v>37</v>
      </c>
      <c r="B10" s="60" t="s">
        <v>52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ht="68.25" customHeight="1" x14ac:dyDescent="0.25">
      <c r="A11" s="4" t="s">
        <v>8</v>
      </c>
      <c r="B11" s="67" t="s">
        <v>67</v>
      </c>
      <c r="C11" s="67"/>
      <c r="D11" s="67"/>
      <c r="E11" s="67"/>
      <c r="F11" s="67"/>
      <c r="G11" s="67"/>
      <c r="H11" s="67"/>
      <c r="I11" s="67"/>
      <c r="J11" s="68"/>
    </row>
    <row r="12" spans="1:11" ht="78.75" customHeight="1" x14ac:dyDescent="0.25">
      <c r="A12" s="4" t="s">
        <v>9</v>
      </c>
      <c r="B12" s="67" t="s">
        <v>68</v>
      </c>
      <c r="C12" s="67"/>
      <c r="D12" s="67"/>
      <c r="E12" s="67"/>
      <c r="F12" s="67"/>
      <c r="G12" s="67"/>
      <c r="H12" s="67"/>
      <c r="I12" s="67"/>
      <c r="J12" s="68"/>
    </row>
    <row r="13" spans="1:11" ht="15.75" x14ac:dyDescent="0.2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49.5" customHeight="1" x14ac:dyDescent="0.25">
      <c r="A14" s="4" t="s">
        <v>11</v>
      </c>
      <c r="B14" s="29">
        <v>3</v>
      </c>
      <c r="C14" s="85" t="s">
        <v>53</v>
      </c>
      <c r="D14" s="85"/>
      <c r="E14" s="85"/>
      <c r="F14" s="85"/>
      <c r="G14" s="85"/>
      <c r="H14" s="85"/>
      <c r="I14" s="85"/>
      <c r="J14" s="85"/>
    </row>
    <row r="15" spans="1:11" ht="26.25" customHeight="1" x14ac:dyDescent="0.25">
      <c r="A15" s="4" t="s">
        <v>12</v>
      </c>
      <c r="B15" s="7">
        <v>5</v>
      </c>
      <c r="C15" s="85" t="s">
        <v>54</v>
      </c>
      <c r="D15" s="85"/>
      <c r="E15" s="85"/>
      <c r="F15" s="85"/>
      <c r="G15" s="85"/>
      <c r="H15" s="85"/>
      <c r="I15" s="85"/>
      <c r="J15" s="85"/>
    </row>
    <row r="16" spans="1:11" ht="51.75" customHeight="1" x14ac:dyDescent="0.25">
      <c r="A16" s="4" t="s">
        <v>13</v>
      </c>
      <c r="B16" s="8">
        <v>3</v>
      </c>
      <c r="C16" s="85" t="s">
        <v>55</v>
      </c>
      <c r="D16" s="85"/>
      <c r="E16" s="85"/>
      <c r="F16" s="85"/>
      <c r="G16" s="85"/>
      <c r="H16" s="85"/>
      <c r="I16" s="85"/>
      <c r="J16" s="85"/>
    </row>
    <row r="17" spans="1:13" ht="15.75" x14ac:dyDescent="0.2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3" ht="29.25" customHeight="1" x14ac:dyDescent="0.25">
      <c r="A18" s="4" t="s">
        <v>15</v>
      </c>
      <c r="B18" s="86" t="s">
        <v>56</v>
      </c>
      <c r="C18" s="86"/>
      <c r="D18" s="86"/>
      <c r="E18" s="86"/>
      <c r="F18" s="86"/>
      <c r="G18" s="86"/>
      <c r="H18" s="86"/>
      <c r="I18" s="86"/>
      <c r="J18" s="86"/>
    </row>
    <row r="19" spans="1:13" ht="33" customHeight="1" x14ac:dyDescent="0.25">
      <c r="A19" s="9" t="s">
        <v>16</v>
      </c>
      <c r="B19" s="86" t="s">
        <v>57</v>
      </c>
      <c r="C19" s="86"/>
      <c r="D19" s="86"/>
      <c r="E19" s="86"/>
      <c r="F19" s="86"/>
      <c r="G19" s="86"/>
      <c r="H19" s="86"/>
      <c r="I19" s="86"/>
      <c r="J19" s="86"/>
    </row>
    <row r="20" spans="1:13" ht="34.5" customHeight="1" x14ac:dyDescent="0.25">
      <c r="A20" s="9" t="s">
        <v>17</v>
      </c>
      <c r="B20" s="63" t="s">
        <v>63</v>
      </c>
      <c r="C20" s="63"/>
      <c r="D20" s="63"/>
      <c r="E20" s="63"/>
      <c r="F20" s="63"/>
      <c r="G20" s="63"/>
      <c r="H20" s="63"/>
      <c r="I20" s="63"/>
      <c r="J20" s="63"/>
    </row>
    <row r="21" spans="1:13" ht="35.25" customHeight="1" x14ac:dyDescent="0.25">
      <c r="A21" s="9" t="s">
        <v>38</v>
      </c>
      <c r="B21" s="63" t="s">
        <v>64</v>
      </c>
      <c r="C21" s="63"/>
      <c r="D21" s="63"/>
      <c r="E21" s="63"/>
      <c r="F21" s="63"/>
      <c r="G21" s="63"/>
      <c r="H21" s="63"/>
      <c r="I21" s="63"/>
      <c r="J21" s="63"/>
      <c r="K21" s="1"/>
    </row>
    <row r="22" spans="1:13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3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3" ht="15" customHeight="1" x14ac:dyDescent="0.25">
      <c r="A24" s="80" t="s">
        <v>20</v>
      </c>
      <c r="B24" s="81"/>
      <c r="C24" s="82" t="s">
        <v>21</v>
      </c>
      <c r="D24" s="84"/>
      <c r="E24" s="84"/>
      <c r="F24" s="84" t="s">
        <v>22</v>
      </c>
      <c r="G24" s="84"/>
      <c r="H24" s="81"/>
      <c r="I24" s="82" t="s">
        <v>23</v>
      </c>
      <c r="J24" s="83"/>
    </row>
    <row r="25" spans="1:13" ht="42.75" customHeight="1" x14ac:dyDescent="0.25">
      <c r="A25" s="69">
        <v>579907258</v>
      </c>
      <c r="B25" s="70"/>
      <c r="C25" s="76">
        <v>569307258</v>
      </c>
      <c r="D25" s="77"/>
      <c r="E25" s="78"/>
      <c r="F25" s="79">
        <v>217536149.63999999</v>
      </c>
      <c r="G25" s="77"/>
      <c r="H25" s="78"/>
      <c r="I25" s="71">
        <f>F25/C25</f>
        <v>0.38210675620791046</v>
      </c>
      <c r="J25" s="72"/>
    </row>
    <row r="26" spans="1:13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3" x14ac:dyDescent="0.25">
      <c r="A27" s="5"/>
      <c r="B27"/>
      <c r="C27" s="73" t="s">
        <v>50</v>
      </c>
      <c r="D27" s="74"/>
      <c r="E27" s="73" t="s">
        <v>48</v>
      </c>
      <c r="F27" s="74"/>
      <c r="G27" s="73" t="s">
        <v>49</v>
      </c>
      <c r="H27" s="73"/>
      <c r="I27" s="73" t="s">
        <v>25</v>
      </c>
      <c r="J27" s="75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48" x14ac:dyDescent="0.25">
      <c r="A29" s="13" t="s">
        <v>69</v>
      </c>
      <c r="B29" s="42" t="s">
        <v>59</v>
      </c>
      <c r="C29" s="14">
        <v>1168896</v>
      </c>
      <c r="D29" s="39">
        <v>215130558</v>
      </c>
      <c r="E29" s="15">
        <v>292224</v>
      </c>
      <c r="F29" s="39">
        <v>46978725</v>
      </c>
      <c r="G29" s="16">
        <v>274136</v>
      </c>
      <c r="H29" s="39">
        <v>42408906.850000001</v>
      </c>
      <c r="I29" s="17">
        <f>IF(G29&gt;0,G29/Tabla1[[#This Row],[Física
(C)]],0)</f>
        <v>0.93810227770477439</v>
      </c>
      <c r="J29" s="18">
        <f>IF(H29&gt;0,H29/Tabla1[[#This Row],[Financiera
(D)]],0)</f>
        <v>0.90272579449527424</v>
      </c>
      <c r="L29" s="38"/>
    </row>
    <row r="30" spans="1:13" ht="36" x14ac:dyDescent="0.25">
      <c r="A30" s="13" t="s">
        <v>70</v>
      </c>
      <c r="B30" s="43" t="s">
        <v>60</v>
      </c>
      <c r="C30" s="33">
        <v>1752000</v>
      </c>
      <c r="D30" s="40">
        <v>61411184</v>
      </c>
      <c r="E30" s="34">
        <v>350000</v>
      </c>
      <c r="F30" s="40">
        <v>13493985</v>
      </c>
      <c r="G30" s="35">
        <v>52215</v>
      </c>
      <c r="H30" s="40">
        <v>10901691.810000001</v>
      </c>
      <c r="I30" s="36">
        <f>IF(G30&gt;0,G30/Tabla1[[#This Row],[Física
(C)]],0)</f>
        <v>0.14918571428571428</v>
      </c>
      <c r="J30" s="37">
        <f>IF(H30&gt;0,H30/Tabla1[[#This Row],[Financiera
(D)]],0)</f>
        <v>0.80789268774198286</v>
      </c>
    </row>
    <row r="31" spans="1:13" ht="36" x14ac:dyDescent="0.25">
      <c r="A31" s="13" t="s">
        <v>71</v>
      </c>
      <c r="B31" s="43" t="s">
        <v>61</v>
      </c>
      <c r="C31" s="33">
        <v>4000</v>
      </c>
      <c r="D31" s="40">
        <v>5744058</v>
      </c>
      <c r="E31" s="34">
        <v>1000</v>
      </c>
      <c r="F31" s="40">
        <v>1395961</v>
      </c>
      <c r="G31" s="35">
        <v>950</v>
      </c>
      <c r="H31" s="40">
        <v>789751.03</v>
      </c>
      <c r="I31" s="36">
        <f>IF(G31&gt;0,G31/Tabla1[[#This Row],[Física
(C)]],0)</f>
        <v>0.95</v>
      </c>
      <c r="J31" s="37">
        <f>IF(H31&gt;0,H31/Tabla1[[#This Row],[Financiera
(D)]],0)</f>
        <v>0.5657400385827398</v>
      </c>
    </row>
    <row r="32" spans="1:13" ht="48" x14ac:dyDescent="0.25">
      <c r="A32" s="13" t="s">
        <v>72</v>
      </c>
      <c r="B32" s="43" t="s">
        <v>62</v>
      </c>
      <c r="C32" s="33">
        <v>9000</v>
      </c>
      <c r="D32" s="40">
        <v>62276308</v>
      </c>
      <c r="E32" s="34">
        <v>2500</v>
      </c>
      <c r="F32" s="40">
        <v>13772530</v>
      </c>
      <c r="G32" s="35">
        <v>1799</v>
      </c>
      <c r="H32" s="40">
        <v>12096936.5</v>
      </c>
      <c r="I32" s="36">
        <f>IF(G32&gt;0,G32/Tabla1[[#This Row],[Física
(C)]],0)</f>
        <v>0.71960000000000002</v>
      </c>
      <c r="J32" s="37">
        <f>IF(H32&gt;0,H32/Tabla1[[#This Row],[Financiera
(D)]],0)</f>
        <v>0.87833800325720834</v>
      </c>
      <c r="M32" s="38"/>
    </row>
    <row r="33" spans="1:11" x14ac:dyDescent="0.25">
      <c r="A33" s="19"/>
      <c r="B33" s="20"/>
      <c r="C33" s="21"/>
      <c r="D33" s="22"/>
      <c r="E33" s="22"/>
      <c r="F33" s="22"/>
      <c r="G33" s="23"/>
      <c r="H33" s="22"/>
      <c r="I33" s="17">
        <f>IF(G33&gt;0,G33/Tabla1[[#This Row],[Física
(C)]],0)</f>
        <v>0</v>
      </c>
      <c r="J33" s="18">
        <f>IF(H33&gt;0,H33/Tabla1[[#This Row],[Financiera
(D)]],0)</f>
        <v>0</v>
      </c>
    </row>
    <row r="34" spans="1:11" ht="15.75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1"/>
      <c r="J34" s="52"/>
    </row>
    <row r="35" spans="1:11" ht="15.75" x14ac:dyDescent="0.25">
      <c r="A35" s="64" t="s">
        <v>29</v>
      </c>
      <c r="B35" s="65"/>
      <c r="C35" s="65"/>
      <c r="D35" s="65"/>
      <c r="E35" s="65"/>
      <c r="F35" s="65"/>
      <c r="G35" s="65"/>
      <c r="H35" s="65"/>
      <c r="I35" s="65"/>
      <c r="J35" s="66"/>
      <c r="K35" s="1"/>
    </row>
    <row r="36" spans="1:11" x14ac:dyDescent="0.25">
      <c r="A36" s="24" t="s">
        <v>30</v>
      </c>
      <c r="B36" s="67" t="s">
        <v>58</v>
      </c>
      <c r="C36" s="67"/>
      <c r="D36" s="67"/>
      <c r="E36" s="67"/>
      <c r="F36" s="67"/>
      <c r="G36" s="67"/>
      <c r="H36" s="67"/>
      <c r="I36" s="67"/>
      <c r="J36" s="68"/>
    </row>
    <row r="37" spans="1:11" ht="30" x14ac:dyDescent="0.25">
      <c r="A37" s="24" t="s">
        <v>31</v>
      </c>
      <c r="B37" s="67" t="s">
        <v>98</v>
      </c>
      <c r="C37" s="67"/>
      <c r="D37" s="67"/>
      <c r="E37" s="67"/>
      <c r="F37" s="67"/>
      <c r="G37" s="67"/>
      <c r="H37" s="67"/>
      <c r="I37" s="67"/>
      <c r="J37" s="68"/>
    </row>
    <row r="38" spans="1:11" ht="85.5" customHeight="1" x14ac:dyDescent="0.25">
      <c r="A38" s="24" t="s">
        <v>32</v>
      </c>
      <c r="B38" s="67" t="s">
        <v>102</v>
      </c>
      <c r="C38" s="67"/>
      <c r="D38" s="67"/>
      <c r="E38" s="67"/>
      <c r="F38" s="67"/>
      <c r="G38" s="67"/>
      <c r="H38" s="67"/>
      <c r="I38" s="67"/>
      <c r="J38" s="68"/>
    </row>
    <row r="39" spans="1:11" ht="74.25" customHeight="1" x14ac:dyDescent="0.25">
      <c r="A39" s="24" t="s">
        <v>33</v>
      </c>
      <c r="B39" s="67" t="s">
        <v>99</v>
      </c>
      <c r="C39" s="67"/>
      <c r="D39" s="67"/>
      <c r="E39" s="67"/>
      <c r="F39" s="67"/>
      <c r="G39" s="67"/>
      <c r="H39" s="67"/>
      <c r="I39" s="67"/>
      <c r="J39" s="68"/>
    </row>
    <row r="40" spans="1:11" ht="15.75" x14ac:dyDescent="0.25">
      <c r="A40" s="50" t="s">
        <v>34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1" ht="15.75" x14ac:dyDescent="0.25">
      <c r="A41" s="53" t="s">
        <v>35</v>
      </c>
      <c r="B41" s="54"/>
      <c r="C41" s="54"/>
      <c r="D41" s="54"/>
      <c r="E41" s="54"/>
      <c r="F41" s="54"/>
      <c r="G41" s="54"/>
      <c r="H41" s="54"/>
      <c r="I41" s="54"/>
      <c r="J41" s="55"/>
      <c r="K41" s="1"/>
    </row>
    <row r="42" spans="1:11" ht="39.75" customHeight="1" x14ac:dyDescent="0.25">
      <c r="A42" s="56" t="s">
        <v>103</v>
      </c>
      <c r="B42" s="57"/>
      <c r="C42" s="57"/>
      <c r="D42" s="57"/>
      <c r="E42" s="57"/>
      <c r="F42" s="57"/>
      <c r="G42" s="57"/>
      <c r="H42" s="57"/>
      <c r="I42" s="57"/>
      <c r="J42" s="58"/>
    </row>
    <row r="43" spans="1:11" ht="27.75" customHeight="1" x14ac:dyDescent="0.25">
      <c r="A43" s="30" t="s">
        <v>73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107" t="s">
        <v>82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27.75" customHeight="1" x14ac:dyDescent="0.25">
      <c r="A46" s="30" t="s">
        <v>74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1" ht="30.75" customHeight="1" x14ac:dyDescent="0.25">
      <c r="A47" s="59" t="s">
        <v>41</v>
      </c>
      <c r="B47" s="59"/>
      <c r="C47" s="59"/>
      <c r="D47" s="59"/>
      <c r="E47" s="59"/>
      <c r="F47" s="59"/>
      <c r="G47" s="59"/>
      <c r="H47" s="59"/>
      <c r="I47" s="59"/>
      <c r="J47" s="59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0:J40"/>
    <mergeCell ref="A41:J41"/>
    <mergeCell ref="A42:J42"/>
    <mergeCell ref="A47:J47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3" xr:uid="{00000000-0002-0000-0000-000000000000}"/>
    <dataValidation allowBlank="1" showInputMessage="1" showErrorMessage="1" prompt="Meta alcanzada en el trimestre" sqref="G28:G33" xr:uid="{00000000-0002-0000-0000-000001000000}"/>
    <dataValidation allowBlank="1" showInputMessage="1" showErrorMessage="1" prompt="Monto presupuestado para el producto" sqref="F28 E29:F33 D28:D33" xr:uid="{00000000-0002-0000-0000-000002000000}"/>
    <dataValidation allowBlank="1" showInputMessage="1" showErrorMessage="1" prompt="Meta anual del indicador" sqref="E28 C28:C33" xr:uid="{00000000-0002-0000-0000-000003000000}"/>
    <dataValidation allowBlank="1" showInputMessage="1" showErrorMessage="1" prompt="Nombre del indicador" sqref="B28:B33" xr:uid="{00000000-0002-0000-0000-000004000000}"/>
    <dataValidation allowBlank="1" showInputMessage="1" showErrorMessage="1" prompt="Nombre de cada producto" sqref="A28:A33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A34B8A78-DB4D-4F65-B9D7-E7689E5011E1}"/>
    <dataValidation allowBlank="1" showInputMessage="1" showErrorMessage="1" prompt="Oportunidades de mejora identificadas" sqref="A42:J46" xr:uid="{00000000-0002-0000-0000-000008000000}"/>
    <dataValidation allowBlank="1" showInputMessage="1" showErrorMessage="1" prompt="De existir desvío, explicar razones." sqref="B39:J39" xr:uid="{00000000-0002-0000-0000-000009000000}"/>
    <dataValidation allowBlank="1" showInputMessage="1" showErrorMessage="1" prompt="1. Describir lo plasmado en el presupuesto_x000a_2. Describir lo alcanzado en términos financieros y de producción " sqref="B38:J38" xr:uid="{00000000-0002-0000-0000-00000A000000}"/>
    <dataValidation allowBlank="1" showInputMessage="1" showErrorMessage="1" prompt="¿En qué consiste el producto? su objetivo" sqref="B37:J37" xr:uid="{00000000-0002-0000-0000-00000B000000}"/>
    <dataValidation allowBlank="1" showInputMessage="1" showErrorMessage="1" prompt="Nombre del producto" sqref="B36:J36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18B3-5F01-4CDC-AD87-9409A66A7ADC}">
  <sheetPr>
    <pageSetUpPr fitToPage="1"/>
  </sheetPr>
  <dimension ref="A1:M47"/>
  <sheetViews>
    <sheetView topLeftCell="A31" workbookViewId="0">
      <selection activeCell="C45" sqref="C45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90" t="s">
        <v>51</v>
      </c>
      <c r="C1" s="91"/>
      <c r="D1" s="91"/>
      <c r="E1" s="91"/>
      <c r="F1" s="91"/>
      <c r="G1" s="91"/>
      <c r="H1" s="91"/>
      <c r="I1" s="91"/>
      <c r="J1" s="92"/>
      <c r="K1" s="1"/>
    </row>
    <row r="2" spans="1:11" ht="24.75" thickBot="1" x14ac:dyDescent="0.3">
      <c r="A2" s="26"/>
      <c r="B2" s="93" t="s">
        <v>0</v>
      </c>
      <c r="C2" s="94"/>
      <c r="D2" s="93" t="s">
        <v>1</v>
      </c>
      <c r="E2" s="94"/>
      <c r="F2" s="94"/>
      <c r="G2" s="94"/>
      <c r="H2" s="95"/>
      <c r="I2" s="2" t="s">
        <v>2</v>
      </c>
      <c r="J2" s="3" t="s">
        <v>3</v>
      </c>
      <c r="K2" s="1"/>
    </row>
    <row r="3" spans="1:11" ht="21.75" thickBot="1" x14ac:dyDescent="0.3">
      <c r="A3" s="27"/>
      <c r="B3" s="96" t="s">
        <v>4</v>
      </c>
      <c r="C3" s="97"/>
      <c r="D3" s="96" t="s">
        <v>101</v>
      </c>
      <c r="E3" s="97"/>
      <c r="F3" s="97"/>
      <c r="G3" s="97"/>
      <c r="H3" s="98"/>
      <c r="I3" s="31"/>
      <c r="J3" s="32"/>
      <c r="K3" s="1"/>
    </row>
    <row r="4" spans="1:11" x14ac:dyDescent="0.25">
      <c r="A4" s="99"/>
      <c r="B4" s="100"/>
      <c r="C4" s="100"/>
      <c r="D4" s="101"/>
      <c r="E4" s="101"/>
      <c r="F4" s="101"/>
      <c r="G4" s="101"/>
      <c r="H4" s="101"/>
      <c r="I4" s="100"/>
      <c r="J4" s="102"/>
      <c r="K4" s="1"/>
    </row>
    <row r="5" spans="1:11" ht="3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9"/>
      <c r="K5" s="1"/>
    </row>
    <row r="6" spans="1:11" ht="15.75" x14ac:dyDescent="0.2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11" x14ac:dyDescent="0.25">
      <c r="A8" s="4" t="s">
        <v>7</v>
      </c>
      <c r="B8" s="60" t="s">
        <v>65</v>
      </c>
      <c r="C8" s="61"/>
      <c r="D8" s="61"/>
      <c r="E8" s="61"/>
      <c r="F8" s="61"/>
      <c r="G8" s="61"/>
      <c r="H8" s="61"/>
      <c r="I8" s="61"/>
      <c r="J8" s="62"/>
      <c r="K8" s="1"/>
    </row>
    <row r="9" spans="1:11" ht="15" customHeight="1" x14ac:dyDescent="0.25">
      <c r="A9" s="28" t="s">
        <v>36</v>
      </c>
      <c r="B9" s="60" t="s">
        <v>66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x14ac:dyDescent="0.25">
      <c r="A10" s="28" t="s">
        <v>37</v>
      </c>
      <c r="B10" s="60" t="s">
        <v>52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ht="68.25" customHeight="1" x14ac:dyDescent="0.25">
      <c r="A11" s="4" t="s">
        <v>8</v>
      </c>
      <c r="B11" s="67" t="s">
        <v>67</v>
      </c>
      <c r="C11" s="67"/>
      <c r="D11" s="67"/>
      <c r="E11" s="67"/>
      <c r="F11" s="67"/>
      <c r="G11" s="67"/>
      <c r="H11" s="67"/>
      <c r="I11" s="67"/>
      <c r="J11" s="68"/>
    </row>
    <row r="12" spans="1:11" ht="78.75" customHeight="1" x14ac:dyDescent="0.25">
      <c r="A12" s="4" t="s">
        <v>9</v>
      </c>
      <c r="B12" s="67" t="s">
        <v>68</v>
      </c>
      <c r="C12" s="67"/>
      <c r="D12" s="67"/>
      <c r="E12" s="67"/>
      <c r="F12" s="67"/>
      <c r="G12" s="67"/>
      <c r="H12" s="67"/>
      <c r="I12" s="67"/>
      <c r="J12" s="68"/>
    </row>
    <row r="13" spans="1:11" ht="15.75" x14ac:dyDescent="0.2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49.5" customHeight="1" x14ac:dyDescent="0.25">
      <c r="A14" s="4" t="s">
        <v>11</v>
      </c>
      <c r="B14" s="29">
        <v>3</v>
      </c>
      <c r="C14" s="85" t="s">
        <v>53</v>
      </c>
      <c r="D14" s="85"/>
      <c r="E14" s="85"/>
      <c r="F14" s="85"/>
      <c r="G14" s="85"/>
      <c r="H14" s="85"/>
      <c r="I14" s="85"/>
      <c r="J14" s="85"/>
    </row>
    <row r="15" spans="1:11" ht="36" customHeight="1" x14ac:dyDescent="0.25">
      <c r="A15" s="4" t="s">
        <v>12</v>
      </c>
      <c r="B15" s="7">
        <v>5</v>
      </c>
      <c r="C15" s="85" t="s">
        <v>54</v>
      </c>
      <c r="D15" s="85"/>
      <c r="E15" s="85"/>
      <c r="F15" s="85"/>
      <c r="G15" s="85"/>
      <c r="H15" s="85"/>
      <c r="I15" s="85"/>
      <c r="J15" s="85"/>
    </row>
    <row r="16" spans="1:11" ht="48.75" customHeight="1" x14ac:dyDescent="0.25">
      <c r="A16" s="4" t="s">
        <v>13</v>
      </c>
      <c r="B16" s="8">
        <v>3</v>
      </c>
      <c r="C16" s="85" t="s">
        <v>55</v>
      </c>
      <c r="D16" s="85"/>
      <c r="E16" s="85"/>
      <c r="F16" s="85"/>
      <c r="G16" s="85"/>
      <c r="H16" s="85"/>
      <c r="I16" s="85"/>
      <c r="J16" s="85"/>
    </row>
    <row r="17" spans="1:13" ht="15.75" x14ac:dyDescent="0.2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3" ht="29.25" customHeight="1" x14ac:dyDescent="0.25">
      <c r="A18" s="4" t="s">
        <v>15</v>
      </c>
      <c r="B18" s="67" t="s">
        <v>83</v>
      </c>
      <c r="C18" s="67"/>
      <c r="D18" s="67"/>
      <c r="E18" s="67"/>
      <c r="F18" s="67"/>
      <c r="G18" s="67"/>
      <c r="H18" s="67"/>
      <c r="I18" s="67"/>
      <c r="J18" s="68"/>
    </row>
    <row r="19" spans="1:13" ht="33" customHeight="1" x14ac:dyDescent="0.25">
      <c r="A19" s="9" t="s">
        <v>16</v>
      </c>
      <c r="B19" s="67" t="s">
        <v>84</v>
      </c>
      <c r="C19" s="67"/>
      <c r="D19" s="67"/>
      <c r="E19" s="67"/>
      <c r="F19" s="67"/>
      <c r="G19" s="67"/>
      <c r="H19" s="67"/>
      <c r="I19" s="67"/>
      <c r="J19" s="68"/>
    </row>
    <row r="20" spans="1:13" ht="34.5" customHeight="1" x14ac:dyDescent="0.25">
      <c r="A20" s="9" t="s">
        <v>17</v>
      </c>
      <c r="B20" s="103" t="s">
        <v>85</v>
      </c>
      <c r="C20" s="103"/>
      <c r="D20" s="103"/>
      <c r="E20" s="103"/>
      <c r="F20" s="103"/>
      <c r="G20" s="103"/>
      <c r="H20" s="103"/>
      <c r="I20" s="103"/>
      <c r="J20" s="104"/>
    </row>
    <row r="21" spans="1:13" ht="35.25" customHeight="1" x14ac:dyDescent="0.25">
      <c r="A21" s="9" t="s">
        <v>38</v>
      </c>
      <c r="B21" s="103" t="s">
        <v>64</v>
      </c>
      <c r="C21" s="103"/>
      <c r="D21" s="103"/>
      <c r="E21" s="103"/>
      <c r="F21" s="103"/>
      <c r="G21" s="103"/>
      <c r="H21" s="103"/>
      <c r="I21" s="103"/>
      <c r="J21" s="104"/>
      <c r="K21" s="1"/>
    </row>
    <row r="22" spans="1:13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3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3" ht="15" customHeight="1" x14ac:dyDescent="0.25">
      <c r="A24" s="80" t="s">
        <v>20</v>
      </c>
      <c r="B24" s="81"/>
      <c r="C24" s="82" t="s">
        <v>21</v>
      </c>
      <c r="D24" s="84"/>
      <c r="E24" s="84"/>
      <c r="F24" s="84" t="s">
        <v>22</v>
      </c>
      <c r="G24" s="84"/>
      <c r="H24" s="81"/>
      <c r="I24" s="82" t="s">
        <v>23</v>
      </c>
      <c r="J24" s="83"/>
    </row>
    <row r="25" spans="1:13" ht="36.75" customHeight="1" x14ac:dyDescent="0.25">
      <c r="A25" s="69">
        <v>57132451</v>
      </c>
      <c r="B25" s="70"/>
      <c r="C25" s="76">
        <v>54500000</v>
      </c>
      <c r="D25" s="77"/>
      <c r="E25" s="78"/>
      <c r="F25" s="76">
        <v>12152711.6</v>
      </c>
      <c r="G25" s="77"/>
      <c r="H25" s="78"/>
      <c r="I25" s="71">
        <f>F25/C25</f>
        <v>0.22298553394495413</v>
      </c>
      <c r="J25" s="72"/>
    </row>
    <row r="26" spans="1:13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3" x14ac:dyDescent="0.25">
      <c r="A27" s="5"/>
      <c r="B27"/>
      <c r="C27" s="73" t="s">
        <v>50</v>
      </c>
      <c r="D27" s="74"/>
      <c r="E27" s="73" t="s">
        <v>48</v>
      </c>
      <c r="F27" s="74"/>
      <c r="G27" s="73" t="s">
        <v>49</v>
      </c>
      <c r="H27" s="73"/>
      <c r="I27" s="73" t="s">
        <v>25</v>
      </c>
      <c r="J27" s="75"/>
    </row>
    <row r="28" spans="1:13" ht="38.25" x14ac:dyDescent="0.25">
      <c r="A28" s="47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75" x14ac:dyDescent="0.25">
      <c r="A29" s="49" t="s">
        <v>75</v>
      </c>
      <c r="B29" s="45" t="s">
        <v>79</v>
      </c>
      <c r="C29" s="14">
        <v>64000</v>
      </c>
      <c r="D29" s="39">
        <v>4803555</v>
      </c>
      <c r="E29" s="15">
        <v>15500</v>
      </c>
      <c r="F29" s="39">
        <v>1267851</v>
      </c>
      <c r="G29" s="16">
        <v>14487</v>
      </c>
      <c r="H29" s="39">
        <v>1267800</v>
      </c>
      <c r="I29" s="17">
        <f>IF(G29&gt;0,G29/Tabla13[[#This Row],[Física
(C)]],0)</f>
        <v>0.9346451612903226</v>
      </c>
      <c r="J29" s="18">
        <f>IF(H29&gt;0,H29/Tabla13[[#This Row],[Financiera
(D)]],0)</f>
        <v>0.99995977445299167</v>
      </c>
      <c r="L29" s="38"/>
    </row>
    <row r="30" spans="1:13" ht="75" x14ac:dyDescent="0.25">
      <c r="A30" s="49" t="s">
        <v>76</v>
      </c>
      <c r="B30" s="45" t="s">
        <v>80</v>
      </c>
      <c r="C30" s="33">
        <v>110000</v>
      </c>
      <c r="D30" s="40">
        <v>15958960</v>
      </c>
      <c r="E30" s="34">
        <v>27000</v>
      </c>
      <c r="F30" s="40">
        <v>4377986</v>
      </c>
      <c r="G30" s="35">
        <v>22054</v>
      </c>
      <c r="H30" s="40">
        <v>3428500</v>
      </c>
      <c r="I30" s="36">
        <f>IF(G30&gt;0,G30/Tabla13[[#This Row],[Física
(C)]],0)</f>
        <v>0.81681481481481477</v>
      </c>
      <c r="J30" s="37">
        <f>IF(H30&gt;0,H30/Tabla13[[#This Row],[Financiera
(D)]],0)</f>
        <v>0.78312265046073692</v>
      </c>
    </row>
    <row r="31" spans="1:13" ht="60" x14ac:dyDescent="0.25">
      <c r="A31" s="49" t="s">
        <v>77</v>
      </c>
      <c r="B31" s="46" t="s">
        <v>81</v>
      </c>
      <c r="C31" s="33">
        <v>25000</v>
      </c>
      <c r="D31" s="40">
        <v>1500466</v>
      </c>
      <c r="E31" s="34">
        <v>6200</v>
      </c>
      <c r="F31" s="40">
        <v>375155</v>
      </c>
      <c r="G31" s="35">
        <v>5414</v>
      </c>
      <c r="H31" s="40">
        <v>375180</v>
      </c>
      <c r="I31" s="36">
        <f>IF(G31&gt;0,G31/Tabla13[[#This Row],[Física
(C)]],0)</f>
        <v>0.87322580645161285</v>
      </c>
      <c r="J31" s="37">
        <f>IF(H31&gt;0,H31/Tabla13[[#This Row],[Financiera
(D)]],0)</f>
        <v>1.0000666391224959</v>
      </c>
    </row>
    <row r="32" spans="1:13" ht="90" x14ac:dyDescent="0.25">
      <c r="A32" s="49" t="s">
        <v>78</v>
      </c>
      <c r="B32" s="46" t="s">
        <v>62</v>
      </c>
      <c r="C32" s="33">
        <v>2600</v>
      </c>
      <c r="D32" s="40">
        <v>4300000</v>
      </c>
      <c r="E32" s="34">
        <v>650</v>
      </c>
      <c r="F32" s="40">
        <v>1175000</v>
      </c>
      <c r="G32" s="35">
        <v>925</v>
      </c>
      <c r="H32" s="40">
        <v>0</v>
      </c>
      <c r="I32" s="36">
        <f>IF(G32&gt;0,G32/Tabla13[[#This Row],[Física
(C)]],0)</f>
        <v>1.4230769230769231</v>
      </c>
      <c r="J32" s="37">
        <f>IF(H32&gt;0,H32/Tabla13[[#This Row],[Financiera
(D)]],0)</f>
        <v>0</v>
      </c>
      <c r="M32" s="38"/>
    </row>
    <row r="33" spans="1:11" x14ac:dyDescent="0.25">
      <c r="A33" s="48"/>
      <c r="B33" s="20"/>
      <c r="C33" s="21"/>
      <c r="D33" s="22"/>
      <c r="E33" s="22"/>
      <c r="F33" s="22"/>
      <c r="G33" s="23"/>
      <c r="H33" s="22"/>
      <c r="I33" s="17">
        <f>IF(G33&gt;0,G33/Tabla13[[#This Row],[Física
(C)]],0)</f>
        <v>0</v>
      </c>
      <c r="J33" s="18">
        <f>IF(H33&gt;0,H33/Tabla13[[#This Row],[Financiera
(D)]],0)</f>
        <v>0</v>
      </c>
    </row>
    <row r="34" spans="1:11" ht="15.75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1"/>
      <c r="J34" s="52"/>
    </row>
    <row r="35" spans="1:11" ht="15.75" x14ac:dyDescent="0.25">
      <c r="A35" s="64" t="s">
        <v>29</v>
      </c>
      <c r="B35" s="65"/>
      <c r="C35" s="65"/>
      <c r="D35" s="65"/>
      <c r="E35" s="65"/>
      <c r="F35" s="65"/>
      <c r="G35" s="65"/>
      <c r="H35" s="65"/>
      <c r="I35" s="65"/>
      <c r="J35" s="66"/>
      <c r="K35" s="1"/>
    </row>
    <row r="36" spans="1:11" x14ac:dyDescent="0.25">
      <c r="A36" s="24" t="s">
        <v>30</v>
      </c>
      <c r="B36" s="67" t="s">
        <v>100</v>
      </c>
      <c r="C36" s="67"/>
      <c r="D36" s="67"/>
      <c r="E36" s="67"/>
      <c r="F36" s="67"/>
      <c r="G36" s="67"/>
      <c r="H36" s="67"/>
      <c r="I36" s="67"/>
      <c r="J36" s="68"/>
    </row>
    <row r="37" spans="1:11" ht="30" x14ac:dyDescent="0.25">
      <c r="A37" s="24" t="s">
        <v>31</v>
      </c>
      <c r="B37" s="67" t="s">
        <v>79</v>
      </c>
      <c r="C37" s="67"/>
      <c r="D37" s="67"/>
      <c r="E37" s="67"/>
      <c r="F37" s="67"/>
      <c r="G37" s="67"/>
      <c r="H37" s="67"/>
      <c r="I37" s="67"/>
      <c r="J37" s="68"/>
    </row>
    <row r="38" spans="1:11" ht="85.5" customHeight="1" x14ac:dyDescent="0.25">
      <c r="A38" s="24" t="s">
        <v>32</v>
      </c>
      <c r="B38" s="67" t="s">
        <v>104</v>
      </c>
      <c r="C38" s="67"/>
      <c r="D38" s="67"/>
      <c r="E38" s="67"/>
      <c r="F38" s="67"/>
      <c r="G38" s="67"/>
      <c r="H38" s="67"/>
      <c r="I38" s="67"/>
      <c r="J38" s="68"/>
    </row>
    <row r="39" spans="1:11" ht="30" x14ac:dyDescent="0.25">
      <c r="A39" s="24" t="s">
        <v>33</v>
      </c>
      <c r="B39" s="67" t="s">
        <v>99</v>
      </c>
      <c r="C39" s="67"/>
      <c r="D39" s="67"/>
      <c r="E39" s="67"/>
      <c r="F39" s="67"/>
      <c r="G39" s="67"/>
      <c r="H39" s="67"/>
      <c r="I39" s="67"/>
      <c r="J39" s="68"/>
    </row>
    <row r="40" spans="1:11" ht="15.75" x14ac:dyDescent="0.25">
      <c r="A40" s="50" t="s">
        <v>34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1" ht="15.75" x14ac:dyDescent="0.25">
      <c r="A41" s="53" t="s">
        <v>35</v>
      </c>
      <c r="B41" s="54"/>
      <c r="C41" s="54"/>
      <c r="D41" s="54"/>
      <c r="E41" s="54"/>
      <c r="F41" s="54"/>
      <c r="G41" s="54"/>
      <c r="H41" s="54"/>
      <c r="I41" s="54"/>
      <c r="J41" s="55"/>
      <c r="K41" s="1"/>
    </row>
    <row r="42" spans="1:11" ht="27.75" customHeight="1" x14ac:dyDescent="0.25">
      <c r="A42" s="56" t="s">
        <v>105</v>
      </c>
      <c r="B42" s="57"/>
      <c r="C42" s="57"/>
      <c r="D42" s="57"/>
      <c r="E42" s="57"/>
      <c r="F42" s="57"/>
      <c r="G42" s="57"/>
      <c r="H42" s="57"/>
      <c r="I42" s="57"/>
      <c r="J42" s="58"/>
    </row>
    <row r="43" spans="1:11" ht="27.75" customHeight="1" x14ac:dyDescent="0.25">
      <c r="A43" s="30" t="s">
        <v>73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82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27.75" customHeight="1" x14ac:dyDescent="0.25">
      <c r="A46" s="30" t="s">
        <v>74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1" ht="30.75" customHeight="1" x14ac:dyDescent="0.25">
      <c r="A47" s="59" t="s">
        <v>41</v>
      </c>
      <c r="B47" s="59"/>
      <c r="C47" s="59"/>
      <c r="D47" s="59"/>
      <c r="E47" s="59"/>
      <c r="F47" s="59"/>
      <c r="G47" s="59"/>
      <c r="H47" s="59"/>
      <c r="I47" s="59"/>
      <c r="J47" s="59"/>
    </row>
  </sheetData>
  <mergeCells count="48">
    <mergeCell ref="A41:J41"/>
    <mergeCell ref="A42:J42"/>
    <mergeCell ref="A47:J47"/>
    <mergeCell ref="A35:J35"/>
    <mergeCell ref="B36:J36"/>
    <mergeCell ref="B37:J37"/>
    <mergeCell ref="B38:J38"/>
    <mergeCell ref="B39:J39"/>
    <mergeCell ref="A40:J40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227" yWindow="481" count="16">
    <dataValidation allowBlank="1" sqref="A8" xr:uid="{7C01537E-5BC8-43DE-8016-176322A93007}"/>
    <dataValidation allowBlank="1" showInputMessage="1" prompt="Nombre del capítulo" sqref="B8:J10" xr:uid="{0EA989FD-9658-48B3-87BF-BF36ECEF0243}"/>
    <dataValidation allowBlank="1" showInputMessage="1" showErrorMessage="1" prompt="¿A quién va dirigido el programa?, ¿qué característica tiene esta población que requiere ser beneficiada?" sqref="B20:J20" xr:uid="{A35BB64D-5063-4497-84F0-97FDFCA4B1CB}"/>
    <dataValidation allowBlank="1" showInputMessage="1" showErrorMessage="1" prompt="Nombre del producto" sqref="B36:J36" xr:uid="{93F70524-F32D-40E7-B440-6BDEAB289FC1}"/>
    <dataValidation allowBlank="1" showInputMessage="1" showErrorMessage="1" prompt="¿En qué consiste el producto? su objetivo" sqref="B37:J37" xr:uid="{A6F57CC1-07CD-47E2-B9EF-64A6A67C6B07}"/>
    <dataValidation allowBlank="1" showInputMessage="1" showErrorMessage="1" prompt="1. Describir lo plasmado en el presupuesto_x000a_2. Describir lo alcanzado en términos financieros y de producción " sqref="B38:J38" xr:uid="{0BC809B4-16CE-4374-A298-E6D735C2E87E}"/>
    <dataValidation allowBlank="1" showInputMessage="1" showErrorMessage="1" prompt="De existir desvío, explicar razones." sqref="B39:J39" xr:uid="{F95C0758-5143-4206-91AE-E241FF96D58C}"/>
    <dataValidation allowBlank="1" showInputMessage="1" showErrorMessage="1" prompt="Oportunidades de mejora identificadas" sqref="A42:J46" xr:uid="{703CEA8F-F737-4EA5-88FD-A898788C972A}"/>
    <dataValidation allowBlank="1" showInputMessage="1" showErrorMessage="1" prompt="Presupuesto del programa" sqref="A25:C25 F25" xr:uid="{6C0FD15E-4978-45D4-A2F6-2CD98DC63676}"/>
    <dataValidation allowBlank="1" showInputMessage="1" showErrorMessage="1" prompt="¿En qué consiste el programa?" sqref="B19:J19" xr:uid="{92371AAF-EA8F-4546-B004-7DEC7F603ECD}"/>
    <dataValidation allowBlank="1" showInputMessage="1" showErrorMessage="1" prompt="Nombre de cada producto" sqref="A28:A33" xr:uid="{BEC5A55C-BD35-45C3-8A4B-0DD463D07B49}"/>
    <dataValidation allowBlank="1" showInputMessage="1" showErrorMessage="1" prompt="Nombre del indicador" sqref="B28:B33" xr:uid="{4ADA3E99-6E27-4274-AAC6-A9D9D60F55DB}"/>
    <dataValidation allowBlank="1" showInputMessage="1" showErrorMessage="1" prompt="Meta anual del indicador" sqref="C28:C33 E28" xr:uid="{436A7E63-6F42-4CF2-8C48-9EE7D0A4D26D}"/>
    <dataValidation allowBlank="1" showInputMessage="1" showErrorMessage="1" prompt="Monto presupuestado para el producto" sqref="D28:D33 E29:F33 F28" xr:uid="{DF2CD51F-29E3-40C9-8654-3FE3CA256B95}"/>
    <dataValidation allowBlank="1" showInputMessage="1" showErrorMessage="1" prompt="Meta alcanzada en el trimestre" sqref="G28:G33" xr:uid="{8630D2C7-450C-44F9-B52F-B64C75840FBC}"/>
    <dataValidation allowBlank="1" showInputMessage="1" showErrorMessage="1" prompt="Monto ejecutado en el trimestre" sqref="H28:H33" xr:uid="{FFA07861-2AEC-4847-BF8C-D7B67F66C76D}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C7C6-AA45-473E-9E4F-D2E3338365A3}">
  <sheetPr>
    <pageSetUpPr fitToPage="1"/>
  </sheetPr>
  <dimension ref="A1:L45"/>
  <sheetViews>
    <sheetView tabSelected="1" workbookViewId="0">
      <selection activeCell="B42" sqref="B42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90" t="s">
        <v>51</v>
      </c>
      <c r="C1" s="91"/>
      <c r="D1" s="91"/>
      <c r="E1" s="91"/>
      <c r="F1" s="91"/>
      <c r="G1" s="91"/>
      <c r="H1" s="91"/>
      <c r="I1" s="91"/>
      <c r="J1" s="92"/>
      <c r="K1" s="1"/>
    </row>
    <row r="2" spans="1:11" ht="24.75" thickBot="1" x14ac:dyDescent="0.3">
      <c r="A2" s="26"/>
      <c r="B2" s="93" t="s">
        <v>0</v>
      </c>
      <c r="C2" s="94"/>
      <c r="D2" s="93" t="s">
        <v>1</v>
      </c>
      <c r="E2" s="94"/>
      <c r="F2" s="94"/>
      <c r="G2" s="94"/>
      <c r="H2" s="95"/>
      <c r="I2" s="2" t="s">
        <v>2</v>
      </c>
      <c r="J2" s="3" t="s">
        <v>3</v>
      </c>
      <c r="K2" s="1"/>
    </row>
    <row r="3" spans="1:11" ht="21.75" thickBot="1" x14ac:dyDescent="0.3">
      <c r="A3" s="27"/>
      <c r="B3" s="96" t="s">
        <v>4</v>
      </c>
      <c r="C3" s="97"/>
      <c r="D3" s="96" t="s">
        <v>101</v>
      </c>
      <c r="E3" s="97"/>
      <c r="F3" s="97"/>
      <c r="G3" s="97"/>
      <c r="H3" s="98"/>
      <c r="I3" s="31"/>
      <c r="J3" s="32"/>
      <c r="K3" s="1"/>
    </row>
    <row r="4" spans="1:11" x14ac:dyDescent="0.25">
      <c r="A4" s="99"/>
      <c r="B4" s="100"/>
      <c r="C4" s="100"/>
      <c r="D4" s="101"/>
      <c r="E4" s="101"/>
      <c r="F4" s="101"/>
      <c r="G4" s="101"/>
      <c r="H4" s="101"/>
      <c r="I4" s="100"/>
      <c r="J4" s="102"/>
      <c r="K4" s="1"/>
    </row>
    <row r="5" spans="1:11" ht="3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9"/>
      <c r="K5" s="1"/>
    </row>
    <row r="6" spans="1:11" ht="15.75" x14ac:dyDescent="0.2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11" x14ac:dyDescent="0.25">
      <c r="A8" s="4" t="s">
        <v>7</v>
      </c>
      <c r="B8" s="60" t="s">
        <v>65</v>
      </c>
      <c r="C8" s="61"/>
      <c r="D8" s="61"/>
      <c r="E8" s="61"/>
      <c r="F8" s="61"/>
      <c r="G8" s="61"/>
      <c r="H8" s="61"/>
      <c r="I8" s="61"/>
      <c r="J8" s="62"/>
      <c r="K8" s="1"/>
    </row>
    <row r="9" spans="1:11" ht="15" customHeight="1" x14ac:dyDescent="0.25">
      <c r="A9" s="28" t="s">
        <v>36</v>
      </c>
      <c r="B9" s="60" t="s">
        <v>66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x14ac:dyDescent="0.25">
      <c r="A10" s="28" t="s">
        <v>37</v>
      </c>
      <c r="B10" s="60" t="s">
        <v>52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ht="68.25" customHeight="1" x14ac:dyDescent="0.25">
      <c r="A11" s="4" t="s">
        <v>8</v>
      </c>
      <c r="B11" s="67" t="s">
        <v>67</v>
      </c>
      <c r="C11" s="67"/>
      <c r="D11" s="67"/>
      <c r="E11" s="67"/>
      <c r="F11" s="67"/>
      <c r="G11" s="67"/>
      <c r="H11" s="67"/>
      <c r="I11" s="67"/>
      <c r="J11" s="68"/>
    </row>
    <row r="12" spans="1:11" ht="78.75" customHeight="1" x14ac:dyDescent="0.25">
      <c r="A12" s="4" t="s">
        <v>9</v>
      </c>
      <c r="B12" s="67" t="s">
        <v>68</v>
      </c>
      <c r="C12" s="67"/>
      <c r="D12" s="67"/>
      <c r="E12" s="67"/>
      <c r="F12" s="67"/>
      <c r="G12" s="67"/>
      <c r="H12" s="67"/>
      <c r="I12" s="67"/>
      <c r="J12" s="68"/>
    </row>
    <row r="13" spans="1:11" ht="15.75" x14ac:dyDescent="0.2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49.5" customHeight="1" x14ac:dyDescent="0.25">
      <c r="A14" s="4" t="s">
        <v>11</v>
      </c>
      <c r="B14" s="29">
        <v>3</v>
      </c>
      <c r="C14" s="85" t="s">
        <v>53</v>
      </c>
      <c r="D14" s="85"/>
      <c r="E14" s="85"/>
      <c r="F14" s="85"/>
      <c r="G14" s="85"/>
      <c r="H14" s="85"/>
      <c r="I14" s="85"/>
      <c r="J14" s="85"/>
    </row>
    <row r="15" spans="1:11" ht="26.25" customHeight="1" x14ac:dyDescent="0.25">
      <c r="A15" s="4" t="s">
        <v>12</v>
      </c>
      <c r="B15" s="7">
        <v>5</v>
      </c>
      <c r="C15" s="85" t="s">
        <v>54</v>
      </c>
      <c r="D15" s="85"/>
      <c r="E15" s="85"/>
      <c r="F15" s="85"/>
      <c r="G15" s="85"/>
      <c r="H15" s="85"/>
      <c r="I15" s="85"/>
      <c r="J15" s="85"/>
    </row>
    <row r="16" spans="1:11" ht="57.75" customHeight="1" x14ac:dyDescent="0.25">
      <c r="A16" s="4" t="s">
        <v>13</v>
      </c>
      <c r="B16" s="8">
        <v>3</v>
      </c>
      <c r="C16" s="85" t="s">
        <v>55</v>
      </c>
      <c r="D16" s="85"/>
      <c r="E16" s="85"/>
      <c r="F16" s="85"/>
      <c r="G16" s="85"/>
      <c r="H16" s="85"/>
      <c r="I16" s="85"/>
      <c r="J16" s="85"/>
    </row>
    <row r="17" spans="1:12" ht="15.75" x14ac:dyDescent="0.2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2" ht="29.25" customHeight="1" x14ac:dyDescent="0.25">
      <c r="A18" s="4" t="s">
        <v>15</v>
      </c>
      <c r="B18" s="67" t="s">
        <v>91</v>
      </c>
      <c r="C18" s="67"/>
      <c r="D18" s="67"/>
      <c r="E18" s="67"/>
      <c r="F18" s="67"/>
      <c r="G18" s="67"/>
      <c r="H18" s="67"/>
      <c r="I18" s="67"/>
      <c r="J18" s="68"/>
    </row>
    <row r="19" spans="1:12" ht="44.25" customHeight="1" x14ac:dyDescent="0.25">
      <c r="A19" s="9" t="s">
        <v>16</v>
      </c>
      <c r="B19" s="67" t="s">
        <v>92</v>
      </c>
      <c r="C19" s="67"/>
      <c r="D19" s="67"/>
      <c r="E19" s="67"/>
      <c r="F19" s="67"/>
      <c r="G19" s="67"/>
      <c r="H19" s="67"/>
      <c r="I19" s="67"/>
      <c r="J19" s="68"/>
    </row>
    <row r="20" spans="1:12" ht="34.5" customHeight="1" x14ac:dyDescent="0.25">
      <c r="A20" s="9" t="s">
        <v>17</v>
      </c>
      <c r="B20" s="67" t="s">
        <v>97</v>
      </c>
      <c r="C20" s="67"/>
      <c r="D20" s="67"/>
      <c r="E20" s="67"/>
      <c r="F20" s="67"/>
      <c r="G20" s="67"/>
      <c r="H20" s="67"/>
      <c r="I20" s="67"/>
      <c r="J20" s="68"/>
    </row>
    <row r="21" spans="1:12" ht="35.25" customHeight="1" x14ac:dyDescent="0.25">
      <c r="A21" s="9" t="s">
        <v>38</v>
      </c>
      <c r="B21" s="67" t="s">
        <v>96</v>
      </c>
      <c r="C21" s="67"/>
      <c r="D21" s="67"/>
      <c r="E21" s="67"/>
      <c r="F21" s="67"/>
      <c r="G21" s="67"/>
      <c r="H21" s="67"/>
      <c r="I21" s="67"/>
      <c r="J21" s="68"/>
      <c r="K21" s="1"/>
    </row>
    <row r="22" spans="1:12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2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2" ht="15" customHeight="1" x14ac:dyDescent="0.25">
      <c r="A24" s="80" t="s">
        <v>20</v>
      </c>
      <c r="B24" s="81"/>
      <c r="C24" s="82" t="s">
        <v>21</v>
      </c>
      <c r="D24" s="84"/>
      <c r="E24" s="84"/>
      <c r="F24" s="84" t="s">
        <v>22</v>
      </c>
      <c r="G24" s="84"/>
      <c r="H24" s="81"/>
      <c r="I24" s="82" t="s">
        <v>23</v>
      </c>
      <c r="J24" s="83"/>
    </row>
    <row r="25" spans="1:12" ht="42.75" customHeight="1" x14ac:dyDescent="0.25">
      <c r="A25" s="69">
        <v>22200000</v>
      </c>
      <c r="B25" s="70"/>
      <c r="C25" s="76">
        <v>22200000</v>
      </c>
      <c r="D25" s="77"/>
      <c r="E25" s="78"/>
      <c r="F25" s="76">
        <v>4532886.03</v>
      </c>
      <c r="G25" s="105"/>
      <c r="H25" s="106"/>
      <c r="I25" s="71">
        <f>F25/C25</f>
        <v>0.20418405540540541</v>
      </c>
      <c r="J25" s="72"/>
    </row>
    <row r="26" spans="1:12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2" x14ac:dyDescent="0.25">
      <c r="A27" s="5"/>
      <c r="B27"/>
      <c r="C27" s="73" t="s">
        <v>50</v>
      </c>
      <c r="D27" s="74"/>
      <c r="E27" s="73" t="s">
        <v>48</v>
      </c>
      <c r="F27" s="74"/>
      <c r="G27" s="73" t="s">
        <v>49</v>
      </c>
      <c r="H27" s="73"/>
      <c r="I27" s="73" t="s">
        <v>25</v>
      </c>
      <c r="J27" s="75"/>
    </row>
    <row r="28" spans="1:12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60" x14ac:dyDescent="0.25">
      <c r="A29" s="44" t="s">
        <v>87</v>
      </c>
      <c r="B29" s="42" t="s">
        <v>89</v>
      </c>
      <c r="C29" s="14">
        <v>400</v>
      </c>
      <c r="D29" s="39">
        <v>10732724</v>
      </c>
      <c r="E29" s="15">
        <v>400</v>
      </c>
      <c r="F29" s="39">
        <v>2670326</v>
      </c>
      <c r="G29" s="16">
        <v>400</v>
      </c>
      <c r="H29" s="39">
        <v>1834701</v>
      </c>
      <c r="I29" s="17">
        <f>IF(G29&gt;0,G29/Tabla134[[#This Row],[Física
(C)]],0)</f>
        <v>1</v>
      </c>
      <c r="J29" s="18">
        <f>IF(H29&gt;0,H29/Tabla134[[#This Row],[Financiera
(D)]],0)</f>
        <v>0.68707004313331033</v>
      </c>
      <c r="L29" s="38"/>
    </row>
    <row r="30" spans="1:12" ht="75" x14ac:dyDescent="0.25">
      <c r="A30" s="44" t="s">
        <v>88</v>
      </c>
      <c r="B30" s="42" t="s">
        <v>90</v>
      </c>
      <c r="C30" s="33">
        <v>1000</v>
      </c>
      <c r="D30" s="40">
        <v>5168220</v>
      </c>
      <c r="E30" s="34">
        <v>300</v>
      </c>
      <c r="F30" s="40">
        <v>1389406</v>
      </c>
      <c r="G30" s="35">
        <v>37</v>
      </c>
      <c r="H30" s="40">
        <v>155776.5</v>
      </c>
      <c r="I30" s="36">
        <f>IF(G30&gt;0,G30/Tabla134[[#This Row],[Física
(C)]],0)</f>
        <v>0.12333333333333334</v>
      </c>
      <c r="J30" s="37">
        <f>IF(H30&gt;0,H30/Tabla134[[#This Row],[Financiera
(D)]],0)</f>
        <v>0.11211733647328427</v>
      </c>
    </row>
    <row r="31" spans="1:12" x14ac:dyDescent="0.25">
      <c r="A31" s="19"/>
      <c r="B31" s="20"/>
      <c r="C31" s="21"/>
      <c r="D31" s="22"/>
      <c r="E31" s="22"/>
      <c r="F31" s="22"/>
      <c r="G31" s="23"/>
      <c r="H31" s="22"/>
      <c r="I31" s="17">
        <f>IF(G31&gt;0,G31/Tabla134[[#This Row],[Física
(C)]],0)</f>
        <v>0</v>
      </c>
      <c r="J31" s="18">
        <f>IF(H31&gt;0,H31/Tabla134[[#This Row],[Financiera
(D)]],0)</f>
        <v>0</v>
      </c>
    </row>
    <row r="32" spans="1:12" ht="15.75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1"/>
      <c r="J32" s="52"/>
    </row>
    <row r="33" spans="1:11" ht="15.75" x14ac:dyDescent="0.25">
      <c r="A33" s="64" t="s">
        <v>93</v>
      </c>
      <c r="B33" s="65"/>
      <c r="C33" s="65"/>
      <c r="D33" s="65"/>
      <c r="E33" s="65"/>
      <c r="F33" s="65"/>
      <c r="G33" s="65"/>
      <c r="H33" s="65"/>
      <c r="I33" s="65"/>
      <c r="J33" s="66"/>
      <c r="K33" s="1"/>
    </row>
    <row r="34" spans="1:11" x14ac:dyDescent="0.25">
      <c r="A34" s="24" t="s">
        <v>30</v>
      </c>
      <c r="B34" s="67" t="s">
        <v>94</v>
      </c>
      <c r="C34" s="67"/>
      <c r="D34" s="67"/>
      <c r="E34" s="67"/>
      <c r="F34" s="67"/>
      <c r="G34" s="67"/>
      <c r="H34" s="67"/>
      <c r="I34" s="67"/>
      <c r="J34" s="68"/>
    </row>
    <row r="35" spans="1:11" ht="30" x14ac:dyDescent="0.25">
      <c r="A35" s="24" t="s">
        <v>31</v>
      </c>
      <c r="B35" s="67" t="s">
        <v>95</v>
      </c>
      <c r="C35" s="67"/>
      <c r="D35" s="67"/>
      <c r="E35" s="67"/>
      <c r="F35" s="67"/>
      <c r="G35" s="67"/>
      <c r="H35" s="67"/>
      <c r="I35" s="67"/>
      <c r="J35" s="68"/>
    </row>
    <row r="36" spans="1:11" ht="85.5" customHeight="1" x14ac:dyDescent="0.25">
      <c r="A36" s="24" t="s">
        <v>32</v>
      </c>
      <c r="B36" s="67" t="s">
        <v>106</v>
      </c>
      <c r="C36" s="67"/>
      <c r="D36" s="67"/>
      <c r="E36" s="67"/>
      <c r="F36" s="67"/>
      <c r="G36" s="67"/>
      <c r="H36" s="67"/>
      <c r="I36" s="67"/>
      <c r="J36" s="68"/>
    </row>
    <row r="37" spans="1:11" ht="69.75" customHeight="1" x14ac:dyDescent="0.25">
      <c r="A37" s="24" t="s">
        <v>33</v>
      </c>
      <c r="B37" s="67" t="s">
        <v>107</v>
      </c>
      <c r="C37" s="67"/>
      <c r="D37" s="67"/>
      <c r="E37" s="67"/>
      <c r="F37" s="67"/>
      <c r="G37" s="67"/>
      <c r="H37" s="67"/>
      <c r="I37" s="67"/>
      <c r="J37" s="68"/>
    </row>
    <row r="38" spans="1:11" ht="15.75" x14ac:dyDescent="0.25">
      <c r="A38" s="50" t="s">
        <v>34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t="15.75" x14ac:dyDescent="0.25">
      <c r="A39" s="53" t="s">
        <v>35</v>
      </c>
      <c r="B39" s="54"/>
      <c r="C39" s="54"/>
      <c r="D39" s="54"/>
      <c r="E39" s="54"/>
      <c r="F39" s="54"/>
      <c r="G39" s="54"/>
      <c r="H39" s="54"/>
      <c r="I39" s="54"/>
      <c r="J39" s="55"/>
      <c r="K39" s="1"/>
    </row>
    <row r="40" spans="1:11" ht="27.75" customHeight="1" x14ac:dyDescent="0.25">
      <c r="A40" s="56" t="s">
        <v>108</v>
      </c>
      <c r="B40" s="57"/>
      <c r="C40" s="57"/>
      <c r="D40" s="57"/>
      <c r="E40" s="57"/>
      <c r="F40" s="57"/>
      <c r="G40" s="57"/>
      <c r="H40" s="57"/>
      <c r="I40" s="57"/>
      <c r="J40" s="58"/>
    </row>
    <row r="41" spans="1:11" ht="27.75" customHeight="1" x14ac:dyDescent="0.25">
      <c r="A41" s="30" t="s">
        <v>73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27.75" customHeight="1" x14ac:dyDescent="0.25">
      <c r="A42" s="41"/>
      <c r="B42" s="30"/>
      <c r="C42" s="30"/>
      <c r="D42" s="30"/>
      <c r="E42" s="30"/>
      <c r="F42" s="30"/>
      <c r="G42" s="30"/>
      <c r="H42" s="30"/>
      <c r="I42" s="30"/>
      <c r="J42" s="30"/>
    </row>
    <row r="43" spans="1:11" ht="27.75" customHeight="1" x14ac:dyDescent="0.25">
      <c r="A43" s="30" t="s">
        <v>86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30" t="s">
        <v>74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30.75" customHeight="1" x14ac:dyDescent="0.25">
      <c r="A45" s="59" t="s">
        <v>41</v>
      </c>
      <c r="B45" s="59"/>
      <c r="C45" s="59"/>
      <c r="D45" s="59"/>
      <c r="E45" s="59"/>
      <c r="F45" s="59"/>
      <c r="G45" s="59"/>
      <c r="H45" s="59"/>
      <c r="I45" s="59"/>
      <c r="J45" s="59"/>
    </row>
  </sheetData>
  <mergeCells count="48">
    <mergeCell ref="A39:J39"/>
    <mergeCell ref="A40:J40"/>
    <mergeCell ref="A45:J45"/>
    <mergeCell ref="A33:J33"/>
    <mergeCell ref="B34:J34"/>
    <mergeCell ref="B35:J35"/>
    <mergeCell ref="B36:J36"/>
    <mergeCell ref="B37:J37"/>
    <mergeCell ref="A38:J38"/>
    <mergeCell ref="A32:J3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presupuestado para el producto" sqref="F28 D28:D31 E29:F31" xr:uid="{5023BFE1-CE1D-4101-82FB-4D7034BDC0EF}"/>
    <dataValidation allowBlank="1" showInputMessage="1" showErrorMessage="1" prompt="Meta anual del indicador" sqref="E28 C28:C31" xr:uid="{7698E9AC-9440-4EA5-89EC-02365F42BAC6}"/>
    <dataValidation allowBlank="1" showInputMessage="1" showErrorMessage="1" prompt="¿En qué consiste el programa?" sqref="B19:J19" xr:uid="{D33BDD61-F849-4AE4-BB48-1FDC58F6361B}"/>
    <dataValidation allowBlank="1" showInputMessage="1" showErrorMessage="1" prompt="Presupuesto del programa" sqref="A25:C25 F25" xr:uid="{F6398210-4475-4F0F-85FA-471ECF80000F}"/>
    <dataValidation allowBlank="1" showInputMessage="1" showErrorMessage="1" prompt="Oportunidades de mejora identificadas" sqref="A40:J44" xr:uid="{4CC4A794-4295-46C0-9C91-56A848EEC160}"/>
    <dataValidation allowBlank="1" showInputMessage="1" showErrorMessage="1" prompt="De existir desvío, explicar razones." sqref="B37:J37" xr:uid="{ED6336BC-3482-45E3-B48F-E24DFABD6D09}"/>
    <dataValidation allowBlank="1" showInputMessage="1" showErrorMessage="1" prompt="1. Describir lo plasmado en el presupuesto_x000a_2. Describir lo alcanzado en términos financieros y de producción " sqref="B36:J36" xr:uid="{EFE9B369-C80E-49C1-B70E-997FB933C04E}"/>
    <dataValidation allowBlank="1" showInputMessage="1" showErrorMessage="1" prompt="¿En qué consiste el producto? su objetivo" sqref="B35:J35" xr:uid="{847C904C-C6BD-4852-95B7-137F121EF4BE}"/>
    <dataValidation allowBlank="1" showInputMessage="1" showErrorMessage="1" prompt="Nombre del producto" sqref="B34:J34" xr:uid="{7817DBDB-8515-4A72-A1E6-054B8C1ECD32}"/>
    <dataValidation allowBlank="1" showInputMessage="1" showErrorMessage="1" prompt="¿A quién va dirigido el programa?, ¿qué característica tiene esta población que requiere ser beneficiada?" sqref="B20:J20" xr:uid="{E18276CC-61B0-45F8-9663-9ED1B140328A}"/>
    <dataValidation allowBlank="1" showInputMessage="1" prompt="Nombre del capítulo" sqref="B8:J10" xr:uid="{0E546A07-302D-44CA-8F5C-E9141678F213}"/>
    <dataValidation allowBlank="1" sqref="A8" xr:uid="{BDF23653-1975-4114-B7F8-068F22489ED7}"/>
    <dataValidation allowBlank="1" showInputMessage="1" showErrorMessage="1" prompt="Monto ejecutado en el trimestre" sqref="H28:H31" xr:uid="{CA94F20F-2EDF-4A5E-A8C3-A65B194714C0}"/>
    <dataValidation allowBlank="1" showInputMessage="1" showErrorMessage="1" prompt="Meta alcanzada en el trimestre" sqref="G28:G31" xr:uid="{3958A520-848B-4A66-8598-089A0835CB5C}"/>
    <dataValidation allowBlank="1" showInputMessage="1" showErrorMessage="1" prompt="Nombre del indicador" sqref="B28:B31" xr:uid="{A2076DE9-D682-438F-977D-405EDC69C931}"/>
    <dataValidation allowBlank="1" showInputMessage="1" showErrorMessage="1" prompt="Nombre de cada producto" sqref="A28:A31" xr:uid="{C99CD333-F186-4D0A-8094-A414662D0ED0}"/>
  </dataValidations>
  <pageMargins left="0.23622047244094491" right="0.23622047244094491" top="0.74803149606299213" bottom="0.74803149606299213" header="0.31496062992125984" footer="0.31496062992125984"/>
  <pageSetup scale="7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Austry Rodriguez</cp:lastModifiedBy>
  <cp:lastPrinted>2023-07-20T12:29:31Z</cp:lastPrinted>
  <dcterms:created xsi:type="dcterms:W3CDTF">2021-03-22T15:50:10Z</dcterms:created>
  <dcterms:modified xsi:type="dcterms:W3CDTF">2023-07-20T12:33:19Z</dcterms:modified>
</cp:coreProperties>
</file>