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13_ncr:1_{02DCF268-97A2-4729-A6EF-45113D88475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3" l="1"/>
  <c r="I31" i="3"/>
  <c r="J30" i="3"/>
  <c r="I30" i="3"/>
  <c r="J29" i="3"/>
  <c r="I29" i="3"/>
  <c r="J33" i="2"/>
  <c r="I33" i="2"/>
  <c r="J32" i="2"/>
  <c r="I32" i="2"/>
  <c r="J31" i="2"/>
  <c r="I31" i="2"/>
  <c r="J30" i="2"/>
  <c r="I30" i="2"/>
  <c r="J29" i="2"/>
  <c r="I29" i="2"/>
  <c r="I33" i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<sst xmlns="http://schemas.openxmlformats.org/spreadsheetml/2006/main" count="239" uniqueCount="113">
  <si>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</si>
  <si>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</si>
  <si>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</si>
  <si>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</si>
  <si>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</si>
  <si>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</si>
  <si>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</si>
  <si>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</si>
  <si>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</si>
  <si>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</si>
  <si>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</si>
  <si>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</si>
  <si>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</si>
  <si>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</si>
  <si>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</si>
  <si>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</si>
  <si>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</si>
  <si>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</si>
  <si>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</si>
  <si>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</si>
  <si>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</si>
  <si>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</si>
  <si>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</si>
  <si>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</si>
  <si>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</si>
  <si>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</si>
  <si>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</si>
  <si>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</si>
  <si>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</si>
  <si>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</si>
  <si>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</si>
  <si>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</si>
  <si>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</si>
  <si>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</si>
  <si>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</si>
  <si>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</si>
  <si>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</si>
  <si>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</si>
  <si>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</si>
  <si>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</si>
  <si>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</si>
  <si>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</si>
  <si>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</si>
  <si>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</si>
  <si>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</si>
  <si>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</si>
  <si>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</si>
  <si>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</si>
  <si>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</si>
  <si>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</si>
  <si>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</si>
  <si>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</si>
  <si>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</si>
  <si>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</si>
  <si>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</si>
  <si>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</si>
  <si>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</si>
  <si>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</si>
  <si>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</si>
  <si>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</si>
  <si>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</si>
  <si>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</si>
  <si>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</si>
  <si>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</si>
  <si>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</si>
  <si>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</si>
  <si>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</si>
  <si>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</si>
  <si>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</si>
  <si>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</si>
  <si>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</si>
  <si>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</si>
  <si>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</si>
  <si>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Se lograron aplicar 298,556 pruebas y vacunas a diferentes especies de producción pecuaria a nivel nacional</t>
  </si>
  <si>
    <t>Elaborado por:</t>
  </si>
  <si>
    <t>Enc. Planificación y Desarrollo</t>
  </si>
  <si>
    <t xml:space="preserve">297,284,915.26
</t>
  </si>
  <si>
    <t>Abril - Junio 2022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</si>
  <si>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</si>
  <si>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</si>
  <si>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</si>
  <si>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</si>
  <si>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</si>
  <si>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</si>
  <si>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</si>
  <si>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 xml:space="preserve">8,451,028.53
</t>
  </si>
  <si>
    <t>Producto 002 (7512)- Especies Prevenidas y Controladas contra enfermedades</t>
  </si>
  <si>
    <t>Productores Capacitados</t>
  </si>
  <si>
    <t xml:space="preserve">Se lograron capacitarr 1,591 productores en la region agropeuaria noroeste gracias al apoyo de las asocianes </t>
  </si>
  <si>
    <t xml:space="preserve">Deben programarse operativos para la instalacion de las identificaciones 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</si>
  <si>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</si>
  <si>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</si>
  <si>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</si>
  <si>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</si>
  <si>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</si>
  <si>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</si>
  <si>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</si>
  <si>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</si>
  <si>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</si>
  <si>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</si>
  <si>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</si>
  <si>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</si>
  <si>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</si>
  <si>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</si>
  <si>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En conjunto con las asociaciones de la region Este se asistieron 271 productores en tecnicas de produccion de leche, asi como en tratamiento y cuidado de sus animales para alcanzar mayores niveles de rendimiento en sus establecimiento.</t>
  </si>
  <si>
    <t>A nivel fisico, se denota una asistencia de un 94.96 % por encima de la meta trimestral debido a la rotacion de fincas propuesta en el proyecto, logrando una mayor incidencia y alcance con los productores de la region. A nivel financiero presentó una subejecución de 53.4% por debajo de lo programado debido a restructuraciones de la nómina y a retrasos en la adquisición de equipos especializados, causados por la crisis actual a nivel mundial.</t>
  </si>
  <si>
    <t>La subejcucion financiera de este producto se debió a retrasos en la adquision de letreros para identificacion de elas fincas benefiadas del programa georreferenciados, se adqurirán el próximo trimestre.</t>
  </si>
  <si>
    <t>Aumentar la productividad en litros de leche por vaca en las fincas benefiaciadas de la region Este</t>
  </si>
  <si>
    <t xml:space="preserve"> Esta en proceso la nclusion en este programa un componente enfocado en la nutrición animal para fortalecer la mejora genetica como parte de los resultados esperados.</t>
  </si>
  <si>
    <t>Productores Pecuarios de leche Bovina de la región Este</t>
  </si>
  <si>
    <t>Numero de pruebas y vacunas aplicados a especies de producción  pecuaria</t>
  </si>
  <si>
    <t>Este producto tuvo un desvio de un 38% por debajo de lo programado a nivel fisico, debido a las implicaciones de la PPA (Peste Porcina Africana) que ha limitado significamente la movilidad de los técnicos, por cuestiones de biosegurdad en los establecimientos pecuarios donde co-existe la especie porcina, asi como tambien en la eliminacion de focos. A nivel financiero no tuvo desvios significativos</t>
  </si>
  <si>
    <t>Fortaleciemto en las capacitaciones sobre la bioseguridad en las fincas, establecimiento de los puestos de control y medidas de mitigación para el contagio cruzado entre fincas.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</si>
</sst>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wrapText="1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0" fontId="16" fillId="0" borderId="39" xfId="0" applyFont="1" applyBorder="1" applyAlignment="1" applyProtection="1">
      <alignment vertical="top" wrapText="1"/>
      <protection locked="0"/>
    </xf>
    <xf numFmtId="0" fontId="0" fillId="0" borderId="0" xfId="0" applyBorder="1" applyAlignment="1">
      <alignment wrapText="1"/>
    </xf>
    <xf numFmtId="0" fontId="1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3" totalsRowShown="0" headerRowDxfId="29" dataDxfId="28" headerRowBorderDxfId="26" tableBorderDxfId="27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1" totalsRowShown="0" headerRowDxfId="14" dataDxfId="13" headerRowBorderDxfId="11" tableBorderDxfId="12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opLeftCell="A31" workbookViewId="0">
      <selection activeCell="G45" sqref="G45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86" t="s">
        <v>51</v>
      </c>
      <c r="C1" s="87"/>
      <c r="D1" s="87"/>
      <c r="E1" s="87"/>
      <c r="F1" s="87"/>
      <c r="G1" s="87"/>
      <c r="H1" s="87"/>
      <c r="I1" s="87"/>
      <c r="J1" s="88"/>
      <c r="K1" s="1"/>
    </row>
    <row r="2" spans="1:11" ht="24.75" thickBot="1" x14ac:dyDescent="0.3">
      <c r="A2" s="26"/>
      <c r="B2" s="89" t="s">
        <v>0</v>
      </c>
      <c r="C2" s="90"/>
      <c r="D2" s="89" t="s">
        <v>1</v>
      </c>
      <c r="E2" s="91"/>
      <c r="F2" s="91"/>
      <c r="G2" s="90"/>
      <c r="H2" s="92"/>
      <c r="I2" s="2" t="s">
        <v>2</v>
      </c>
      <c r="J2" s="3" t="s">
        <v>3</v>
      </c>
      <c r="K2" s="1"/>
    </row>
    <row r="3" spans="1:11" ht="21.75" thickBot="1" x14ac:dyDescent="0.3">
      <c r="A3" s="27"/>
      <c r="B3" s="93" t="s">
        <v>4</v>
      </c>
      <c r="C3" s="94"/>
      <c r="D3" s="93"/>
      <c r="E3" s="94"/>
      <c r="F3" s="94"/>
      <c r="G3" s="94"/>
      <c r="H3" s="95"/>
      <c r="I3" s="31"/>
      <c r="J3" s="32"/>
      <c r="K3" s="1"/>
    </row>
    <row r="4" spans="1:11" x14ac:dyDescent="0.25">
      <c r="A4" s="96"/>
      <c r="B4" s="97"/>
      <c r="C4" s="97"/>
      <c r="D4" s="98"/>
      <c r="E4" s="98"/>
      <c r="F4" s="98"/>
      <c r="G4" s="98"/>
      <c r="H4" s="98"/>
      <c r="I4" s="97"/>
      <c r="J4" s="99"/>
      <c r="K4" s="1"/>
    </row>
    <row r="5" spans="1:11" ht="3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5"/>
      <c r="K5" s="1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11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11" x14ac:dyDescent="0.25">
      <c r="A8" s="4" t="s">
        <v>7</v>
      </c>
      <c r="B8" s="55" t="s">
        <v>65</v>
      </c>
      <c r="C8" s="56"/>
      <c r="D8" s="56"/>
      <c r="E8" s="56"/>
      <c r="F8" s="56"/>
      <c r="G8" s="56"/>
      <c r="H8" s="56"/>
      <c r="I8" s="56"/>
      <c r="J8" s="57"/>
      <c r="K8" s="1"/>
    </row>
    <row r="9" spans="1:11" ht="15" customHeight="1" x14ac:dyDescent="0.25">
      <c r="A9" s="28" t="s">
        <v>36</v>
      </c>
      <c r="B9" s="55" t="s">
        <v>66</v>
      </c>
      <c r="C9" s="56"/>
      <c r="D9" s="56"/>
      <c r="E9" s="56"/>
      <c r="F9" s="56"/>
      <c r="G9" s="56"/>
      <c r="H9" s="56"/>
      <c r="I9" s="56"/>
      <c r="J9" s="57"/>
      <c r="K9" s="1"/>
    </row>
    <row r="10" spans="1:11" x14ac:dyDescent="0.25">
      <c r="A10" s="28" t="s">
        <v>37</v>
      </c>
      <c r="B10" s="55" t="s">
        <v>52</v>
      </c>
      <c r="C10" s="56"/>
      <c r="D10" s="56"/>
      <c r="E10" s="56"/>
      <c r="F10" s="56"/>
      <c r="G10" s="56"/>
      <c r="H10" s="56"/>
      <c r="I10" s="56"/>
      <c r="J10" s="57"/>
      <c r="K10" s="1"/>
    </row>
    <row r="11" spans="1:11" ht="68.25" customHeight="1" x14ac:dyDescent="0.25">
      <c r="A11" s="4" t="s">
        <v>8</v>
      </c>
      <c r="B11" s="63" t="s">
        <v>67</v>
      </c>
      <c r="C11" s="63"/>
      <c r="D11" s="63"/>
      <c r="E11" s="63"/>
      <c r="F11" s="63"/>
      <c r="G11" s="63"/>
      <c r="H11" s="63"/>
      <c r="I11" s="63"/>
      <c r="J11" s="64"/>
    </row>
    <row r="12" spans="1:11" ht="78.75" customHeight="1" x14ac:dyDescent="0.25">
      <c r="A12" s="4" t="s">
        <v>9</v>
      </c>
      <c r="B12" s="63" t="s">
        <v>68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49.5" customHeight="1" x14ac:dyDescent="0.25">
      <c r="A14" s="4" t="s">
        <v>11</v>
      </c>
      <c r="B14" s="29">
        <v>3</v>
      </c>
      <c r="C14" s="82" t="s">
        <v>53</v>
      </c>
      <c r="D14" s="82"/>
      <c r="E14" s="82"/>
      <c r="F14" s="82"/>
      <c r="G14" s="82"/>
      <c r="H14" s="82"/>
      <c r="I14" s="82"/>
      <c r="J14" s="82"/>
    </row>
    <row r="15" spans="1:11" ht="26.25" customHeight="1" x14ac:dyDescent="0.25">
      <c r="A15" s="4" t="s">
        <v>12</v>
      </c>
      <c r="B15" s="7">
        <v>5</v>
      </c>
      <c r="C15" s="82" t="s">
        <v>54</v>
      </c>
      <c r="D15" s="82"/>
      <c r="E15" s="82"/>
      <c r="F15" s="82"/>
      <c r="G15" s="82"/>
      <c r="H15" s="82"/>
      <c r="I15" s="82"/>
      <c r="J15" s="82"/>
    </row>
    <row r="16" spans="1:11" ht="33" customHeight="1" x14ac:dyDescent="0.25">
      <c r="A16" s="4" t="s">
        <v>13</v>
      </c>
      <c r="B16" s="8">
        <v>3</v>
      </c>
      <c r="C16" s="82" t="s">
        <v>55</v>
      </c>
      <c r="D16" s="82"/>
      <c r="E16" s="82"/>
      <c r="F16" s="82"/>
      <c r="G16" s="82"/>
      <c r="H16" s="82"/>
      <c r="I16" s="82"/>
      <c r="J16" s="82"/>
    </row>
    <row r="17" spans="1:13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3" ht="29.25" customHeight="1" x14ac:dyDescent="0.25">
      <c r="A18" s="4" t="s">
        <v>15</v>
      </c>
      <c r="B18" s="63" t="s">
        <v>56</v>
      </c>
      <c r="C18" s="63"/>
      <c r="D18" s="63"/>
      <c r="E18" s="63"/>
      <c r="F18" s="63"/>
      <c r="G18" s="63"/>
      <c r="H18" s="63"/>
      <c r="I18" s="63"/>
      <c r="J18" s="64"/>
    </row>
    <row r="19" spans="1:13" ht="33" customHeight="1" x14ac:dyDescent="0.25">
      <c r="A19" s="9" t="s">
        <v>16</v>
      </c>
      <c r="B19" s="63" t="s">
        <v>57</v>
      </c>
      <c r="C19" s="63"/>
      <c r="D19" s="63"/>
      <c r="E19" s="63"/>
      <c r="F19" s="63"/>
      <c r="G19" s="63"/>
      <c r="H19" s="63"/>
      <c r="I19" s="63"/>
      <c r="J19" s="64"/>
    </row>
    <row r="20" spans="1:13" ht="34.5" customHeight="1" x14ac:dyDescent="0.25">
      <c r="A20" s="9" t="s">
        <v>17</v>
      </c>
      <c r="B20" s="58" t="s">
        <v>63</v>
      </c>
      <c r="C20" s="58"/>
      <c r="D20" s="58"/>
      <c r="E20" s="58"/>
      <c r="F20" s="58"/>
      <c r="G20" s="58"/>
      <c r="H20" s="58"/>
      <c r="I20" s="58"/>
      <c r="J20" s="59"/>
    </row>
    <row r="21" spans="1:13" ht="35.25" customHeight="1" x14ac:dyDescent="0.25">
      <c r="A21" s="9" t="s">
        <v>38</v>
      </c>
      <c r="B21" s="58" t="s">
        <v>64</v>
      </c>
      <c r="C21" s="58"/>
      <c r="D21" s="58"/>
      <c r="E21" s="58"/>
      <c r="F21" s="58"/>
      <c r="G21" s="58"/>
      <c r="H21" s="58"/>
      <c r="I21" s="58"/>
      <c r="J21" s="59"/>
      <c r="K21" s="1"/>
    </row>
    <row r="22" spans="1:13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3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3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3" ht="42.75" customHeight="1" x14ac:dyDescent="0.25">
      <c r="A25" s="65">
        <v>649454641</v>
      </c>
      <c r="B25" s="66"/>
      <c r="C25" s="72">
        <v>632998762</v>
      </c>
      <c r="D25" s="73"/>
      <c r="E25" s="74"/>
      <c r="F25" s="72" t="s">
        <v>76</v>
      </c>
      <c r="G25" s="75"/>
      <c r="H25" s="76"/>
      <c r="I25" s="67"/>
      <c r="J25" s="68"/>
    </row>
    <row r="26" spans="1:13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3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48" x14ac:dyDescent="0.25">
      <c r="A29" s="13" t="s">
        <v>69</v>
      </c>
      <c r="B29" s="43" t="s">
        <v>59</v>
      </c>
      <c r="C29" s="14">
        <v>1659676</v>
      </c>
      <c r="D29" s="39">
        <v>198359789</v>
      </c>
      <c r="E29" s="15">
        <v>484072</v>
      </c>
      <c r="F29" s="39">
        <v>48162312</v>
      </c>
      <c r="G29" s="16">
        <v>298556</v>
      </c>
      <c r="H29" s="39">
        <v>46091872</v>
      </c>
      <c r="I29" s="17">
        <f>IF(G29&gt;0,G29/Tabla1[[#This Row],[Física
(C)]],0)</f>
        <v>0.61675949032375355</v>
      </c>
      <c r="J29" s="18">
        <f>IF(H29&gt;0,H29/Tabla1[[#This Row],[Financiera
(D)]],0)</f>
        <v>0.9570111999606663</v>
      </c>
      <c r="L29" s="38"/>
    </row>
    <row r="30" spans="1:13" ht="36" x14ac:dyDescent="0.25">
      <c r="A30" s="13" t="s">
        <v>70</v>
      </c>
      <c r="B30" s="44" t="s">
        <v>60</v>
      </c>
      <c r="C30" s="33">
        <v>1992500</v>
      </c>
      <c r="D30" s="40">
        <v>64936621</v>
      </c>
      <c r="E30" s="34">
        <v>498125</v>
      </c>
      <c r="F30" s="40">
        <v>18001111</v>
      </c>
      <c r="G30" s="35">
        <v>363090</v>
      </c>
      <c r="H30" s="40">
        <v>12537037.07</v>
      </c>
      <c r="I30" s="36">
        <f>IF(G30&gt;0,G30/Tabla1[[#This Row],[Física
(C)]],0)</f>
        <v>0.72891342534504389</v>
      </c>
      <c r="J30" s="37">
        <f>IF(H30&gt;0,H30/Tabla1[[#This Row],[Financiera
(D)]],0)</f>
        <v>0.69645907244280647</v>
      </c>
    </row>
    <row r="31" spans="1:13" ht="36" x14ac:dyDescent="0.25">
      <c r="A31" s="13" t="s">
        <v>71</v>
      </c>
      <c r="B31" s="44" t="s">
        <v>61</v>
      </c>
      <c r="C31" s="33">
        <v>2772</v>
      </c>
      <c r="D31" s="40">
        <v>5868678</v>
      </c>
      <c r="E31" s="34">
        <v>924</v>
      </c>
      <c r="F31" s="40">
        <v>1667364</v>
      </c>
      <c r="G31" s="35">
        <v>907</v>
      </c>
      <c r="H31" s="40">
        <v>704629.05</v>
      </c>
      <c r="I31" s="36">
        <f>IF(G31&gt;0,G31/Tabla1[[#This Row],[Física
(C)]],0)</f>
        <v>0.98160173160173159</v>
      </c>
      <c r="J31" s="37">
        <f>IF(H31&gt;0,H31/Tabla1[[#This Row],[Financiera
(D)]],0)</f>
        <v>0.42260061390314296</v>
      </c>
    </row>
    <row r="32" spans="1:13" ht="48" x14ac:dyDescent="0.25">
      <c r="A32" s="13" t="s">
        <v>72</v>
      </c>
      <c r="B32" s="44" t="s">
        <v>62</v>
      </c>
      <c r="C32" s="33">
        <v>8648</v>
      </c>
      <c r="D32" s="40">
        <v>62819347</v>
      </c>
      <c r="E32" s="34">
        <v>2162</v>
      </c>
      <c r="F32" s="40">
        <v>16249469</v>
      </c>
      <c r="G32" s="35">
        <v>2014</v>
      </c>
      <c r="H32" s="40">
        <v>13799643.1</v>
      </c>
      <c r="I32" s="36">
        <f>IF(G32&gt;0,G32/Tabla1[[#This Row],[Física
(C)]],0)</f>
        <v>0.9315448658649399</v>
      </c>
      <c r="J32" s="37">
        <f>IF(H32&gt;0,H32/Tabla1[[#This Row],[Financiera
(D)]],0)</f>
        <v>0.84923655659148001</v>
      </c>
      <c r="M32" s="38"/>
    </row>
    <row r="33" spans="1:11" x14ac:dyDescent="0.25">
      <c r="A33" s="19"/>
      <c r="B33" s="20"/>
      <c r="C33" s="21"/>
      <c r="D33" s="22"/>
      <c r="E33" s="22"/>
      <c r="F33" s="22"/>
      <c r="G33" s="23"/>
      <c r="H33" s="22"/>
      <c r="I33" s="17">
        <f>IF(G33&gt;0,G33/Tabla1[[#This Row],[Física
(C)]],0)</f>
        <v>0</v>
      </c>
      <c r="J33" s="18">
        <f>IF(H33&gt;0,H33/Tabla1[[#This Row],[Financiera
(D)]],0)</f>
        <v>0</v>
      </c>
    </row>
    <row r="34" spans="1:11" ht="15.75" x14ac:dyDescent="0.25">
      <c r="A34" s="45" t="s">
        <v>28</v>
      </c>
      <c r="B34" s="46"/>
      <c r="C34" s="46"/>
      <c r="D34" s="46"/>
      <c r="E34" s="46"/>
      <c r="F34" s="46"/>
      <c r="G34" s="46"/>
      <c r="H34" s="46"/>
      <c r="I34" s="46"/>
      <c r="J34" s="47"/>
    </row>
    <row r="35" spans="1:11" ht="15.75" x14ac:dyDescent="0.25">
      <c r="A35" s="60" t="s">
        <v>29</v>
      </c>
      <c r="B35" s="61"/>
      <c r="C35" s="61"/>
      <c r="D35" s="61"/>
      <c r="E35" s="61"/>
      <c r="F35" s="61"/>
      <c r="G35" s="61"/>
      <c r="H35" s="61"/>
      <c r="I35" s="61"/>
      <c r="J35" s="62"/>
      <c r="K35" s="1"/>
    </row>
    <row r="36" spans="1:11" x14ac:dyDescent="0.25">
      <c r="A36" s="24" t="s">
        <v>30</v>
      </c>
      <c r="B36" s="63" t="s">
        <v>58</v>
      </c>
      <c r="C36" s="63"/>
      <c r="D36" s="63"/>
      <c r="E36" s="63"/>
      <c r="F36" s="63"/>
      <c r="G36" s="63"/>
      <c r="H36" s="63"/>
      <c r="I36" s="63"/>
      <c r="J36" s="64"/>
    </row>
    <row r="37" spans="1:11" ht="30" x14ac:dyDescent="0.25">
      <c r="A37" s="24" t="s">
        <v>31</v>
      </c>
      <c r="B37" s="63" t="s">
        <v>110</v>
      </c>
      <c r="C37" s="63"/>
      <c r="D37" s="63"/>
      <c r="E37" s="63"/>
      <c r="F37" s="63"/>
      <c r="G37" s="63"/>
      <c r="H37" s="63"/>
      <c r="I37" s="63"/>
      <c r="J37" s="64"/>
    </row>
    <row r="38" spans="1:11" ht="85.5" customHeight="1" x14ac:dyDescent="0.25">
      <c r="A38" s="24" t="s">
        <v>32</v>
      </c>
      <c r="B38" s="63" t="s">
        <v>73</v>
      </c>
      <c r="C38" s="63"/>
      <c r="D38" s="63"/>
      <c r="E38" s="63"/>
      <c r="F38" s="63"/>
      <c r="G38" s="63"/>
      <c r="H38" s="63"/>
      <c r="I38" s="63"/>
      <c r="J38" s="64"/>
    </row>
    <row r="39" spans="1:11" ht="74.25" customHeight="1" x14ac:dyDescent="0.25">
      <c r="A39" s="24" t="s">
        <v>33</v>
      </c>
      <c r="B39" s="63" t="s">
        <v>111</v>
      </c>
      <c r="C39" s="63"/>
      <c r="D39" s="63"/>
      <c r="E39" s="63"/>
      <c r="F39" s="63"/>
      <c r="G39" s="63"/>
      <c r="H39" s="63"/>
      <c r="I39" s="63"/>
      <c r="J39" s="64"/>
    </row>
    <row r="40" spans="1:11" ht="15.75" x14ac:dyDescent="0.25">
      <c r="A40" s="45" t="s">
        <v>34</v>
      </c>
      <c r="B40" s="46"/>
      <c r="C40" s="46"/>
      <c r="D40" s="46"/>
      <c r="E40" s="46"/>
      <c r="F40" s="46"/>
      <c r="G40" s="46"/>
      <c r="H40" s="46"/>
      <c r="I40" s="46"/>
      <c r="J40" s="47"/>
    </row>
    <row r="41" spans="1:11" ht="15.75" x14ac:dyDescent="0.25">
      <c r="A41" s="48" t="s">
        <v>35</v>
      </c>
      <c r="B41" s="49"/>
      <c r="C41" s="49"/>
      <c r="D41" s="49"/>
      <c r="E41" s="49"/>
      <c r="F41" s="49"/>
      <c r="G41" s="49"/>
      <c r="H41" s="49"/>
      <c r="I41" s="49"/>
      <c r="J41" s="50"/>
      <c r="K41" s="1"/>
    </row>
    <row r="42" spans="1:11" ht="27.75" customHeight="1" x14ac:dyDescent="0.25">
      <c r="A42" s="51" t="s">
        <v>112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1" ht="27.75" customHeight="1" x14ac:dyDescent="0.25">
      <c r="A43" s="30" t="s">
        <v>74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75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30.75" customHeight="1" x14ac:dyDescent="0.25">
      <c r="A46" s="54" t="s">
        <v>41</v>
      </c>
      <c r="B46" s="54"/>
      <c r="C46" s="54"/>
      <c r="D46" s="54"/>
      <c r="E46" s="54"/>
      <c r="F46" s="54"/>
      <c r="G46" s="54"/>
      <c r="H46" s="54"/>
      <c r="I46" s="54"/>
      <c r="J46" s="54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0:J40"/>
    <mergeCell ref="A41:J41"/>
    <mergeCell ref="A42:J42"/>
    <mergeCell ref="A46:J46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3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D28:D33 E29:F33 F28" xr:uid="{00000000-0002-0000-0000-000002000000}"/>
    <dataValidation allowBlank="1" showInputMessage="1" showErrorMessage="1" prompt="Meta anual del indicador" sqref="C28:C33 E28" xr:uid="{00000000-0002-0000-0000-000003000000}"/>
    <dataValidation allowBlank="1" showInputMessage="1" showErrorMessage="1" prompt="Nombre del indicador" sqref="B28:B33" xr:uid="{00000000-0002-0000-0000-000004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2:J45" xr:uid="{00000000-0002-0000-0000-000008000000}"/>
    <dataValidation allowBlank="1" showInputMessage="1" showErrorMessage="1" prompt="De existir desvío, explicar razones." sqref="B39:J39" xr:uid="{00000000-0002-0000-0000-000009000000}"/>
    <dataValidation allowBlank="1" showInputMessage="1" showErrorMessage="1" prompt="1. Describir lo plasmado en el presupuesto_x000a_2. Describir lo alcanzado en términos financieros y de producción " sqref="B38:J38" xr:uid="{00000000-0002-0000-0000-00000A000000}"/>
    <dataValidation allowBlank="1" showInputMessage="1" showErrorMessage="1" prompt="¿En qué consiste el producto? su objetivo" sqref="B37:J37" xr:uid="{00000000-0002-0000-0000-00000B000000}"/>
    <dataValidation allowBlank="1" showInputMessage="1" showErrorMessage="1" prompt="Nombre del producto" sqref="B36:J36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dimension ref="A1:M47"/>
  <sheetViews>
    <sheetView topLeftCell="A40"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86" t="s">
        <v>51</v>
      </c>
      <c r="C1" s="87"/>
      <c r="D1" s="87"/>
      <c r="E1" s="87"/>
      <c r="F1" s="87"/>
      <c r="G1" s="87"/>
      <c r="H1" s="87"/>
      <c r="I1" s="87"/>
      <c r="J1" s="88"/>
      <c r="K1" s="1"/>
    </row>
    <row r="2" spans="1:11" ht="24.75" thickBot="1" x14ac:dyDescent="0.3">
      <c r="A2" s="26"/>
      <c r="B2" s="89" t="s">
        <v>0</v>
      </c>
      <c r="C2" s="90"/>
      <c r="D2" s="89" t="s">
        <v>1</v>
      </c>
      <c r="E2" s="91"/>
      <c r="F2" s="91"/>
      <c r="G2" s="90"/>
      <c r="H2" s="92"/>
      <c r="I2" s="2" t="s">
        <v>2</v>
      </c>
      <c r="J2" s="3" t="s">
        <v>3</v>
      </c>
      <c r="K2" s="1"/>
    </row>
    <row r="3" spans="1:11" ht="21.75" thickBot="1" x14ac:dyDescent="0.3">
      <c r="A3" s="27"/>
      <c r="B3" s="93" t="s">
        <v>4</v>
      </c>
      <c r="C3" s="94"/>
      <c r="D3" s="93" t="s">
        <v>77</v>
      </c>
      <c r="E3" s="94"/>
      <c r="F3" s="94"/>
      <c r="G3" s="94"/>
      <c r="H3" s="95"/>
      <c r="I3" s="31"/>
      <c r="J3" s="32"/>
      <c r="K3" s="1"/>
    </row>
    <row r="4" spans="1:11" x14ac:dyDescent="0.25">
      <c r="A4" s="96"/>
      <c r="B4" s="97"/>
      <c r="C4" s="97"/>
      <c r="D4" s="98"/>
      <c r="E4" s="98"/>
      <c r="F4" s="98"/>
      <c r="G4" s="98"/>
      <c r="H4" s="98"/>
      <c r="I4" s="97"/>
      <c r="J4" s="99"/>
      <c r="K4" s="1"/>
    </row>
    <row r="5" spans="1:11" ht="3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5"/>
      <c r="K5" s="1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11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11" x14ac:dyDescent="0.25">
      <c r="A8" s="4" t="s">
        <v>7</v>
      </c>
      <c r="B8" s="55" t="s">
        <v>65</v>
      </c>
      <c r="C8" s="56"/>
      <c r="D8" s="56"/>
      <c r="E8" s="56"/>
      <c r="F8" s="56"/>
      <c r="G8" s="56"/>
      <c r="H8" s="56"/>
      <c r="I8" s="56"/>
      <c r="J8" s="57"/>
      <c r="K8" s="1"/>
    </row>
    <row r="9" spans="1:11" ht="15" customHeight="1" x14ac:dyDescent="0.25">
      <c r="A9" s="28" t="s">
        <v>36</v>
      </c>
      <c r="B9" s="55" t="s">
        <v>66</v>
      </c>
      <c r="C9" s="56"/>
      <c r="D9" s="56"/>
      <c r="E9" s="56"/>
      <c r="F9" s="56"/>
      <c r="G9" s="56"/>
      <c r="H9" s="56"/>
      <c r="I9" s="56"/>
      <c r="J9" s="57"/>
      <c r="K9" s="1"/>
    </row>
    <row r="10" spans="1:11" x14ac:dyDescent="0.25">
      <c r="A10" s="28" t="s">
        <v>37</v>
      </c>
      <c r="B10" s="55" t="s">
        <v>52</v>
      </c>
      <c r="C10" s="56"/>
      <c r="D10" s="56"/>
      <c r="E10" s="56"/>
      <c r="F10" s="56"/>
      <c r="G10" s="56"/>
      <c r="H10" s="56"/>
      <c r="I10" s="56"/>
      <c r="J10" s="57"/>
      <c r="K10" s="1"/>
    </row>
    <row r="11" spans="1:11" ht="68.25" customHeight="1" x14ac:dyDescent="0.25">
      <c r="A11" s="4" t="s">
        <v>8</v>
      </c>
      <c r="B11" s="63" t="s">
        <v>67</v>
      </c>
      <c r="C11" s="63"/>
      <c r="D11" s="63"/>
      <c r="E11" s="63"/>
      <c r="F11" s="63"/>
      <c r="G11" s="63"/>
      <c r="H11" s="63"/>
      <c r="I11" s="63"/>
      <c r="J11" s="64"/>
    </row>
    <row r="12" spans="1:11" ht="78.75" customHeight="1" x14ac:dyDescent="0.25">
      <c r="A12" s="4" t="s">
        <v>9</v>
      </c>
      <c r="B12" s="63" t="s">
        <v>68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49.5" customHeight="1" x14ac:dyDescent="0.25">
      <c r="A14" s="4" t="s">
        <v>11</v>
      </c>
      <c r="B14" s="29">
        <v>3</v>
      </c>
      <c r="C14" s="82" t="s">
        <v>53</v>
      </c>
      <c r="D14" s="82"/>
      <c r="E14" s="82"/>
      <c r="F14" s="82"/>
      <c r="G14" s="82"/>
      <c r="H14" s="82"/>
      <c r="I14" s="82"/>
      <c r="J14" s="82"/>
    </row>
    <row r="15" spans="1:11" ht="26.25" customHeight="1" x14ac:dyDescent="0.25">
      <c r="A15" s="4" t="s">
        <v>12</v>
      </c>
      <c r="B15" s="7">
        <v>5</v>
      </c>
      <c r="C15" s="82" t="s">
        <v>54</v>
      </c>
      <c r="D15" s="82"/>
      <c r="E15" s="82"/>
      <c r="F15" s="82"/>
      <c r="G15" s="82"/>
      <c r="H15" s="82"/>
      <c r="I15" s="82"/>
      <c r="J15" s="82"/>
    </row>
    <row r="16" spans="1:11" ht="33" customHeight="1" x14ac:dyDescent="0.25">
      <c r="A16" s="4" t="s">
        <v>13</v>
      </c>
      <c r="B16" s="8">
        <v>3</v>
      </c>
      <c r="C16" s="82" t="s">
        <v>55</v>
      </c>
      <c r="D16" s="82"/>
      <c r="E16" s="82"/>
      <c r="F16" s="82"/>
      <c r="G16" s="82"/>
      <c r="H16" s="82"/>
      <c r="I16" s="82"/>
      <c r="J16" s="82"/>
    </row>
    <row r="17" spans="1:13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3" ht="29.25" customHeight="1" x14ac:dyDescent="0.25">
      <c r="A18" s="4" t="s">
        <v>15</v>
      </c>
      <c r="B18" s="63" t="s">
        <v>91</v>
      </c>
      <c r="C18" s="63"/>
      <c r="D18" s="63"/>
      <c r="E18" s="63"/>
      <c r="F18" s="63"/>
      <c r="G18" s="63"/>
      <c r="H18" s="63"/>
      <c r="I18" s="63"/>
      <c r="J18" s="64"/>
    </row>
    <row r="19" spans="1:13" ht="33" customHeight="1" x14ac:dyDescent="0.25">
      <c r="A19" s="9" t="s">
        <v>16</v>
      </c>
      <c r="B19" s="63" t="s">
        <v>92</v>
      </c>
      <c r="C19" s="63"/>
      <c r="D19" s="63"/>
      <c r="E19" s="63"/>
      <c r="F19" s="63"/>
      <c r="G19" s="63"/>
      <c r="H19" s="63"/>
      <c r="I19" s="63"/>
      <c r="J19" s="64"/>
    </row>
    <row r="20" spans="1:13" ht="34.5" customHeight="1" x14ac:dyDescent="0.25">
      <c r="A20" s="9" t="s">
        <v>17</v>
      </c>
      <c r="B20" s="58" t="s">
        <v>93</v>
      </c>
      <c r="C20" s="58"/>
      <c r="D20" s="58"/>
      <c r="E20" s="58"/>
      <c r="F20" s="58"/>
      <c r="G20" s="58"/>
      <c r="H20" s="58"/>
      <c r="I20" s="58"/>
      <c r="J20" s="59"/>
    </row>
    <row r="21" spans="1:13" ht="35.25" customHeight="1" x14ac:dyDescent="0.25">
      <c r="A21" s="9" t="s">
        <v>38</v>
      </c>
      <c r="B21" s="58" t="s">
        <v>64</v>
      </c>
      <c r="C21" s="58"/>
      <c r="D21" s="58"/>
      <c r="E21" s="58"/>
      <c r="F21" s="58"/>
      <c r="G21" s="58"/>
      <c r="H21" s="58"/>
      <c r="I21" s="58"/>
      <c r="J21" s="59"/>
      <c r="K21" s="1"/>
    </row>
    <row r="22" spans="1:13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3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3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3" ht="36.75" customHeight="1" x14ac:dyDescent="0.25">
      <c r="A25" s="65">
        <v>57132451</v>
      </c>
      <c r="B25" s="66"/>
      <c r="C25" s="72">
        <v>57132451</v>
      </c>
      <c r="D25" s="73"/>
      <c r="E25" s="74"/>
      <c r="F25" s="72" t="s">
        <v>85</v>
      </c>
      <c r="G25" s="73"/>
      <c r="H25" s="74"/>
      <c r="I25" s="67"/>
      <c r="J25" s="68"/>
    </row>
    <row r="26" spans="1:13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3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3" ht="38.25" x14ac:dyDescent="0.25">
      <c r="A28" s="103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75" x14ac:dyDescent="0.25">
      <c r="A29" s="105" t="s">
        <v>78</v>
      </c>
      <c r="B29" s="101" t="s">
        <v>82</v>
      </c>
      <c r="C29" s="14">
        <v>64000</v>
      </c>
      <c r="D29" s="39">
        <v>4803555</v>
      </c>
      <c r="E29" s="15">
        <v>18000</v>
      </c>
      <c r="F29" s="39">
        <v>1267851</v>
      </c>
      <c r="G29" s="16">
        <v>11390</v>
      </c>
      <c r="H29" s="39">
        <v>1268532.77</v>
      </c>
      <c r="I29" s="17">
        <f>IF(G29&gt;0,G29/Tabla13[[#This Row],[Física
(C)]],0)</f>
        <v>0.63277777777777777</v>
      </c>
      <c r="J29" s="18">
        <f>IF(H29&gt;0,H29/Tabla13[[#This Row],[Financiera
(D)]],0)</f>
        <v>1.0005377366898791</v>
      </c>
      <c r="L29" s="38"/>
    </row>
    <row r="30" spans="1:13" ht="75" x14ac:dyDescent="0.25">
      <c r="A30" s="105" t="s">
        <v>79</v>
      </c>
      <c r="B30" s="101" t="s">
        <v>83</v>
      </c>
      <c r="C30" s="33">
        <v>151608</v>
      </c>
      <c r="D30" s="40">
        <v>21297707</v>
      </c>
      <c r="E30" s="34">
        <v>35000</v>
      </c>
      <c r="F30" s="40">
        <v>6099235</v>
      </c>
      <c r="G30" s="35">
        <v>22451</v>
      </c>
      <c r="H30" s="40">
        <v>2680000</v>
      </c>
      <c r="I30" s="36">
        <f>IF(G30&gt;0,G30/Tabla13[[#This Row],[Física
(C)]],0)</f>
        <v>0.64145714285714284</v>
      </c>
      <c r="J30" s="37">
        <f>IF(H30&gt;0,H30/Tabla13[[#This Row],[Financiera
(D)]],0)</f>
        <v>0.43939936729770207</v>
      </c>
    </row>
    <row r="31" spans="1:13" ht="60" x14ac:dyDescent="0.25">
      <c r="A31" s="105" t="s">
        <v>80</v>
      </c>
      <c r="B31" s="102" t="s">
        <v>84</v>
      </c>
      <c r="C31" s="33">
        <v>25000</v>
      </c>
      <c r="D31" s="40">
        <v>1500466</v>
      </c>
      <c r="E31" s="34">
        <v>7500</v>
      </c>
      <c r="F31" s="40">
        <v>433483</v>
      </c>
      <c r="G31" s="35">
        <v>6053</v>
      </c>
      <c r="H31" s="40">
        <v>434000</v>
      </c>
      <c r="I31" s="36">
        <f>IF(G31&gt;0,G31/Tabla13[[#This Row],[Física
(C)]],0)</f>
        <v>0.80706666666666671</v>
      </c>
      <c r="J31" s="37">
        <f>IF(H31&gt;0,H31/Tabla13[[#This Row],[Financiera
(D)]],0)</f>
        <v>1.0011926649949363</v>
      </c>
    </row>
    <row r="32" spans="1:13" ht="90" x14ac:dyDescent="0.25">
      <c r="A32" s="105" t="s">
        <v>81</v>
      </c>
      <c r="B32" s="102" t="s">
        <v>62</v>
      </c>
      <c r="C32" s="33">
        <v>2600</v>
      </c>
      <c r="D32" s="40">
        <v>3800000</v>
      </c>
      <c r="E32" s="34">
        <v>866</v>
      </c>
      <c r="F32" s="40">
        <v>1266666</v>
      </c>
      <c r="G32" s="35">
        <v>1591</v>
      </c>
      <c r="H32" s="40">
        <v>106200</v>
      </c>
      <c r="I32" s="36">
        <f>IF(G32&gt;0,G32/Tabla13[[#This Row],[Física
(C)]],0)</f>
        <v>1.8371824480369514</v>
      </c>
      <c r="J32" s="37">
        <f>IF(H32&gt;0,H32/Tabla13[[#This Row],[Financiera
(D)]],0)</f>
        <v>8.3842149390604942E-2</v>
      </c>
      <c r="M32" s="38"/>
    </row>
    <row r="33" spans="1:11" x14ac:dyDescent="0.25">
      <c r="A33" s="104"/>
      <c r="B33" s="20"/>
      <c r="C33" s="21"/>
      <c r="D33" s="22"/>
      <c r="E33" s="22"/>
      <c r="F33" s="22"/>
      <c r="G33" s="23"/>
      <c r="H33" s="22"/>
      <c r="I33" s="17">
        <f>IF(G33&gt;0,G33/Tabla13[[#This Row],[Física
(C)]],0)</f>
        <v>0</v>
      </c>
      <c r="J33" s="18">
        <f>IF(H33&gt;0,H33/Tabla13[[#This Row],[Financiera
(D)]],0)</f>
        <v>0</v>
      </c>
    </row>
    <row r="34" spans="1:11" ht="15.75" x14ac:dyDescent="0.25">
      <c r="A34" s="45" t="s">
        <v>28</v>
      </c>
      <c r="B34" s="46"/>
      <c r="C34" s="46"/>
      <c r="D34" s="46"/>
      <c r="E34" s="46"/>
      <c r="F34" s="46"/>
      <c r="G34" s="46"/>
      <c r="H34" s="46"/>
      <c r="I34" s="46"/>
      <c r="J34" s="47"/>
    </row>
    <row r="35" spans="1:11" ht="15.75" x14ac:dyDescent="0.25">
      <c r="A35" s="60" t="s">
        <v>29</v>
      </c>
      <c r="B35" s="61"/>
      <c r="C35" s="61"/>
      <c r="D35" s="61"/>
      <c r="E35" s="61"/>
      <c r="F35" s="61"/>
      <c r="G35" s="61"/>
      <c r="H35" s="61"/>
      <c r="I35" s="61"/>
      <c r="J35" s="62"/>
      <c r="K35" s="1"/>
    </row>
    <row r="36" spans="1:11" x14ac:dyDescent="0.25">
      <c r="A36" s="24" t="s">
        <v>30</v>
      </c>
      <c r="B36" s="63" t="s">
        <v>86</v>
      </c>
      <c r="C36" s="63"/>
      <c r="D36" s="63"/>
      <c r="E36" s="63"/>
      <c r="F36" s="63"/>
      <c r="G36" s="63"/>
      <c r="H36" s="63"/>
      <c r="I36" s="63"/>
      <c r="J36" s="64"/>
    </row>
    <row r="37" spans="1:11" ht="30" x14ac:dyDescent="0.25">
      <c r="A37" s="24" t="s">
        <v>31</v>
      </c>
      <c r="B37" s="63" t="s">
        <v>87</v>
      </c>
      <c r="C37" s="63"/>
      <c r="D37" s="63"/>
      <c r="E37" s="63"/>
      <c r="F37" s="63"/>
      <c r="G37" s="63"/>
      <c r="H37" s="63"/>
      <c r="I37" s="63"/>
      <c r="J37" s="64"/>
    </row>
    <row r="38" spans="1:11" ht="85.5" customHeight="1" x14ac:dyDescent="0.25">
      <c r="A38" s="24" t="s">
        <v>32</v>
      </c>
      <c r="B38" s="63" t="s">
        <v>88</v>
      </c>
      <c r="C38" s="63"/>
      <c r="D38" s="63"/>
      <c r="E38" s="63"/>
      <c r="F38" s="63"/>
      <c r="G38" s="63"/>
      <c r="H38" s="63"/>
      <c r="I38" s="63"/>
      <c r="J38" s="64"/>
    </row>
    <row r="39" spans="1:11" ht="30" x14ac:dyDescent="0.25">
      <c r="A39" s="24" t="s">
        <v>33</v>
      </c>
      <c r="B39" s="63" t="s">
        <v>106</v>
      </c>
      <c r="C39" s="63"/>
      <c r="D39" s="63"/>
      <c r="E39" s="63"/>
      <c r="F39" s="63"/>
      <c r="G39" s="63"/>
      <c r="H39" s="63"/>
      <c r="I39" s="63"/>
      <c r="J39" s="64"/>
    </row>
    <row r="40" spans="1:11" ht="15.75" x14ac:dyDescent="0.25">
      <c r="A40" s="45" t="s">
        <v>34</v>
      </c>
      <c r="B40" s="46"/>
      <c r="C40" s="46"/>
      <c r="D40" s="46"/>
      <c r="E40" s="46"/>
      <c r="F40" s="46"/>
      <c r="G40" s="46"/>
      <c r="H40" s="46"/>
      <c r="I40" s="46"/>
      <c r="J40" s="47"/>
    </row>
    <row r="41" spans="1:11" ht="15.75" x14ac:dyDescent="0.25">
      <c r="A41" s="48" t="s">
        <v>35</v>
      </c>
      <c r="B41" s="49"/>
      <c r="C41" s="49"/>
      <c r="D41" s="49"/>
      <c r="E41" s="49"/>
      <c r="F41" s="49"/>
      <c r="G41" s="49"/>
      <c r="H41" s="49"/>
      <c r="I41" s="49"/>
      <c r="J41" s="50"/>
      <c r="K41" s="1"/>
    </row>
    <row r="42" spans="1:11" ht="27.75" customHeight="1" x14ac:dyDescent="0.25">
      <c r="A42" s="51" t="s">
        <v>89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1" ht="27.75" customHeight="1" x14ac:dyDescent="0.25">
      <c r="A43" s="30" t="s">
        <v>74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2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90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30" t="s">
        <v>75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54" t="s">
        <v>41</v>
      </c>
      <c r="B47" s="54"/>
      <c r="C47" s="54"/>
      <c r="D47" s="54"/>
      <c r="E47" s="54"/>
      <c r="F47" s="54"/>
      <c r="G47" s="54"/>
      <c r="H47" s="54"/>
      <c r="I47" s="54"/>
      <c r="J47" s="54"/>
    </row>
  </sheetData>
  <mergeCells count="48"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  <mergeCell ref="A26:J26"/>
    <mergeCell ref="C27:D27"/>
    <mergeCell ref="E27:F27"/>
    <mergeCell ref="G27:H27"/>
    <mergeCell ref="I27:J27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6:J36" xr:uid="{93F70524-F32D-40E7-B440-6BDEAB289FC1}"/>
    <dataValidation allowBlank="1" showInputMessage="1" showErrorMessage="1" prompt="¿En qué consiste el producto? su objetivo" sqref="B37:J37" xr:uid="{A6F57CC1-07CD-47E2-B9EF-64A6A67C6B07}"/>
    <dataValidation allowBlank="1" showInputMessage="1" showErrorMessage="1" prompt="1. Describir lo plasmado en el presupuesto_x000a_2. Describir lo alcanzado en términos financieros y de producción " sqref="B38:J38" xr:uid="{0BC809B4-16CE-4374-A298-E6D735C2E87E}"/>
    <dataValidation allowBlank="1" showInputMessage="1" showErrorMessage="1" prompt="De existir desvío, explicar razones." sqref="B39:J39" xr:uid="{F95C0758-5143-4206-91AE-E241FF96D58C}"/>
    <dataValidation allowBlank="1" showInputMessage="1" showErrorMessage="1" prompt="Oportunidades de mejora identificadas" sqref="A42:J46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3" xr:uid="{BEC5A55C-BD35-45C3-8A4B-0DD463D07B49}"/>
    <dataValidation allowBlank="1" showInputMessage="1" showErrorMessage="1" prompt="Nombre del indicador" sqref="B28:B33" xr:uid="{4ADA3E99-6E27-4274-AAC6-A9D9D60F55DB}"/>
    <dataValidation allowBlank="1" showInputMessage="1" showErrorMessage="1" prompt="Meta anual del indicador" sqref="C28:C33 E28" xr:uid="{436A7E63-6F42-4CF2-8C48-9EE7D0A4D26D}"/>
    <dataValidation allowBlank="1" showInputMessage="1" showErrorMessage="1" prompt="Monto presupuestado para el producto" sqref="D28:D33 E29:F33 F28" xr:uid="{DF2CD51F-29E3-40C9-8654-3FE3CA256B95}"/>
    <dataValidation allowBlank="1" showInputMessage="1" showErrorMessage="1" prompt="Meta alcanzada en el trimestre" sqref="G28:G33" xr:uid="{8630D2C7-450C-44F9-B52F-B64C75840FBC}"/>
    <dataValidation allowBlank="1" showInputMessage="1" showErrorMessage="1" prompt="Monto ejecutado en el trimestre" sqref="H28:H33" xr:uid="{FFA07861-2AEC-4847-BF8C-D7B67F66C76D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dimension ref="A1:L45"/>
  <sheetViews>
    <sheetView tabSelected="1" workbookViewId="0">
      <selection activeCell="M12" sqref="M12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86" t="s">
        <v>51</v>
      </c>
      <c r="C1" s="87"/>
      <c r="D1" s="87"/>
      <c r="E1" s="87"/>
      <c r="F1" s="87"/>
      <c r="G1" s="87"/>
      <c r="H1" s="87"/>
      <c r="I1" s="87"/>
      <c r="J1" s="88"/>
      <c r="K1" s="1"/>
    </row>
    <row r="2" spans="1:11" ht="24.75" thickBot="1" x14ac:dyDescent="0.3">
      <c r="A2" s="26"/>
      <c r="B2" s="89" t="s">
        <v>0</v>
      </c>
      <c r="C2" s="90"/>
      <c r="D2" s="89" t="s">
        <v>1</v>
      </c>
      <c r="E2" s="91"/>
      <c r="F2" s="91"/>
      <c r="G2" s="90"/>
      <c r="H2" s="92"/>
      <c r="I2" s="2" t="s">
        <v>2</v>
      </c>
      <c r="J2" s="3" t="s">
        <v>3</v>
      </c>
      <c r="K2" s="1"/>
    </row>
    <row r="3" spans="1:11" ht="21.75" thickBot="1" x14ac:dyDescent="0.3">
      <c r="A3" s="27"/>
      <c r="B3" s="93" t="s">
        <v>4</v>
      </c>
      <c r="C3" s="94"/>
      <c r="D3" s="93" t="s">
        <v>77</v>
      </c>
      <c r="E3" s="94"/>
      <c r="F3" s="94"/>
      <c r="G3" s="94"/>
      <c r="H3" s="95"/>
      <c r="I3" s="31"/>
      <c r="J3" s="32"/>
      <c r="K3" s="1"/>
    </row>
    <row r="4" spans="1:11" x14ac:dyDescent="0.25">
      <c r="A4" s="96"/>
      <c r="B4" s="97"/>
      <c r="C4" s="97"/>
      <c r="D4" s="98"/>
      <c r="E4" s="98"/>
      <c r="F4" s="98"/>
      <c r="G4" s="98"/>
      <c r="H4" s="98"/>
      <c r="I4" s="97"/>
      <c r="J4" s="99"/>
      <c r="K4" s="1"/>
    </row>
    <row r="5" spans="1:11" ht="3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5"/>
      <c r="K5" s="1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11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11" x14ac:dyDescent="0.25">
      <c r="A8" s="4" t="s">
        <v>7</v>
      </c>
      <c r="B8" s="55" t="s">
        <v>65</v>
      </c>
      <c r="C8" s="56"/>
      <c r="D8" s="56"/>
      <c r="E8" s="56"/>
      <c r="F8" s="56"/>
      <c r="G8" s="56"/>
      <c r="H8" s="56"/>
      <c r="I8" s="56"/>
      <c r="J8" s="57"/>
      <c r="K8" s="1"/>
    </row>
    <row r="9" spans="1:11" ht="15" customHeight="1" x14ac:dyDescent="0.25">
      <c r="A9" s="28" t="s">
        <v>36</v>
      </c>
      <c r="B9" s="55" t="s">
        <v>66</v>
      </c>
      <c r="C9" s="56"/>
      <c r="D9" s="56"/>
      <c r="E9" s="56"/>
      <c r="F9" s="56"/>
      <c r="G9" s="56"/>
      <c r="H9" s="56"/>
      <c r="I9" s="56"/>
      <c r="J9" s="57"/>
      <c r="K9" s="1"/>
    </row>
    <row r="10" spans="1:11" x14ac:dyDescent="0.25">
      <c r="A10" s="28" t="s">
        <v>37</v>
      </c>
      <c r="B10" s="55" t="s">
        <v>52</v>
      </c>
      <c r="C10" s="56"/>
      <c r="D10" s="56"/>
      <c r="E10" s="56"/>
      <c r="F10" s="56"/>
      <c r="G10" s="56"/>
      <c r="H10" s="56"/>
      <c r="I10" s="56"/>
      <c r="J10" s="57"/>
      <c r="K10" s="1"/>
    </row>
    <row r="11" spans="1:11" ht="68.25" customHeight="1" x14ac:dyDescent="0.25">
      <c r="A11" s="4" t="s">
        <v>8</v>
      </c>
      <c r="B11" s="63" t="s">
        <v>67</v>
      </c>
      <c r="C11" s="63"/>
      <c r="D11" s="63"/>
      <c r="E11" s="63"/>
      <c r="F11" s="63"/>
      <c r="G11" s="63"/>
      <c r="H11" s="63"/>
      <c r="I11" s="63"/>
      <c r="J11" s="64"/>
    </row>
    <row r="12" spans="1:11" ht="78.75" customHeight="1" x14ac:dyDescent="0.25">
      <c r="A12" s="4" t="s">
        <v>9</v>
      </c>
      <c r="B12" s="63" t="s">
        <v>68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49.5" customHeight="1" x14ac:dyDescent="0.25">
      <c r="A14" s="4" t="s">
        <v>11</v>
      </c>
      <c r="B14" s="29">
        <v>3</v>
      </c>
      <c r="C14" s="82" t="s">
        <v>53</v>
      </c>
      <c r="D14" s="82"/>
      <c r="E14" s="82"/>
      <c r="F14" s="82"/>
      <c r="G14" s="82"/>
      <c r="H14" s="82"/>
      <c r="I14" s="82"/>
      <c r="J14" s="82"/>
    </row>
    <row r="15" spans="1:11" ht="26.25" customHeight="1" x14ac:dyDescent="0.25">
      <c r="A15" s="4" t="s">
        <v>12</v>
      </c>
      <c r="B15" s="7">
        <v>5</v>
      </c>
      <c r="C15" s="82" t="s">
        <v>54</v>
      </c>
      <c r="D15" s="82"/>
      <c r="E15" s="82"/>
      <c r="F15" s="82"/>
      <c r="G15" s="82"/>
      <c r="H15" s="82"/>
      <c r="I15" s="82"/>
      <c r="J15" s="82"/>
    </row>
    <row r="16" spans="1:11" ht="57.75" customHeight="1" x14ac:dyDescent="0.25">
      <c r="A16" s="4" t="s">
        <v>13</v>
      </c>
      <c r="B16" s="8">
        <v>3</v>
      </c>
      <c r="C16" s="82" t="s">
        <v>55</v>
      </c>
      <c r="D16" s="82"/>
      <c r="E16" s="82"/>
      <c r="F16" s="82"/>
      <c r="G16" s="82"/>
      <c r="H16" s="82"/>
      <c r="I16" s="82"/>
      <c r="J16" s="82"/>
    </row>
    <row r="17" spans="1:12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2" ht="29.25" customHeight="1" x14ac:dyDescent="0.25">
      <c r="A18" s="4" t="s">
        <v>15</v>
      </c>
      <c r="B18" s="107" t="s">
        <v>99</v>
      </c>
      <c r="C18" s="107"/>
      <c r="D18" s="107"/>
      <c r="E18" s="107"/>
      <c r="F18" s="107"/>
      <c r="G18" s="107"/>
      <c r="H18" s="107"/>
      <c r="I18" s="107"/>
      <c r="J18" s="108"/>
    </row>
    <row r="19" spans="1:12" ht="44.25" customHeight="1" x14ac:dyDescent="0.25">
      <c r="A19" s="9" t="s">
        <v>16</v>
      </c>
      <c r="B19" s="107" t="s">
        <v>100</v>
      </c>
      <c r="C19" s="107"/>
      <c r="D19" s="107"/>
      <c r="E19" s="107"/>
      <c r="F19" s="107"/>
      <c r="G19" s="107"/>
      <c r="H19" s="107"/>
      <c r="I19" s="107"/>
      <c r="J19" s="108"/>
    </row>
    <row r="20" spans="1:12" ht="34.5" customHeight="1" x14ac:dyDescent="0.25">
      <c r="A20" s="9" t="s">
        <v>17</v>
      </c>
      <c r="B20" s="107" t="s">
        <v>109</v>
      </c>
      <c r="C20" s="107"/>
      <c r="D20" s="107"/>
      <c r="E20" s="107"/>
      <c r="F20" s="107"/>
      <c r="G20" s="107"/>
      <c r="H20" s="107"/>
      <c r="I20" s="107"/>
      <c r="J20" s="108"/>
    </row>
    <row r="21" spans="1:12" ht="35.25" customHeight="1" x14ac:dyDescent="0.25">
      <c r="A21" s="9" t="s">
        <v>38</v>
      </c>
      <c r="B21" s="107" t="s">
        <v>107</v>
      </c>
      <c r="C21" s="107"/>
      <c r="D21" s="107"/>
      <c r="E21" s="107"/>
      <c r="F21" s="107"/>
      <c r="G21" s="107"/>
      <c r="H21" s="107"/>
      <c r="I21" s="107"/>
      <c r="J21" s="108"/>
      <c r="K21" s="1"/>
    </row>
    <row r="22" spans="1:12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2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2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2" ht="42.75" customHeight="1" x14ac:dyDescent="0.25">
      <c r="A25" s="65">
        <v>21170000</v>
      </c>
      <c r="B25" s="66"/>
      <c r="C25" s="72">
        <v>21170000</v>
      </c>
      <c r="D25" s="73"/>
      <c r="E25" s="74"/>
      <c r="F25" s="72">
        <v>2522671.5</v>
      </c>
      <c r="G25" s="75"/>
      <c r="H25" s="76"/>
      <c r="I25" s="67"/>
      <c r="J25" s="68"/>
    </row>
    <row r="26" spans="1:12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2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2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60" x14ac:dyDescent="0.25">
      <c r="A29" s="100" t="s">
        <v>95</v>
      </c>
      <c r="B29" s="43" t="s">
        <v>97</v>
      </c>
      <c r="C29" s="14">
        <v>558</v>
      </c>
      <c r="D29" s="39">
        <v>9674680</v>
      </c>
      <c r="E29" s="15">
        <v>139</v>
      </c>
      <c r="F29" s="39">
        <v>2891560</v>
      </c>
      <c r="G29" s="16">
        <v>271</v>
      </c>
      <c r="H29" s="39">
        <v>1347542.5</v>
      </c>
      <c r="I29" s="17">
        <f>IF(G29&gt;0,G29/Tabla134[[#This Row],[Física
(C)]],0)</f>
        <v>1.9496402877697843</v>
      </c>
      <c r="J29" s="18">
        <f>IF(H29&gt;0,H29/Tabla134[[#This Row],[Financiera
(D)]],0)</f>
        <v>0.46602612430660267</v>
      </c>
      <c r="L29" s="38"/>
    </row>
    <row r="30" spans="1:12" ht="75" x14ac:dyDescent="0.25">
      <c r="A30" s="100" t="s">
        <v>96</v>
      </c>
      <c r="B30" s="106" t="s">
        <v>98</v>
      </c>
      <c r="C30" s="33">
        <v>871</v>
      </c>
      <c r="D30" s="40">
        <v>3145264</v>
      </c>
      <c r="E30" s="34">
        <v>290</v>
      </c>
      <c r="F30" s="40">
        <v>1015088</v>
      </c>
      <c r="G30" s="35">
        <v>235</v>
      </c>
      <c r="H30" s="40">
        <v>1155776.5</v>
      </c>
      <c r="I30" s="36">
        <f>IF(G30&gt;0,G30/Tabla134[[#This Row],[Física
(C)]],0)</f>
        <v>0.81034482758620685</v>
      </c>
      <c r="J30" s="37">
        <f>IF(H30&gt;0,H30/Tabla134[[#This Row],[Financiera
(D)]],0)</f>
        <v>1.1385973432845231</v>
      </c>
    </row>
    <row r="31" spans="1:12" x14ac:dyDescent="0.25">
      <c r="A31" s="19"/>
      <c r="B31" s="20"/>
      <c r="C31" s="21"/>
      <c r="D31" s="22"/>
      <c r="E31" s="22"/>
      <c r="F31" s="22"/>
      <c r="G31" s="23"/>
      <c r="H31" s="22"/>
      <c r="I31" s="17">
        <f>IF(G31&gt;0,G31/Tabla134[[#This Row],[Física
(C)]],0)</f>
        <v>0</v>
      </c>
      <c r="J31" s="18">
        <f>IF(H31&gt;0,H31/Tabla134[[#This Row],[Financiera
(D)]],0)</f>
        <v>0</v>
      </c>
    </row>
    <row r="32" spans="1:12" ht="15.75" x14ac:dyDescent="0.25">
      <c r="A32" s="45" t="s">
        <v>28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x14ac:dyDescent="0.25">
      <c r="A33" s="60" t="s">
        <v>101</v>
      </c>
      <c r="B33" s="61"/>
      <c r="C33" s="61"/>
      <c r="D33" s="61"/>
      <c r="E33" s="61"/>
      <c r="F33" s="61"/>
      <c r="G33" s="61"/>
      <c r="H33" s="61"/>
      <c r="I33" s="61"/>
      <c r="J33" s="62"/>
      <c r="K33" s="1"/>
    </row>
    <row r="34" spans="1:11" x14ac:dyDescent="0.25">
      <c r="A34" s="24" t="s">
        <v>30</v>
      </c>
      <c r="B34" s="107" t="s">
        <v>102</v>
      </c>
      <c r="C34" s="107"/>
      <c r="D34" s="107"/>
      <c r="E34" s="107"/>
      <c r="F34" s="107"/>
      <c r="G34" s="107"/>
      <c r="H34" s="107"/>
      <c r="I34" s="107"/>
      <c r="J34" s="108"/>
    </row>
    <row r="35" spans="1:11" ht="30" x14ac:dyDescent="0.25">
      <c r="A35" s="24" t="s">
        <v>31</v>
      </c>
      <c r="B35" s="107" t="s">
        <v>103</v>
      </c>
      <c r="C35" s="107"/>
      <c r="D35" s="107"/>
      <c r="E35" s="107"/>
      <c r="F35" s="107"/>
      <c r="G35" s="107"/>
      <c r="H35" s="107"/>
      <c r="I35" s="107"/>
      <c r="J35" s="108"/>
    </row>
    <row r="36" spans="1:11" ht="85.5" customHeight="1" x14ac:dyDescent="0.25">
      <c r="A36" s="24" t="s">
        <v>32</v>
      </c>
      <c r="B36" s="107" t="s">
        <v>104</v>
      </c>
      <c r="C36" s="107"/>
      <c r="D36" s="107"/>
      <c r="E36" s="107"/>
      <c r="F36" s="107"/>
      <c r="G36" s="107"/>
      <c r="H36" s="107"/>
      <c r="I36" s="107"/>
      <c r="J36" s="108"/>
    </row>
    <row r="37" spans="1:11" ht="69.75" customHeight="1" x14ac:dyDescent="0.25">
      <c r="A37" s="24" t="s">
        <v>33</v>
      </c>
      <c r="B37" s="107" t="s">
        <v>105</v>
      </c>
      <c r="C37" s="107"/>
      <c r="D37" s="107"/>
      <c r="E37" s="107"/>
      <c r="F37" s="107"/>
      <c r="G37" s="107"/>
      <c r="H37" s="107"/>
      <c r="I37" s="107"/>
      <c r="J37" s="108"/>
    </row>
    <row r="38" spans="1:11" ht="15.75" x14ac:dyDescent="0.25">
      <c r="A38" s="45" t="s">
        <v>34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x14ac:dyDescent="0.25">
      <c r="A39" s="48" t="s">
        <v>35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customHeight="1" x14ac:dyDescent="0.25">
      <c r="A40" s="51" t="s">
        <v>108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25">
      <c r="A41" s="30" t="s">
        <v>74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27.75" customHeight="1" x14ac:dyDescent="0.25">
      <c r="A42" s="42"/>
      <c r="B42" s="30"/>
      <c r="C42" s="30"/>
      <c r="D42" s="30"/>
      <c r="E42" s="30"/>
      <c r="F42" s="30"/>
      <c r="G42" s="30"/>
      <c r="H42" s="30"/>
      <c r="I42" s="30"/>
      <c r="J42" s="30"/>
    </row>
    <row r="43" spans="1:11" ht="27.75" customHeight="1" x14ac:dyDescent="0.25">
      <c r="A43" s="30" t="s">
        <v>94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30" t="s">
        <v>75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30.75" customHeight="1" x14ac:dyDescent="0.25">
      <c r="A45" s="54" t="s">
        <v>41</v>
      </c>
      <c r="B45" s="54"/>
      <c r="C45" s="54"/>
      <c r="D45" s="54"/>
      <c r="E45" s="54"/>
      <c r="F45" s="54"/>
      <c r="G45" s="54"/>
      <c r="H45" s="54"/>
      <c r="I45" s="54"/>
      <c r="J45" s="54"/>
    </row>
  </sheetData>
  <mergeCells count="48"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  <mergeCell ref="A26:J26"/>
    <mergeCell ref="C27:D27"/>
    <mergeCell ref="E27:F27"/>
    <mergeCell ref="G27:H27"/>
    <mergeCell ref="I27:J27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showErrorMessage="1" prompt="Monto presupuestado para el producto" sqref="F28 D28:D31 E29:F31" xr:uid="{5023BFE1-CE1D-4101-82FB-4D7034BDC0EF}"/>
    <dataValidation allowBlank="1" showInputMessage="1" showErrorMessage="1" prompt="Meta anual del indicador" sqref="E28 C28:C31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40:J44" xr:uid="{4CC4A794-4295-46C0-9C91-56A848EEC160}"/>
    <dataValidation allowBlank="1" showInputMessage="1" showErrorMessage="1" prompt="De existir desvío, explicar razones." sqref="B37:J37" xr:uid="{ED6336BC-3482-45E3-B48F-E24DFABD6D09}"/>
    <dataValidation allowBlank="1" showInputMessage="1" showErrorMessage="1" prompt="1. Describir lo plasmado en el presupuesto_x000a_2. Describir lo alcanzado en términos financieros y de producción " sqref="B36:J36" xr:uid="{EFE9B369-C80E-49C1-B70E-997FB933C04E}"/>
    <dataValidation allowBlank="1" showInputMessage="1" showErrorMessage="1" prompt="¿En qué consiste el producto? su objetivo" sqref="B35:J35" xr:uid="{847C904C-C6BD-4852-95B7-137F121EF4BE}"/>
    <dataValidation allowBlank="1" showInputMessage="1" showErrorMessage="1" prompt="Nombre del producto" sqref="B34:J34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1" xr:uid="{CA94F20F-2EDF-4A5E-A8C3-A65B194714C0}"/>
    <dataValidation allowBlank="1" showInputMessage="1" showErrorMessage="1" prompt="Meta alcanzada en el trimestre" sqref="G28:G31" xr:uid="{3958A520-848B-4A66-8598-089A0835CB5C}"/>
    <dataValidation allowBlank="1" showInputMessage="1" showErrorMessage="1" prompt="Nombre del indicador" sqref="B28:B31" xr:uid="{A2076DE9-D682-438F-977D-405EDC69C931}"/>
    <dataValidation allowBlank="1" showInputMessage="1" showErrorMessage="1" prompt="Nombre de cada producto" sqref="A28:A31" xr:uid="{C99CD333-F186-4D0A-8094-A414662D0ED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2022-07-20T19:10:34Z</cp:lastPrinted>
  <dcterms:created xsi:type="dcterms:W3CDTF">2021-03-22T15:50:10Z</dcterms:created>
  <dcterms:modified xsi:type="dcterms:W3CDTF">2022-07-20T19:11:53Z</dcterms:modified>
</cp:coreProperties>
</file>