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2\"/>
    </mc:Choice>
  </mc:AlternateContent>
  <xr:revisionPtr revIDLastSave="0" documentId="8_{F252623D-464A-4E48-A86B-F9ECC8494AE7}" xr6:coauthVersionLast="47" xr6:coauthVersionMax="47" xr10:uidLastSave="{00000000-0000-0000-0000-000000000000}"/>
  <bookViews>
    <workbookView xWindow="8760" yWindow="8760" windowWidth="27675" windowHeight="8940" tabRatio="918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Otro Origen" sheetId="14" r:id="rId7"/>
    <sheet name="Huevo" sheetId="21" state="hidden" r:id="rId8"/>
    <sheet name="Pro vet" sheetId="20" r:id="rId9"/>
  </sheets>
  <definedNames>
    <definedName name="_xlnm._FilterDatabase" localSheetId="5" hidden="1">Embutidos!#REF!</definedName>
    <definedName name="_xlnm.Print_Titles" localSheetId="1">'Bovino Carnico'!$9:$11</definedName>
    <definedName name="_xlnm.Print_Titles" localSheetId="2">'Bovino Lacteo'!$9:$11</definedName>
    <definedName name="_xlnm.Print_Titles" localSheetId="5">Embutidos!$9:$11</definedName>
    <definedName name="_xlnm.Print_Titles" localSheetId="7">Huevo!$10:$11</definedName>
    <definedName name="_xlnm.Print_Titles" localSheetId="3">Leche!$9:$11</definedName>
    <definedName name="_xlnm.Print_Titles" localSheetId="6">'Otro Origen'!$9:$11</definedName>
    <definedName name="_xlnm.Print_Titles" localSheetId="4">Pieles!$9:$11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3" i="6" l="1"/>
  <c r="G113" i="6"/>
  <c r="F67" i="14"/>
  <c r="G67" i="14"/>
  <c r="F29" i="12"/>
  <c r="G29" i="12"/>
  <c r="F97" i="11"/>
  <c r="G97" i="11"/>
  <c r="F66" i="7"/>
  <c r="G66" i="7"/>
  <c r="F97" i="6"/>
  <c r="G97" i="6"/>
  <c r="F37" i="5"/>
  <c r="G37" i="5"/>
  <c r="F87" i="14"/>
  <c r="G87" i="14"/>
  <c r="F111" i="11"/>
  <c r="G111" i="11"/>
  <c r="F85" i="7"/>
  <c r="G85" i="7"/>
  <c r="F107" i="6"/>
  <c r="G107" i="6"/>
  <c r="G44" i="5"/>
  <c r="F44" i="5"/>
  <c r="F79" i="14"/>
  <c r="G79" i="14"/>
  <c r="F108" i="11"/>
  <c r="G108" i="11"/>
  <c r="F76" i="7"/>
  <c r="G76" i="7"/>
  <c r="F42" i="5"/>
  <c r="G42" i="5"/>
  <c r="E44" i="20"/>
  <c r="E32" i="20"/>
  <c r="E53" i="20"/>
  <c r="E49" i="20"/>
  <c r="E47" i="20"/>
  <c r="F75" i="14"/>
  <c r="G75" i="14"/>
  <c r="F104" i="11"/>
  <c r="G104" i="11"/>
  <c r="F74" i="7" l="1"/>
  <c r="G74" i="7"/>
  <c r="F104" i="6"/>
  <c r="G104" i="6"/>
  <c r="F40" i="5"/>
  <c r="G40" i="5"/>
  <c r="E41" i="20" l="1"/>
  <c r="F63" i="14"/>
  <c r="G63" i="14"/>
  <c r="F27" i="12"/>
  <c r="G27" i="12"/>
  <c r="F87" i="11"/>
  <c r="G87" i="11"/>
  <c r="F64" i="7"/>
  <c r="G64" i="7"/>
  <c r="F88" i="6"/>
  <c r="G88" i="6"/>
  <c r="F70" i="11"/>
  <c r="F81" i="11" s="1"/>
  <c r="G70" i="11"/>
  <c r="G81" i="11" s="1"/>
  <c r="E35" i="20"/>
  <c r="E38" i="20"/>
  <c r="F52" i="14"/>
  <c r="G52" i="14"/>
  <c r="F25" i="12"/>
  <c r="G25" i="12"/>
  <c r="F57" i="7"/>
  <c r="G57" i="7"/>
  <c r="F78" i="6"/>
  <c r="G78" i="6"/>
  <c r="F33" i="5"/>
  <c r="G33" i="5"/>
  <c r="F42" i="14" l="1"/>
  <c r="G42" i="14"/>
  <c r="F52" i="7"/>
  <c r="G52" i="7"/>
  <c r="F66" i="6"/>
  <c r="G66" i="6"/>
  <c r="F29" i="5"/>
  <c r="G29" i="5"/>
  <c r="E24" i="20" l="1"/>
  <c r="F26" i="14"/>
  <c r="G26" i="14"/>
  <c r="F17" i="12"/>
  <c r="G17" i="12"/>
  <c r="F35" i="11"/>
  <c r="G35" i="11"/>
  <c r="F17" i="7"/>
  <c r="G17" i="7"/>
  <c r="F26" i="7"/>
  <c r="G26" i="7"/>
  <c r="F41" i="6"/>
  <c r="G41" i="6"/>
  <c r="F30" i="6"/>
  <c r="G30" i="6"/>
  <c r="F19" i="5"/>
  <c r="G19" i="5"/>
  <c r="F38" i="14" l="1"/>
  <c r="G38" i="14"/>
  <c r="F21" i="12"/>
  <c r="G21" i="12"/>
  <c r="F55" i="11"/>
  <c r="G55" i="11"/>
  <c r="F46" i="7"/>
  <c r="G46" i="7"/>
  <c r="F61" i="6"/>
  <c r="G61" i="6"/>
  <c r="F27" i="5"/>
  <c r="G27" i="5"/>
  <c r="G36" i="12" l="1"/>
  <c r="E30" i="20"/>
  <c r="F33" i="14"/>
  <c r="G33" i="14"/>
  <c r="F19" i="12"/>
  <c r="F36" i="12" s="1"/>
  <c r="G19" i="12"/>
  <c r="F50" i="11"/>
  <c r="G50" i="11"/>
  <c r="F34" i="7"/>
  <c r="F86" i="7" s="1"/>
  <c r="G34" i="7"/>
  <c r="G86" i="7" s="1"/>
  <c r="F52" i="6"/>
  <c r="G52" i="6"/>
  <c r="F23" i="5"/>
  <c r="G23" i="5"/>
  <c r="E21" i="20" l="1"/>
  <c r="E54" i="20" s="1"/>
  <c r="E14" i="20"/>
  <c r="F17" i="14"/>
  <c r="F88" i="14" s="1"/>
  <c r="G17" i="14"/>
  <c r="G88" i="14" s="1"/>
  <c r="F14" i="14"/>
  <c r="G14" i="14"/>
  <c r="F23" i="11"/>
  <c r="F112" i="11" s="1"/>
  <c r="G23" i="11"/>
  <c r="G112" i="11" s="1"/>
  <c r="F18" i="11"/>
  <c r="G18" i="11"/>
  <c r="F20" i="6" l="1"/>
  <c r="F114" i="6" s="1"/>
  <c r="G20" i="6"/>
  <c r="G114" i="6" s="1"/>
  <c r="F16" i="5"/>
  <c r="F45" i="5" s="1"/>
  <c r="G16" i="5"/>
  <c r="G45" i="5" s="1"/>
  <c r="C12" i="15" l="1"/>
  <c r="C13" i="15" l="1"/>
  <c r="B13" i="15"/>
  <c r="B10" i="20" l="1"/>
  <c r="A10" i="14"/>
  <c r="A10" i="12"/>
  <c r="A10" i="11"/>
  <c r="A10" i="7"/>
  <c r="A10" i="6"/>
  <c r="A10" i="5"/>
  <c r="B12" i="15" l="1"/>
  <c r="A9" i="21" l="1"/>
  <c r="F16" i="21" l="1"/>
  <c r="G16" i="21"/>
  <c r="C18" i="15" l="1"/>
  <c r="B15" i="15" l="1"/>
  <c r="C15" i="15"/>
  <c r="B17" i="15"/>
  <c r="B16" i="15"/>
  <c r="C16" i="15"/>
  <c r="C14" i="15" l="1"/>
  <c r="B14" i="15"/>
  <c r="B19" i="15" l="1"/>
  <c r="C17" i="15" l="1"/>
  <c r="C19" i="15" s="1"/>
</calcChain>
</file>

<file path=xl/sharedStrings.xml><?xml version="1.0" encoding="utf-8"?>
<sst xmlns="http://schemas.openxmlformats.org/spreadsheetml/2006/main" count="1934" uniqueCount="156">
  <si>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</si>
  <si>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</si>
  <si>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</si>
  <si>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</si>
  <si>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</si>
  <si>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</si>
  <si>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</si>
  <si>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</si>
  <si>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</si>
  <si>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</si>
  <si>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</si>
  <si>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</si>
  <si>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</si>
  <si>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</si>
  <si>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</si>
  <si>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</si>
  <si>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</si>
  <si>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</si>
  <si>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</si>
  <si>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</si>
  <si>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Consolidado de Importaciones de Huevos del Año 2017</t>
  </si>
  <si>
    <t>Nota: Los meses con asterisco (*) estan sujetos a cambios</t>
  </si>
  <si>
    <t>Enero*</t>
  </si>
  <si>
    <t>Consolidado de Exportaciones de Mercancia de Otro Origen del Año 2019</t>
  </si>
  <si>
    <t>Consolidado de Exportaciones de Productos veterinarios del Año 2019</t>
  </si>
  <si>
    <t>Consolidado General de Exportaciones</t>
  </si>
  <si>
    <t>Consolidado de Exportaciones de Carne de Res</t>
  </si>
  <si>
    <t>Consolidado de Exportaciones de Lacteo</t>
  </si>
  <si>
    <t>Consolidado de Exportaciones de Leche</t>
  </si>
  <si>
    <t>Consolidado de Exportaciones de Pieles</t>
  </si>
  <si>
    <t>Consolidado de Exportaciones de Embutidos</t>
  </si>
  <si>
    <t>Enero</t>
  </si>
  <si>
    <t>Bovino</t>
  </si>
  <si>
    <t>Estados Unidos</t>
  </si>
  <si>
    <t>Barbados</t>
  </si>
  <si>
    <t>Helados</t>
  </si>
  <si>
    <t>Lácteo</t>
  </si>
  <si>
    <t>Queso</t>
  </si>
  <si>
    <t>Holandes</t>
  </si>
  <si>
    <t>Honduras</t>
  </si>
  <si>
    <t>Leche UHT</t>
  </si>
  <si>
    <t>Trinidad &amp; Tobago</t>
  </si>
  <si>
    <t>Jamaica</t>
  </si>
  <si>
    <t>Febrero</t>
  </si>
  <si>
    <t>Dulce de leche</t>
  </si>
  <si>
    <t>Febrero*</t>
  </si>
  <si>
    <t>Curazao</t>
  </si>
  <si>
    <t>Año 2021</t>
  </si>
  <si>
    <t>Marzo</t>
  </si>
  <si>
    <t>Marzo*</t>
  </si>
  <si>
    <t>Abril</t>
  </si>
  <si>
    <t>Canada</t>
  </si>
  <si>
    <t>Abril*</t>
  </si>
  <si>
    <t>Mayo</t>
  </si>
  <si>
    <t>Antigua y Barbuda</t>
  </si>
  <si>
    <t>Mayo*</t>
  </si>
  <si>
    <t>Bonaire</t>
  </si>
  <si>
    <t>Junio</t>
  </si>
  <si>
    <t>Cárnico</t>
  </si>
  <si>
    <t>Cortes</t>
  </si>
  <si>
    <t>Guatemala</t>
  </si>
  <si>
    <t>Junio*</t>
  </si>
  <si>
    <t>Leche entera liquida</t>
  </si>
  <si>
    <t>Julio</t>
  </si>
  <si>
    <t>Julio*</t>
  </si>
  <si>
    <t>Productos Lácteos</t>
  </si>
  <si>
    <t>Yogurt</t>
  </si>
  <si>
    <t>Agosto</t>
  </si>
  <si>
    <t>Agosto*</t>
  </si>
  <si>
    <t>Septiembre</t>
  </si>
  <si>
    <t>Septiembre*</t>
  </si>
  <si>
    <t>Octubre</t>
  </si>
  <si>
    <t>Octubre*</t>
  </si>
  <si>
    <t>Crema de leche</t>
  </si>
  <si>
    <t>Queso Amarillo</t>
  </si>
  <si>
    <t>Queso Blanco</t>
  </si>
  <si>
    <t>Queso de hoja</t>
  </si>
  <si>
    <t>Noviembre</t>
  </si>
  <si>
    <t>Hamburguesas</t>
  </si>
  <si>
    <t>Suero de leche</t>
  </si>
  <si>
    <t>Crema</t>
  </si>
  <si>
    <t>Danes</t>
  </si>
  <si>
    <t>Turquia</t>
  </si>
  <si>
    <t>Semicurtidas o semicuradas</t>
  </si>
  <si>
    <t>Piel Animal</t>
  </si>
  <si>
    <t>Nigeria</t>
  </si>
  <si>
    <t>Indonesia</t>
  </si>
  <si>
    <t>Africa del Sur</t>
  </si>
  <si>
    <t>Curtidas o Curadas</t>
  </si>
  <si>
    <t>El Salvador</t>
  </si>
  <si>
    <t>Pieles Bovinas Frescas Saladas</t>
  </si>
  <si>
    <t>Italia</t>
  </si>
  <si>
    <t>Curtidas o curadas</t>
  </si>
  <si>
    <t>Sazones</t>
  </si>
  <si>
    <t>Otro Tipo</t>
  </si>
  <si>
    <t>Cuba</t>
  </si>
  <si>
    <t>Sopa</t>
  </si>
  <si>
    <t>Guyana</t>
  </si>
  <si>
    <t>PVET</t>
  </si>
  <si>
    <t>Ghana</t>
  </si>
  <si>
    <t>Filipinas</t>
  </si>
  <si>
    <t>Nicaragua</t>
  </si>
  <si>
    <t>Ecuador</t>
  </si>
  <si>
    <t>febrero*</t>
  </si>
  <si>
    <t>abril*</t>
  </si>
  <si>
    <t>Aruba</t>
  </si>
  <si>
    <t>Haiti</t>
  </si>
  <si>
    <t>Chile</t>
  </si>
  <si>
    <t>China</t>
  </si>
  <si>
    <t>India</t>
  </si>
  <si>
    <t>Mexico</t>
  </si>
  <si>
    <t>Portugal</t>
  </si>
  <si>
    <t>Vietnam</t>
  </si>
  <si>
    <t>Piel Bovina Salada verde</t>
  </si>
  <si>
    <t>Croasia</t>
  </si>
  <si>
    <t>Pollo</t>
  </si>
  <si>
    <t>Salchichas</t>
  </si>
  <si>
    <t>Caldo de pollo</t>
  </si>
  <si>
    <t>Dominica</t>
  </si>
  <si>
    <t>Puerto Rico</t>
  </si>
  <si>
    <t/>
  </si>
  <si>
    <t>Formula Infantil</t>
  </si>
  <si>
    <t>Granada</t>
  </si>
  <si>
    <t>San Martin</t>
  </si>
  <si>
    <t>Leche condensada</t>
  </si>
  <si>
    <t>Leche evaporada</t>
  </si>
  <si>
    <t>Mayonesa</t>
  </si>
  <si>
    <t>Leche maternizada</t>
  </si>
  <si>
    <t>Leche Modificada</t>
  </si>
  <si>
    <t>Alemania</t>
  </si>
  <si>
    <t>Belgica</t>
  </si>
  <si>
    <t>Dulce de Ajonjoli</t>
  </si>
  <si>
    <t>Dulce de Naranja</t>
  </si>
  <si>
    <t>Leche entera en polvo</t>
  </si>
  <si>
    <t>Brasil</t>
  </si>
  <si>
    <t>Porcino</t>
  </si>
  <si>
    <t>julio</t>
  </si>
  <si>
    <t>Surinam</t>
  </si>
  <si>
    <t>Guayana Francesa</t>
  </si>
  <si>
    <t>Holanda</t>
  </si>
  <si>
    <t>Parmesano</t>
  </si>
  <si>
    <t>Santa Lucia</t>
  </si>
  <si>
    <t>Adereso</t>
  </si>
  <si>
    <t>España</t>
  </si>
  <si>
    <t>Turkey</t>
  </si>
  <si>
    <t>Pieles Bovinas Secas y Saladas</t>
  </si>
  <si>
    <t>octubre*</t>
  </si>
  <si>
    <t>Venezuela</t>
  </si>
  <si>
    <t>Emiratos Arabes Unidos</t>
  </si>
  <si>
    <t>Noviembre*</t>
  </si>
  <si>
    <t>Diciembre</t>
  </si>
  <si>
    <t>Diciembre*</t>
  </si>
  <si>
    <t>septiembre</t>
  </si>
  <si>
    <t>Carne de res</t>
  </si>
  <si>
    <t>Leche con Chocolate</t>
  </si>
  <si>
    <t>Flan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</si>
</sst>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5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0" fillId="0" borderId="5" xfId="0" applyBorder="1"/>
    <xf numFmtId="164" fontId="4" fillId="0" borderId="5" xfId="1" applyNumberFormat="1" applyFont="1" applyBorder="1"/>
    <xf numFmtId="0" fontId="0" fillId="0" borderId="6" xfId="0" applyBorder="1"/>
    <xf numFmtId="164" fontId="4" fillId="0" borderId="6" xfId="1" applyNumberFormat="1" applyFont="1" applyBorder="1"/>
    <xf numFmtId="0" fontId="6" fillId="0" borderId="0" xfId="0" applyFont="1" applyAlignment="1">
      <alignment horizontal="center"/>
    </xf>
    <xf numFmtId="0" fontId="0" fillId="0" borderId="7" xfId="0" applyBorder="1"/>
    <xf numFmtId="164" fontId="4" fillId="0" borderId="7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8" xfId="1" applyNumberFormat="1" applyFont="1" applyFill="1" applyBorder="1"/>
    <xf numFmtId="43" fontId="7" fillId="4" borderId="8" xfId="1" applyFont="1" applyFill="1" applyBorder="1"/>
    <xf numFmtId="0" fontId="2" fillId="3" borderId="8" xfId="3" applyFont="1" applyFill="1" applyBorder="1" applyAlignment="1">
      <alignment wrapText="1"/>
    </xf>
    <xf numFmtId="43" fontId="5" fillId="3" borderId="8" xfId="1" applyFont="1" applyFill="1" applyBorder="1"/>
    <xf numFmtId="164" fontId="5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43" fontId="5" fillId="3" borderId="4" xfId="1" applyFont="1" applyFill="1" applyBorder="1"/>
    <xf numFmtId="164" fontId="5" fillId="3" borderId="4" xfId="1" applyNumberFormat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43" fontId="4" fillId="0" borderId="6" xfId="1" applyFont="1" applyBorder="1"/>
    <xf numFmtId="43" fontId="4" fillId="0" borderId="5" xfId="1" applyFont="1" applyBorder="1"/>
    <xf numFmtId="43" fontId="0" fillId="0" borderId="0" xfId="1" applyFont="1"/>
    <xf numFmtId="0" fontId="2" fillId="2" borderId="4" xfId="4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3" xfId="2" applyFont="1" applyBorder="1" applyAlignment="1">
      <alignment wrapText="1"/>
    </xf>
    <xf numFmtId="164" fontId="1" fillId="0" borderId="13" xfId="1" applyNumberFormat="1" applyFont="1" applyFill="1" applyBorder="1" applyAlignment="1">
      <alignment horizontal="right" wrapText="1"/>
    </xf>
    <xf numFmtId="43" fontId="1" fillId="0" borderId="13" xfId="1" applyFont="1" applyFill="1" applyBorder="1" applyAlignment="1">
      <alignment horizontal="right" wrapText="1"/>
    </xf>
    <xf numFmtId="0" fontId="2" fillId="2" borderId="14" xfId="4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2" fillId="3" borderId="7" xfId="3" applyFont="1" applyFill="1" applyBorder="1" applyAlignment="1">
      <alignment wrapText="1"/>
    </xf>
    <xf numFmtId="164" fontId="5" fillId="3" borderId="7" xfId="1" applyNumberFormat="1" applyFont="1" applyFill="1" applyBorder="1"/>
    <xf numFmtId="43" fontId="5" fillId="3" borderId="7" xfId="1" applyFont="1" applyFill="1" applyBorder="1"/>
    <xf numFmtId="43" fontId="1" fillId="0" borderId="13" xfId="1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0" fontId="2" fillId="2" borderId="16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2" xr:uid="{00000000-0005-0000-0000-000002000000}"/>
    <cellStyle name="Normal_Hoja14" xfId="3" xr:uid="{00000000-0005-0000-0000-000003000000}"/>
    <cellStyle name="Normal_Hoja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9525</xdr:rowOff>
    </xdr:from>
    <xdr:to>
      <xdr:col>1</xdr:col>
      <xdr:colOff>1009650</xdr:colOff>
      <xdr:row>4</xdr:row>
      <xdr:rowOff>76200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57350" y="952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</xdr:row>
      <xdr:rowOff>142875</xdr:rowOff>
    </xdr:from>
    <xdr:to>
      <xdr:col>3</xdr:col>
      <xdr:colOff>198124</xdr:colOff>
      <xdr:row>6</xdr:row>
      <xdr:rowOff>18032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3700" y="333375"/>
          <a:ext cx="1483999" cy="827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0</xdr:row>
      <xdr:rowOff>57150</xdr:rowOff>
    </xdr:from>
    <xdr:to>
      <xdr:col>4</xdr:col>
      <xdr:colOff>161925</xdr:colOff>
      <xdr:row>4</xdr:row>
      <xdr:rowOff>38100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2200" y="57150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</xdr:row>
      <xdr:rowOff>142875</xdr:rowOff>
    </xdr:from>
    <xdr:to>
      <xdr:col>6</xdr:col>
      <xdr:colOff>855349</xdr:colOff>
      <xdr:row>6</xdr:row>
      <xdr:rowOff>18032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8625" y="333375"/>
          <a:ext cx="1483999" cy="8276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0</xdr:row>
      <xdr:rowOff>28575</xdr:rowOff>
    </xdr:from>
    <xdr:to>
      <xdr:col>4</xdr:col>
      <xdr:colOff>200024</xdr:colOff>
      <xdr:row>4</xdr:row>
      <xdr:rowOff>171450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4" y="28575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85725</xdr:colOff>
      <xdr:row>1</xdr:row>
      <xdr:rowOff>142875</xdr:rowOff>
    </xdr:from>
    <xdr:to>
      <xdr:col>6</xdr:col>
      <xdr:colOff>798199</xdr:colOff>
      <xdr:row>6</xdr:row>
      <xdr:rowOff>18032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4400" y="333375"/>
          <a:ext cx="1483999" cy="8276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1</xdr:row>
      <xdr:rowOff>161925</xdr:rowOff>
    </xdr:from>
    <xdr:to>
      <xdr:col>7</xdr:col>
      <xdr:colOff>7624</xdr:colOff>
      <xdr:row>6</xdr:row>
      <xdr:rowOff>37082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81600" y="352425"/>
          <a:ext cx="1483999" cy="8276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0</xdr:rowOff>
    </xdr:from>
    <xdr:to>
      <xdr:col>4</xdr:col>
      <xdr:colOff>152400</xdr:colOff>
      <xdr:row>4</xdr:row>
      <xdr:rowOff>161925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4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466725</xdr:colOff>
      <xdr:row>3</xdr:row>
      <xdr:rowOff>28575</xdr:rowOff>
    </xdr:from>
    <xdr:to>
      <xdr:col>6</xdr:col>
      <xdr:colOff>988699</xdr:colOff>
      <xdr:row>6</xdr:row>
      <xdr:rowOff>284732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29275" y="600075"/>
          <a:ext cx="1483999" cy="8276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5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1</xdr:row>
      <xdr:rowOff>133350</xdr:rowOff>
    </xdr:from>
    <xdr:to>
      <xdr:col>6</xdr:col>
      <xdr:colOff>922024</xdr:colOff>
      <xdr:row>6</xdr:row>
      <xdr:rowOff>8507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2475" y="323850"/>
          <a:ext cx="1483999" cy="8276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6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2</xdr:row>
      <xdr:rowOff>152400</xdr:rowOff>
    </xdr:from>
    <xdr:to>
      <xdr:col>6</xdr:col>
      <xdr:colOff>1102999</xdr:colOff>
      <xdr:row>6</xdr:row>
      <xdr:rowOff>218057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67325" y="533400"/>
          <a:ext cx="1483999" cy="82765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</xdr:row>
      <xdr:rowOff>180975</xdr:rowOff>
    </xdr:from>
    <xdr:to>
      <xdr:col>5</xdr:col>
      <xdr:colOff>17149</xdr:colOff>
      <xdr:row>6</xdr:row>
      <xdr:rowOff>56132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371475"/>
          <a:ext cx="1483999" cy="827657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0</xdr:row>
      <xdr:rowOff>47625</xdr:rowOff>
    </xdr:from>
    <xdr:to>
      <xdr:col>3</xdr:col>
      <xdr:colOff>1152525</xdr:colOff>
      <xdr:row>4</xdr:row>
      <xdr:rowOff>95250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6400" y="47625"/>
          <a:ext cx="914400" cy="809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C4" sqref="C4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 x14ac:dyDescent="0.25">
      <c r="A1" s="11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47" t="s">
        <v>13</v>
      </c>
      <c r="B6" s="47"/>
      <c r="C6" s="47"/>
    </row>
    <row r="7" spans="1:3" ht="23.25" x14ac:dyDescent="0.35">
      <c r="A7" s="48" t="s">
        <v>14</v>
      </c>
      <c r="B7" s="48"/>
      <c r="C7" s="48"/>
    </row>
    <row r="8" spans="1:3" ht="23.25" thickBot="1" x14ac:dyDescent="0.4">
      <c r="A8" s="49" t="s">
        <v>15</v>
      </c>
      <c r="B8" s="49"/>
      <c r="C8" s="49"/>
    </row>
    <row r="9" spans="1:3" ht="15.75" thickBot="1" x14ac:dyDescent="0.3">
      <c r="A9" s="50" t="s">
        <v>25</v>
      </c>
      <c r="B9" s="45"/>
      <c r="C9" s="46"/>
    </row>
    <row r="10" spans="1:3" ht="15.75" thickBot="1" x14ac:dyDescent="0.3">
      <c r="A10" s="44" t="s">
        <v>47</v>
      </c>
      <c r="B10" s="45"/>
      <c r="C10" s="46"/>
    </row>
    <row r="11" spans="1:3" ht="15.75" thickBot="1" x14ac:dyDescent="0.3">
      <c r="A11" s="2" t="s">
        <v>12</v>
      </c>
      <c r="B11" s="2" t="s">
        <v>7</v>
      </c>
      <c r="C11" s="2" t="s">
        <v>8</v>
      </c>
    </row>
    <row r="12" spans="1:3" x14ac:dyDescent="0.25">
      <c r="A12" s="9" t="s">
        <v>9</v>
      </c>
      <c r="B12" s="10">
        <f>'Bovino Carnico'!F45</f>
        <v>905478.94586181641</v>
      </c>
      <c r="C12" s="27">
        <f>'Bovino Carnico'!G45</f>
        <v>3971652.4203338623</v>
      </c>
    </row>
    <row r="13" spans="1:3" x14ac:dyDescent="0.25">
      <c r="A13" s="7" t="s">
        <v>10</v>
      </c>
      <c r="B13" s="8">
        <f>'Bovino Lacteo'!F114</f>
        <v>1229486.0513191223</v>
      </c>
      <c r="C13" s="28">
        <f>'Bovino Lacteo'!G114</f>
        <v>3986409.5765380859</v>
      </c>
    </row>
    <row r="14" spans="1:3" x14ac:dyDescent="0.25">
      <c r="A14" s="7" t="s">
        <v>1</v>
      </c>
      <c r="B14" s="8">
        <f>Leche!F86</f>
        <v>430964.09454345703</v>
      </c>
      <c r="C14" s="28">
        <f>Leche!G86</f>
        <v>1617458.2980827331</v>
      </c>
    </row>
    <row r="15" spans="1:3" x14ac:dyDescent="0.25">
      <c r="A15" s="7" t="s">
        <v>11</v>
      </c>
      <c r="B15" s="8">
        <f>Pieles!F112</f>
        <v>4421507.5205588341</v>
      </c>
      <c r="C15" s="28">
        <f>Pieles!G112</f>
        <v>7858749.0506134033</v>
      </c>
    </row>
    <row r="16" spans="1:3" x14ac:dyDescent="0.25">
      <c r="A16" s="7" t="s">
        <v>3</v>
      </c>
      <c r="B16" s="8">
        <f>Embutidos!F36</f>
        <v>271222.904296875</v>
      </c>
      <c r="C16" s="28">
        <f>Embutidos!G36</f>
        <v>535704</v>
      </c>
    </row>
    <row r="17" spans="1:3" x14ac:dyDescent="0.25">
      <c r="A17" s="7" t="s">
        <v>2</v>
      </c>
      <c r="B17" s="8">
        <f>'Otro Origen'!F88</f>
        <v>1498649.6098918915</v>
      </c>
      <c r="C17" s="28">
        <f>'Otro Origen'!G88</f>
        <v>8440606.0581359863</v>
      </c>
    </row>
    <row r="18" spans="1:3" ht="15.75" thickBot="1" x14ac:dyDescent="0.3">
      <c r="A18" s="12" t="s">
        <v>16</v>
      </c>
      <c r="B18" s="13"/>
      <c r="C18" s="27">
        <f>'Pro vet'!E54</f>
        <v>1169001.3896636963</v>
      </c>
    </row>
    <row r="19" spans="1:3" ht="15.75" thickBot="1" x14ac:dyDescent="0.3">
      <c r="A19" s="14" t="s">
        <v>0</v>
      </c>
      <c r="B19" s="16">
        <f>SUM(B12:B18)</f>
        <v>8757309.1264719963</v>
      </c>
      <c r="C19" s="15">
        <f>SUM(C12:C18)</f>
        <v>27579580.793367766</v>
      </c>
    </row>
  </sheetData>
  <mergeCells count="5">
    <mergeCell ref="A10:C10"/>
    <mergeCell ref="A6:C6"/>
    <mergeCell ref="A7:C7"/>
    <mergeCell ref="A8:C8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"/>
  <sheetViews>
    <sheetView topLeftCell="A27" workbookViewId="0">
      <selection activeCell="F46" sqref="F46"/>
    </sheetView>
  </sheetViews>
  <sheetFormatPr baseColWidth="10" defaultColWidth="36.140625" defaultRowHeight="15" x14ac:dyDescent="0.25"/>
  <cols>
    <col min="1" max="1" width="12.7109375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19.5" customHeight="1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26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2" t="s">
        <v>31</v>
      </c>
      <c r="B12" s="32"/>
      <c r="C12" s="32"/>
      <c r="D12" s="32"/>
      <c r="E12" s="32"/>
      <c r="F12" s="33"/>
      <c r="G12" s="34"/>
    </row>
    <row r="13" spans="1:7" ht="15.75" thickBot="1" x14ac:dyDescent="0.3">
      <c r="A13" s="19" t="s">
        <v>22</v>
      </c>
      <c r="B13" s="21"/>
      <c r="C13" s="21"/>
      <c r="D13" s="21"/>
      <c r="E13" s="21"/>
      <c r="F13" s="21">
        <v>0</v>
      </c>
      <c r="G13" s="20">
        <v>0</v>
      </c>
    </row>
    <row r="14" spans="1:7" x14ac:dyDescent="0.25">
      <c r="A14" s="32" t="s">
        <v>43</v>
      </c>
      <c r="B14" s="32" t="s">
        <v>32</v>
      </c>
      <c r="C14" s="32" t="s">
        <v>58</v>
      </c>
      <c r="D14" s="32" t="s">
        <v>59</v>
      </c>
      <c r="E14" s="32" t="s">
        <v>60</v>
      </c>
      <c r="F14" s="33">
        <v>82536.498046875</v>
      </c>
      <c r="G14" s="34">
        <v>282422</v>
      </c>
    </row>
    <row r="15" spans="1:7" x14ac:dyDescent="0.25">
      <c r="A15" s="32" t="s">
        <v>43</v>
      </c>
      <c r="B15" s="32" t="s">
        <v>32</v>
      </c>
      <c r="C15" s="32" t="s">
        <v>58</v>
      </c>
      <c r="D15" s="32" t="s">
        <v>78</v>
      </c>
      <c r="E15" s="32" t="s">
        <v>33</v>
      </c>
      <c r="F15" s="33">
        <v>3394.1799926757813</v>
      </c>
      <c r="G15" s="34">
        <v>26060.03759765625</v>
      </c>
    </row>
    <row r="16" spans="1:7" ht="15.75" thickBot="1" x14ac:dyDescent="0.3">
      <c r="A16" s="19" t="s">
        <v>45</v>
      </c>
      <c r="B16" s="21"/>
      <c r="C16" s="21"/>
      <c r="D16" s="21"/>
      <c r="E16" s="21"/>
      <c r="F16" s="21">
        <f>SUM(F14:F15)</f>
        <v>85930.678039550781</v>
      </c>
      <c r="G16" s="20">
        <f>SUM(G14:G15)</f>
        <v>308482.03759765625</v>
      </c>
    </row>
    <row r="17" spans="1:7" x14ac:dyDescent="0.25">
      <c r="A17" s="32" t="s">
        <v>48</v>
      </c>
      <c r="B17" s="32" t="s">
        <v>32</v>
      </c>
      <c r="C17" s="32" t="s">
        <v>58</v>
      </c>
      <c r="D17" s="32" t="s">
        <v>59</v>
      </c>
      <c r="E17" s="32" t="s">
        <v>60</v>
      </c>
      <c r="F17" s="33">
        <v>64392.62890625</v>
      </c>
      <c r="G17" s="34">
        <v>303571.328125</v>
      </c>
    </row>
    <row r="18" spans="1:7" x14ac:dyDescent="0.25">
      <c r="A18" s="32" t="s">
        <v>48</v>
      </c>
      <c r="B18" s="32" t="s">
        <v>32</v>
      </c>
      <c r="C18" s="32" t="s">
        <v>58</v>
      </c>
      <c r="D18" s="32" t="s">
        <v>78</v>
      </c>
      <c r="E18" s="32" t="s">
        <v>33</v>
      </c>
      <c r="F18" s="33">
        <v>5312.530029296875</v>
      </c>
      <c r="G18" s="34">
        <v>42133.7294921875</v>
      </c>
    </row>
    <row r="19" spans="1:7" ht="15.75" thickBot="1" x14ac:dyDescent="0.3">
      <c r="A19" s="19" t="s">
        <v>49</v>
      </c>
      <c r="B19" s="21"/>
      <c r="C19" s="21"/>
      <c r="D19" s="21"/>
      <c r="E19" s="21"/>
      <c r="F19" s="21">
        <f>SUM(F17:F18)</f>
        <v>69705.158935546875</v>
      </c>
      <c r="G19" s="20">
        <f>SUM(G17:G18)</f>
        <v>345705.0576171875</v>
      </c>
    </row>
    <row r="20" spans="1:7" x14ac:dyDescent="0.25">
      <c r="A20" s="32" t="s">
        <v>50</v>
      </c>
      <c r="B20" s="32" t="s">
        <v>32</v>
      </c>
      <c r="C20" s="32" t="s">
        <v>58</v>
      </c>
      <c r="D20" s="32" t="s">
        <v>59</v>
      </c>
      <c r="E20" s="32" t="s">
        <v>89</v>
      </c>
      <c r="F20" s="33">
        <v>20865.44921875</v>
      </c>
      <c r="G20" s="34">
        <v>125120</v>
      </c>
    </row>
    <row r="21" spans="1:7" x14ac:dyDescent="0.25">
      <c r="A21" s="32" t="s">
        <v>50</v>
      </c>
      <c r="B21" s="32" t="s">
        <v>32</v>
      </c>
      <c r="C21" s="32" t="s">
        <v>58</v>
      </c>
      <c r="D21" s="32" t="s">
        <v>59</v>
      </c>
      <c r="E21" s="32" t="s">
        <v>60</v>
      </c>
      <c r="F21" s="33">
        <v>113353.88671875</v>
      </c>
      <c r="G21" s="34">
        <v>556084.140625</v>
      </c>
    </row>
    <row r="22" spans="1:7" x14ac:dyDescent="0.25">
      <c r="A22" s="32" t="s">
        <v>50</v>
      </c>
      <c r="B22" s="32" t="s">
        <v>32</v>
      </c>
      <c r="C22" s="32" t="s">
        <v>58</v>
      </c>
      <c r="D22" s="32" t="s">
        <v>78</v>
      </c>
      <c r="E22" s="32" t="s">
        <v>33</v>
      </c>
      <c r="F22" s="33">
        <v>5857.940185546875</v>
      </c>
      <c r="G22" s="34">
        <v>46537.4306640625</v>
      </c>
    </row>
    <row r="23" spans="1:7" ht="15.75" thickBot="1" x14ac:dyDescent="0.3">
      <c r="A23" s="19" t="s">
        <v>104</v>
      </c>
      <c r="B23" s="21"/>
      <c r="C23" s="21"/>
      <c r="D23" s="21"/>
      <c r="E23" s="21"/>
      <c r="F23" s="21">
        <f>SUM(F20:F22)</f>
        <v>140077.27612304688</v>
      </c>
      <c r="G23" s="20">
        <f>SUM(G20:G22)</f>
        <v>727741.5712890625</v>
      </c>
    </row>
    <row r="24" spans="1:7" x14ac:dyDescent="0.25">
      <c r="A24" s="32" t="s">
        <v>53</v>
      </c>
      <c r="B24" s="32" t="s">
        <v>32</v>
      </c>
      <c r="C24" s="32" t="s">
        <v>58</v>
      </c>
      <c r="D24" s="32" t="s">
        <v>59</v>
      </c>
      <c r="E24" s="32" t="s">
        <v>89</v>
      </c>
      <c r="F24" s="33">
        <v>21337.19921875</v>
      </c>
      <c r="G24" s="34">
        <v>101964.0703125</v>
      </c>
    </row>
    <row r="25" spans="1:7" x14ac:dyDescent="0.25">
      <c r="A25" s="32" t="s">
        <v>53</v>
      </c>
      <c r="B25" s="32" t="s">
        <v>32</v>
      </c>
      <c r="C25" s="32" t="s">
        <v>58</v>
      </c>
      <c r="D25" s="32" t="s">
        <v>59</v>
      </c>
      <c r="E25" s="32" t="s">
        <v>60</v>
      </c>
      <c r="F25" s="33">
        <v>42000</v>
      </c>
      <c r="G25" s="34">
        <v>81480</v>
      </c>
    </row>
    <row r="26" spans="1:7" x14ac:dyDescent="0.25">
      <c r="A26" s="32" t="s">
        <v>53</v>
      </c>
      <c r="B26" s="32" t="s">
        <v>32</v>
      </c>
      <c r="C26" s="32" t="s">
        <v>58</v>
      </c>
      <c r="D26" s="32" t="s">
        <v>78</v>
      </c>
      <c r="E26" s="32" t="s">
        <v>33</v>
      </c>
      <c r="F26" s="33">
        <v>3773.929931640625</v>
      </c>
      <c r="G26" s="34">
        <v>20901.280197143555</v>
      </c>
    </row>
    <row r="27" spans="1:7" ht="15.75" thickBot="1" x14ac:dyDescent="0.3">
      <c r="A27" s="19" t="s">
        <v>55</v>
      </c>
      <c r="B27" s="21"/>
      <c r="C27" s="21"/>
      <c r="D27" s="21"/>
      <c r="E27" s="21"/>
      <c r="F27" s="21">
        <f>SUM(F24:F26)</f>
        <v>67111.129150390625</v>
      </c>
      <c r="G27" s="20">
        <f>SUM(G24:G26)</f>
        <v>204345.35050964355</v>
      </c>
    </row>
    <row r="28" spans="1:7" x14ac:dyDescent="0.25">
      <c r="A28" s="32" t="s">
        <v>57</v>
      </c>
      <c r="B28" s="32" t="s">
        <v>32</v>
      </c>
      <c r="C28" s="32" t="s">
        <v>58</v>
      </c>
      <c r="D28" s="32" t="s">
        <v>59</v>
      </c>
      <c r="E28" s="32" t="s">
        <v>60</v>
      </c>
      <c r="F28" s="33">
        <v>45341.55859375</v>
      </c>
      <c r="G28" s="34">
        <v>212357</v>
      </c>
    </row>
    <row r="29" spans="1:7" ht="15.75" thickBot="1" x14ac:dyDescent="0.3">
      <c r="A29" s="19" t="s">
        <v>61</v>
      </c>
      <c r="B29" s="21"/>
      <c r="C29" s="21"/>
      <c r="D29" s="21"/>
      <c r="E29" s="21"/>
      <c r="F29" s="21">
        <f>SUM(F28)</f>
        <v>45341.55859375</v>
      </c>
      <c r="G29" s="20">
        <f>SUM(G28)</f>
        <v>212357</v>
      </c>
    </row>
    <row r="30" spans="1:7" x14ac:dyDescent="0.25">
      <c r="A30" s="32" t="s">
        <v>63</v>
      </c>
      <c r="B30" s="32" t="s">
        <v>32</v>
      </c>
      <c r="C30" s="32" t="s">
        <v>58</v>
      </c>
      <c r="D30" s="32" t="s">
        <v>59</v>
      </c>
      <c r="E30" s="32" t="s">
        <v>89</v>
      </c>
      <c r="F30" s="33">
        <v>21337.19921875</v>
      </c>
      <c r="G30" s="34">
        <v>98205</v>
      </c>
    </row>
    <row r="31" spans="1:7" x14ac:dyDescent="0.25">
      <c r="A31" s="32" t="s">
        <v>63</v>
      </c>
      <c r="B31" s="32" t="s">
        <v>32</v>
      </c>
      <c r="C31" s="32" t="s">
        <v>58</v>
      </c>
      <c r="D31" s="32" t="s">
        <v>59</v>
      </c>
      <c r="E31" s="32" t="s">
        <v>60</v>
      </c>
      <c r="F31" s="33">
        <v>131227.37890625</v>
      </c>
      <c r="G31" s="34">
        <v>560828.2890625</v>
      </c>
    </row>
    <row r="32" spans="1:7" x14ac:dyDescent="0.25">
      <c r="A32" s="32" t="s">
        <v>63</v>
      </c>
      <c r="B32" s="32" t="s">
        <v>32</v>
      </c>
      <c r="C32" s="32" t="s">
        <v>58</v>
      </c>
      <c r="D32" s="32" t="s">
        <v>78</v>
      </c>
      <c r="E32" s="32" t="s">
        <v>33</v>
      </c>
      <c r="F32" s="33">
        <v>4354.530029296875</v>
      </c>
      <c r="G32" s="34">
        <v>36005.2197265625</v>
      </c>
    </row>
    <row r="33" spans="1:7" ht="15.75" thickBot="1" x14ac:dyDescent="0.3">
      <c r="A33" s="19" t="s">
        <v>64</v>
      </c>
      <c r="B33" s="21"/>
      <c r="C33" s="21"/>
      <c r="D33" s="21"/>
      <c r="E33" s="21"/>
      <c r="F33" s="21">
        <f>SUM(F30:F32)</f>
        <v>156919.10815429688</v>
      </c>
      <c r="G33" s="20">
        <f>SUM(G30:G32)</f>
        <v>695038.5087890625</v>
      </c>
    </row>
    <row r="34" spans="1:7" x14ac:dyDescent="0.25">
      <c r="A34" s="32" t="s">
        <v>67</v>
      </c>
      <c r="B34" s="32"/>
      <c r="C34" s="32"/>
      <c r="D34" s="32"/>
      <c r="E34" s="32"/>
      <c r="F34" s="33"/>
      <c r="G34" s="34"/>
    </row>
    <row r="35" spans="1:7" ht="15.75" thickBot="1" x14ac:dyDescent="0.3">
      <c r="A35" s="19" t="s">
        <v>68</v>
      </c>
      <c r="B35" s="21"/>
      <c r="C35" s="21"/>
      <c r="D35" s="21"/>
      <c r="E35" s="21"/>
      <c r="F35" s="21">
        <v>0</v>
      </c>
      <c r="G35" s="20">
        <v>0</v>
      </c>
    </row>
    <row r="36" spans="1:7" x14ac:dyDescent="0.25">
      <c r="A36" s="32" t="s">
        <v>69</v>
      </c>
      <c r="B36" s="32" t="s">
        <v>32</v>
      </c>
      <c r="C36" s="32" t="s">
        <v>58</v>
      </c>
      <c r="D36" s="32" t="s">
        <v>78</v>
      </c>
      <c r="E36" s="32" t="s">
        <v>33</v>
      </c>
      <c r="F36" s="33">
        <v>1190.239990234375</v>
      </c>
      <c r="G36" s="34">
        <v>10022.08984375</v>
      </c>
    </row>
    <row r="37" spans="1:7" ht="15.75" thickBot="1" x14ac:dyDescent="0.3">
      <c r="A37" s="19" t="s">
        <v>70</v>
      </c>
      <c r="B37" s="21"/>
      <c r="C37" s="21"/>
      <c r="D37" s="21"/>
      <c r="E37" s="21"/>
      <c r="F37" s="21">
        <f>SUM(F36)</f>
        <v>1190.239990234375</v>
      </c>
      <c r="G37" s="20">
        <f>SUM(G36)</f>
        <v>10022.08984375</v>
      </c>
    </row>
    <row r="38" spans="1:7" x14ac:dyDescent="0.25">
      <c r="A38" s="32" t="s">
        <v>71</v>
      </c>
      <c r="B38" s="32" t="s">
        <v>32</v>
      </c>
      <c r="C38" s="32" t="s">
        <v>58</v>
      </c>
      <c r="D38" s="32" t="s">
        <v>59</v>
      </c>
      <c r="E38" s="32" t="s">
        <v>89</v>
      </c>
      <c r="F38" s="33">
        <v>19993.19921875</v>
      </c>
      <c r="G38" s="34">
        <v>139548.40625</v>
      </c>
    </row>
    <row r="39" spans="1:7" x14ac:dyDescent="0.25">
      <c r="A39" s="32" t="s">
        <v>71</v>
      </c>
      <c r="B39" s="32" t="s">
        <v>32</v>
      </c>
      <c r="C39" s="32" t="s">
        <v>58</v>
      </c>
      <c r="D39" s="32" t="s">
        <v>59</v>
      </c>
      <c r="E39" s="32" t="s">
        <v>60</v>
      </c>
      <c r="F39" s="33">
        <v>190103.2890625</v>
      </c>
      <c r="G39" s="34">
        <v>718284.109375</v>
      </c>
    </row>
    <row r="40" spans="1:7" ht="15.75" thickBot="1" x14ac:dyDescent="0.3">
      <c r="A40" s="19" t="s">
        <v>72</v>
      </c>
      <c r="B40" s="21"/>
      <c r="C40" s="21"/>
      <c r="D40" s="21"/>
      <c r="E40" s="21"/>
      <c r="F40" s="21">
        <f>SUM(F38:F39)</f>
        <v>210096.48828125</v>
      </c>
      <c r="G40" s="20">
        <f>SUM(G38:G39)</f>
        <v>857832.515625</v>
      </c>
    </row>
    <row r="41" spans="1:7" x14ac:dyDescent="0.25">
      <c r="A41" s="32" t="s">
        <v>77</v>
      </c>
      <c r="B41" s="32" t="s">
        <v>32</v>
      </c>
      <c r="C41" s="32" t="s">
        <v>58</v>
      </c>
      <c r="D41" s="32" t="s">
        <v>153</v>
      </c>
      <c r="E41" s="32" t="s">
        <v>33</v>
      </c>
      <c r="F41" s="33">
        <v>20216.810546875</v>
      </c>
      <c r="G41" s="34">
        <v>89102.2890625</v>
      </c>
    </row>
    <row r="42" spans="1:7" ht="15.75" thickBot="1" x14ac:dyDescent="0.3">
      <c r="A42" s="19" t="s">
        <v>77</v>
      </c>
      <c r="B42" s="21"/>
      <c r="C42" s="21"/>
      <c r="D42" s="21"/>
      <c r="E42" s="21"/>
      <c r="F42" s="21">
        <f>SUM(F41)</f>
        <v>20216.810546875</v>
      </c>
      <c r="G42" s="20">
        <f>SUM(G41)</f>
        <v>89102.2890625</v>
      </c>
    </row>
    <row r="43" spans="1:7" x14ac:dyDescent="0.25">
      <c r="A43" s="32" t="s">
        <v>150</v>
      </c>
      <c r="B43" s="32" t="s">
        <v>32</v>
      </c>
      <c r="C43" s="32" t="s">
        <v>58</v>
      </c>
      <c r="D43" s="32" t="s">
        <v>59</v>
      </c>
      <c r="E43" s="32" t="s">
        <v>60</v>
      </c>
      <c r="F43" s="33">
        <v>108890.498046875</v>
      </c>
      <c r="G43" s="34">
        <v>521026</v>
      </c>
    </row>
    <row r="44" spans="1:7" ht="15.75" thickBot="1" x14ac:dyDescent="0.3">
      <c r="A44" s="19" t="s">
        <v>151</v>
      </c>
      <c r="B44" s="21"/>
      <c r="C44" s="21"/>
      <c r="D44" s="21"/>
      <c r="E44" s="21"/>
      <c r="F44" s="21">
        <f>SUM(F43)</f>
        <v>108890.498046875</v>
      </c>
      <c r="G44" s="20">
        <f>SUM(G43)</f>
        <v>521026</v>
      </c>
    </row>
    <row r="45" spans="1:7" ht="16.5" thickBot="1" x14ac:dyDescent="0.3">
      <c r="A45" s="25" t="s">
        <v>0</v>
      </c>
      <c r="B45" s="25"/>
      <c r="C45" s="25"/>
      <c r="D45" s="25"/>
      <c r="E45" s="25"/>
      <c r="F45" s="25">
        <f>+F44+F42+F40+F37+F35+F33+F29+F27+F23+F19+F16+F13</f>
        <v>905478.94586181641</v>
      </c>
      <c r="G45" s="26">
        <f>+G44+G42+G40+G37+G35+G33+G29+G27+G23+G19+G16+G13</f>
        <v>3971652.4203338623</v>
      </c>
    </row>
    <row r="47" spans="1:7" x14ac:dyDescent="0.25">
      <c r="A47" t="s">
        <v>21</v>
      </c>
    </row>
  </sheetData>
  <sortState xmlns:xlrd2="http://schemas.microsoft.com/office/spreadsheetml/2017/richdata2" ref="A12:H33">
    <sortCondition ref="D12:D33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4"/>
  <sheetViews>
    <sheetView topLeftCell="A92" workbookViewId="0">
      <selection activeCell="E110" sqref="E110"/>
    </sheetView>
  </sheetViews>
  <sheetFormatPr baseColWidth="10" defaultColWidth="25.140625" defaultRowHeight="15" x14ac:dyDescent="0.25"/>
  <cols>
    <col min="1" max="1" width="13.28515625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27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2" t="s">
        <v>31</v>
      </c>
      <c r="B12" s="32" t="s">
        <v>32</v>
      </c>
      <c r="C12" s="32" t="s">
        <v>36</v>
      </c>
      <c r="D12" s="32" t="s">
        <v>73</v>
      </c>
      <c r="E12" s="32" t="s">
        <v>33</v>
      </c>
      <c r="F12" s="33">
        <v>1103.1499938964844</v>
      </c>
      <c r="G12" s="34">
        <v>3331.5</v>
      </c>
    </row>
    <row r="13" spans="1:7" x14ac:dyDescent="0.25">
      <c r="A13" s="32" t="s">
        <v>31</v>
      </c>
      <c r="B13" s="32" t="s">
        <v>32</v>
      </c>
      <c r="C13" s="32" t="s">
        <v>36</v>
      </c>
      <c r="D13" s="32" t="s">
        <v>44</v>
      </c>
      <c r="E13" s="32" t="s">
        <v>33</v>
      </c>
      <c r="F13" s="33">
        <v>4710.0399322509766</v>
      </c>
      <c r="G13" s="34">
        <v>14218.31982421875</v>
      </c>
    </row>
    <row r="14" spans="1:7" x14ac:dyDescent="0.25">
      <c r="A14" s="32" t="s">
        <v>31</v>
      </c>
      <c r="B14" s="32" t="s">
        <v>32</v>
      </c>
      <c r="C14" s="32" t="s">
        <v>36</v>
      </c>
      <c r="D14" s="32" t="s">
        <v>66</v>
      </c>
      <c r="E14" s="32" t="s">
        <v>56</v>
      </c>
      <c r="F14" s="33">
        <v>683.58001708984375</v>
      </c>
      <c r="G14" s="34">
        <v>1018.4000244140625</v>
      </c>
    </row>
    <row r="15" spans="1:7" x14ac:dyDescent="0.25">
      <c r="A15" s="32" t="s">
        <v>31</v>
      </c>
      <c r="B15" s="32" t="s">
        <v>32</v>
      </c>
      <c r="C15" s="32" t="s">
        <v>37</v>
      </c>
      <c r="D15" s="32" t="s">
        <v>80</v>
      </c>
      <c r="E15" s="32" t="s">
        <v>56</v>
      </c>
      <c r="F15" s="33">
        <v>32.659999847412109</v>
      </c>
      <c r="G15" s="34">
        <v>171.39999389648438</v>
      </c>
    </row>
    <row r="16" spans="1:7" x14ac:dyDescent="0.25">
      <c r="A16" s="32" t="s">
        <v>31</v>
      </c>
      <c r="B16" s="32" t="s">
        <v>32</v>
      </c>
      <c r="C16" s="32" t="s">
        <v>37</v>
      </c>
      <c r="D16" s="32" t="s">
        <v>38</v>
      </c>
      <c r="E16" s="32" t="s">
        <v>33</v>
      </c>
      <c r="F16" s="33">
        <v>2270.260009765625</v>
      </c>
      <c r="G16" s="34">
        <v>20772.8193359375</v>
      </c>
    </row>
    <row r="17" spans="1:7" x14ac:dyDescent="0.25">
      <c r="A17" s="32" t="s">
        <v>31</v>
      </c>
      <c r="B17" s="32" t="s">
        <v>32</v>
      </c>
      <c r="C17" s="32" t="s">
        <v>37</v>
      </c>
      <c r="D17" s="32" t="s">
        <v>74</v>
      </c>
      <c r="E17" s="32" t="s">
        <v>33</v>
      </c>
      <c r="F17" s="33">
        <v>1714.5899658203125</v>
      </c>
      <c r="G17" s="34">
        <v>13973.9599609375</v>
      </c>
    </row>
    <row r="18" spans="1:7" x14ac:dyDescent="0.25">
      <c r="A18" s="32" t="s">
        <v>31</v>
      </c>
      <c r="B18" s="32" t="s">
        <v>32</v>
      </c>
      <c r="C18" s="32" t="s">
        <v>37</v>
      </c>
      <c r="D18" s="32" t="s">
        <v>75</v>
      </c>
      <c r="E18" s="32" t="s">
        <v>33</v>
      </c>
      <c r="F18" s="33">
        <v>190.50999450683594</v>
      </c>
      <c r="G18" s="34">
        <v>1552.9599609375</v>
      </c>
    </row>
    <row r="19" spans="1:7" x14ac:dyDescent="0.25">
      <c r="A19" s="32" t="s">
        <v>31</v>
      </c>
      <c r="B19" s="32" t="s">
        <v>32</v>
      </c>
      <c r="C19" s="32" t="s">
        <v>37</v>
      </c>
      <c r="D19" s="32" t="s">
        <v>76</v>
      </c>
      <c r="E19" s="32" t="s">
        <v>33</v>
      </c>
      <c r="F19" s="33">
        <v>290.29998779296875</v>
      </c>
      <c r="G19" s="34">
        <v>2365.9599609375</v>
      </c>
    </row>
    <row r="20" spans="1:7" ht="15.75" thickBot="1" x14ac:dyDescent="0.3">
      <c r="A20" s="19" t="s">
        <v>22</v>
      </c>
      <c r="B20" s="21"/>
      <c r="C20" s="21"/>
      <c r="D20" s="21"/>
      <c r="E20" s="21"/>
      <c r="F20" s="21">
        <f>SUM(F12:F19)</f>
        <v>10995.089900970459</v>
      </c>
      <c r="G20" s="20">
        <f>SUM(G12:G19)</f>
        <v>57405.319061279297</v>
      </c>
    </row>
    <row r="21" spans="1:7" x14ac:dyDescent="0.25">
      <c r="A21" s="32" t="s">
        <v>43</v>
      </c>
      <c r="B21" s="32" t="s">
        <v>32</v>
      </c>
      <c r="C21" s="32" t="s">
        <v>36</v>
      </c>
      <c r="D21" s="32" t="s">
        <v>35</v>
      </c>
      <c r="E21" s="32" t="s">
        <v>54</v>
      </c>
      <c r="F21" s="33">
        <v>1323.6500244140625</v>
      </c>
      <c r="G21" s="34">
        <v>4765</v>
      </c>
    </row>
    <row r="22" spans="1:7" x14ac:dyDescent="0.25">
      <c r="A22" s="32" t="s">
        <v>43</v>
      </c>
      <c r="B22" s="32" t="s">
        <v>32</v>
      </c>
      <c r="C22" s="32" t="s">
        <v>36</v>
      </c>
      <c r="D22" s="32" t="s">
        <v>35</v>
      </c>
      <c r="E22" s="32" t="s">
        <v>34</v>
      </c>
      <c r="F22" s="33">
        <v>22244.939453125</v>
      </c>
      <c r="G22" s="34">
        <v>40841</v>
      </c>
    </row>
    <row r="23" spans="1:7" x14ac:dyDescent="0.25">
      <c r="A23" s="32" t="s">
        <v>43</v>
      </c>
      <c r="B23" s="32" t="s">
        <v>32</v>
      </c>
      <c r="C23" s="32" t="s">
        <v>36</v>
      </c>
      <c r="D23" s="32" t="s">
        <v>35</v>
      </c>
      <c r="E23" s="32" t="s">
        <v>42</v>
      </c>
      <c r="F23" s="33">
        <v>53155.919921875</v>
      </c>
      <c r="G23" s="34">
        <v>146211.25</v>
      </c>
    </row>
    <row r="24" spans="1:7" x14ac:dyDescent="0.25">
      <c r="A24" s="32" t="s">
        <v>43</v>
      </c>
      <c r="B24" s="32" t="s">
        <v>32</v>
      </c>
      <c r="C24" s="32" t="s">
        <v>36</v>
      </c>
      <c r="D24" s="32" t="s">
        <v>35</v>
      </c>
      <c r="E24" s="32" t="s">
        <v>41</v>
      </c>
      <c r="F24" s="33">
        <v>16644.260009765625</v>
      </c>
      <c r="G24" s="34">
        <v>51696</v>
      </c>
    </row>
    <row r="25" spans="1:7" x14ac:dyDescent="0.25">
      <c r="A25" s="32" t="s">
        <v>43</v>
      </c>
      <c r="B25" s="32" t="s">
        <v>32</v>
      </c>
      <c r="C25" s="32" t="s">
        <v>36</v>
      </c>
      <c r="D25" s="32" t="s">
        <v>65</v>
      </c>
      <c r="E25" s="32" t="s">
        <v>56</v>
      </c>
      <c r="F25" s="33">
        <v>1024.0700073242188</v>
      </c>
      <c r="G25" s="34">
        <v>1763.7599487304688</v>
      </c>
    </row>
    <row r="26" spans="1:7" x14ac:dyDescent="0.25">
      <c r="A26" s="32" t="s">
        <v>43</v>
      </c>
      <c r="B26" s="32" t="s">
        <v>32</v>
      </c>
      <c r="C26" s="32" t="s">
        <v>36</v>
      </c>
      <c r="D26" s="32" t="s">
        <v>79</v>
      </c>
      <c r="E26" s="32" t="s">
        <v>51</v>
      </c>
      <c r="F26" s="33">
        <v>49895.6484375</v>
      </c>
      <c r="G26" s="34">
        <v>68280</v>
      </c>
    </row>
    <row r="27" spans="1:7" x14ac:dyDescent="0.25">
      <c r="A27" s="32" t="s">
        <v>43</v>
      </c>
      <c r="B27" s="32" t="s">
        <v>32</v>
      </c>
      <c r="C27" s="32" t="s">
        <v>37</v>
      </c>
      <c r="D27" s="32" t="s">
        <v>81</v>
      </c>
      <c r="E27" s="32" t="s">
        <v>33</v>
      </c>
      <c r="F27" s="33">
        <v>4862.56005859375</v>
      </c>
      <c r="G27" s="34">
        <v>37520</v>
      </c>
    </row>
    <row r="28" spans="1:7" x14ac:dyDescent="0.25">
      <c r="A28" s="32" t="s">
        <v>43</v>
      </c>
      <c r="B28" s="32" t="s">
        <v>32</v>
      </c>
      <c r="C28" s="32" t="s">
        <v>37</v>
      </c>
      <c r="D28" s="32" t="s">
        <v>74</v>
      </c>
      <c r="E28" s="32" t="s">
        <v>33</v>
      </c>
      <c r="F28" s="33">
        <v>2546.949951171875</v>
      </c>
      <c r="G28" s="34">
        <v>16845</v>
      </c>
    </row>
    <row r="29" spans="1:7" x14ac:dyDescent="0.25">
      <c r="A29" s="32" t="s">
        <v>43</v>
      </c>
      <c r="B29" s="32" t="s">
        <v>32</v>
      </c>
      <c r="C29" s="32" t="s">
        <v>37</v>
      </c>
      <c r="D29" s="32" t="s">
        <v>75</v>
      </c>
      <c r="E29" s="32" t="s">
        <v>33</v>
      </c>
      <c r="F29" s="33">
        <v>125.19000244140625</v>
      </c>
      <c r="G29" s="34">
        <v>828</v>
      </c>
    </row>
    <row r="30" spans="1:7" ht="15.75" thickBot="1" x14ac:dyDescent="0.3">
      <c r="A30" s="19" t="s">
        <v>45</v>
      </c>
      <c r="B30" s="21"/>
      <c r="C30" s="21"/>
      <c r="D30" s="21"/>
      <c r="E30" s="21"/>
      <c r="F30" s="21">
        <f>SUM(F21:F29)</f>
        <v>151823.18786621094</v>
      </c>
      <c r="G30" s="20">
        <f>SUM(G21:G29)</f>
        <v>368750.00994873047</v>
      </c>
    </row>
    <row r="31" spans="1:7" x14ac:dyDescent="0.25">
      <c r="A31" s="32" t="s">
        <v>48</v>
      </c>
      <c r="B31" s="32" t="s">
        <v>32</v>
      </c>
      <c r="C31" s="32" t="s">
        <v>36</v>
      </c>
      <c r="D31" s="32" t="s">
        <v>44</v>
      </c>
      <c r="E31" s="32" t="s">
        <v>33</v>
      </c>
      <c r="F31" s="33">
        <v>2902.6799468994141</v>
      </c>
      <c r="G31" s="34">
        <v>10377.100311279297</v>
      </c>
    </row>
    <row r="32" spans="1:7" x14ac:dyDescent="0.25">
      <c r="A32" s="32" t="s">
        <v>48</v>
      </c>
      <c r="B32" s="32" t="s">
        <v>32</v>
      </c>
      <c r="C32" s="32" t="s">
        <v>36</v>
      </c>
      <c r="D32" s="32" t="s">
        <v>35</v>
      </c>
      <c r="E32" s="32" t="s">
        <v>42</v>
      </c>
      <c r="F32" s="33">
        <v>58436.7109375</v>
      </c>
      <c r="G32" s="34">
        <v>105605</v>
      </c>
    </row>
    <row r="33" spans="1:7" x14ac:dyDescent="0.25">
      <c r="A33" s="32" t="s">
        <v>48</v>
      </c>
      <c r="B33" s="32" t="s">
        <v>32</v>
      </c>
      <c r="C33" s="32" t="s">
        <v>36</v>
      </c>
      <c r="D33" s="32" t="s">
        <v>35</v>
      </c>
      <c r="E33" s="32" t="s">
        <v>41</v>
      </c>
      <c r="F33" s="33">
        <v>14467.22021484375</v>
      </c>
      <c r="G33" s="34">
        <v>44394</v>
      </c>
    </row>
    <row r="34" spans="1:7" x14ac:dyDescent="0.25">
      <c r="A34" s="32" t="s">
        <v>48</v>
      </c>
      <c r="B34" s="32" t="s">
        <v>32</v>
      </c>
      <c r="C34" s="32" t="s">
        <v>36</v>
      </c>
      <c r="D34" s="32" t="s">
        <v>66</v>
      </c>
      <c r="E34" s="32" t="s">
        <v>56</v>
      </c>
      <c r="F34" s="33">
        <v>474.27999877929688</v>
      </c>
      <c r="G34" s="34">
        <v>522.9000244140625</v>
      </c>
    </row>
    <row r="35" spans="1:7" x14ac:dyDescent="0.25">
      <c r="A35" s="32" t="s">
        <v>48</v>
      </c>
      <c r="B35" s="32" t="s">
        <v>32</v>
      </c>
      <c r="C35" s="32" t="s">
        <v>37</v>
      </c>
      <c r="D35" s="32" t="s">
        <v>80</v>
      </c>
      <c r="E35" s="32" t="s">
        <v>56</v>
      </c>
      <c r="F35" s="33">
        <v>32.659999847412109</v>
      </c>
      <c r="G35" s="34">
        <v>171.30000305175781</v>
      </c>
    </row>
    <row r="36" spans="1:7" x14ac:dyDescent="0.25">
      <c r="A36" s="32" t="s">
        <v>48</v>
      </c>
      <c r="B36" s="32" t="s">
        <v>32</v>
      </c>
      <c r="C36" s="32" t="s">
        <v>37</v>
      </c>
      <c r="D36" s="32" t="s">
        <v>81</v>
      </c>
      <c r="E36" s="32" t="s">
        <v>33</v>
      </c>
      <c r="F36" s="33">
        <v>5229.97021484375</v>
      </c>
      <c r="G36" s="34">
        <v>40705</v>
      </c>
    </row>
    <row r="37" spans="1:7" x14ac:dyDescent="0.25">
      <c r="A37" s="32" t="s">
        <v>48</v>
      </c>
      <c r="B37" s="32" t="s">
        <v>32</v>
      </c>
      <c r="C37" s="32" t="s">
        <v>37</v>
      </c>
      <c r="D37" s="32" t="s">
        <v>38</v>
      </c>
      <c r="E37" s="32" t="s">
        <v>33</v>
      </c>
      <c r="F37" s="33">
        <v>6110.8599853515625</v>
      </c>
      <c r="G37" s="34">
        <v>46013.3203125</v>
      </c>
    </row>
    <row r="38" spans="1:7" x14ac:dyDescent="0.25">
      <c r="A38" s="32" t="s">
        <v>48</v>
      </c>
      <c r="B38" s="32" t="s">
        <v>32</v>
      </c>
      <c r="C38" s="32" t="s">
        <v>37</v>
      </c>
      <c r="D38" s="32" t="s">
        <v>74</v>
      </c>
      <c r="E38" s="32" t="s">
        <v>33</v>
      </c>
      <c r="F38" s="33">
        <v>3872.3500366210938</v>
      </c>
      <c r="G38" s="34">
        <v>27074.31005859375</v>
      </c>
    </row>
    <row r="39" spans="1:7" x14ac:dyDescent="0.25">
      <c r="A39" s="32" t="s">
        <v>48</v>
      </c>
      <c r="B39" s="32" t="s">
        <v>32</v>
      </c>
      <c r="C39" s="32" t="s">
        <v>37</v>
      </c>
      <c r="D39" s="32" t="s">
        <v>75</v>
      </c>
      <c r="E39" s="32" t="s">
        <v>33</v>
      </c>
      <c r="F39" s="33">
        <v>176</v>
      </c>
      <c r="G39" s="34">
        <v>1164</v>
      </c>
    </row>
    <row r="40" spans="1:7" x14ac:dyDescent="0.25">
      <c r="A40" s="32" t="s">
        <v>48</v>
      </c>
      <c r="B40" s="32" t="s">
        <v>32</v>
      </c>
      <c r="C40" s="32" t="s">
        <v>37</v>
      </c>
      <c r="D40" s="32" t="s">
        <v>76</v>
      </c>
      <c r="E40" s="32" t="s">
        <v>33</v>
      </c>
      <c r="F40" s="33">
        <v>381.01998901367188</v>
      </c>
      <c r="G40" s="34">
        <v>3105.330078125</v>
      </c>
    </row>
    <row r="41" spans="1:7" ht="15.75" thickBot="1" x14ac:dyDescent="0.3">
      <c r="A41" s="19" t="s">
        <v>49</v>
      </c>
      <c r="B41" s="21"/>
      <c r="C41" s="21"/>
      <c r="D41" s="21"/>
      <c r="E41" s="21"/>
      <c r="F41" s="21">
        <f>SUM(F31:F40)</f>
        <v>92083.751323699951</v>
      </c>
      <c r="G41" s="20">
        <f>SUM(G31:G40)</f>
        <v>279132.26078796387</v>
      </c>
    </row>
    <row r="42" spans="1:7" x14ac:dyDescent="0.25">
      <c r="A42" s="32" t="s">
        <v>50</v>
      </c>
      <c r="B42" s="32" t="s">
        <v>32</v>
      </c>
      <c r="C42" s="32" t="s">
        <v>36</v>
      </c>
      <c r="D42" s="32" t="s">
        <v>44</v>
      </c>
      <c r="E42" s="32" t="s">
        <v>33</v>
      </c>
      <c r="F42" s="33">
        <v>13733.419677734375</v>
      </c>
      <c r="G42" s="34">
        <v>38333.560546875</v>
      </c>
    </row>
    <row r="43" spans="1:7" x14ac:dyDescent="0.25">
      <c r="A43" s="32" t="s">
        <v>50</v>
      </c>
      <c r="B43" s="32" t="s">
        <v>32</v>
      </c>
      <c r="C43" s="32" t="s">
        <v>36</v>
      </c>
      <c r="D43" s="32" t="s">
        <v>35</v>
      </c>
      <c r="E43" s="32" t="s">
        <v>54</v>
      </c>
      <c r="F43" s="33">
        <v>5236.77978515625</v>
      </c>
      <c r="G43" s="34">
        <v>15623.25</v>
      </c>
    </row>
    <row r="44" spans="1:7" x14ac:dyDescent="0.25">
      <c r="A44" s="32" t="s">
        <v>50</v>
      </c>
      <c r="B44" s="32" t="s">
        <v>32</v>
      </c>
      <c r="C44" s="32" t="s">
        <v>36</v>
      </c>
      <c r="D44" s="32" t="s">
        <v>35</v>
      </c>
      <c r="E44" s="32" t="s">
        <v>34</v>
      </c>
      <c r="F44" s="33">
        <v>14182.01953125</v>
      </c>
      <c r="G44" s="34">
        <v>36776</v>
      </c>
    </row>
    <row r="45" spans="1:7" x14ac:dyDescent="0.25">
      <c r="A45" s="32" t="s">
        <v>50</v>
      </c>
      <c r="B45" s="32" t="s">
        <v>32</v>
      </c>
      <c r="C45" s="32" t="s">
        <v>36</v>
      </c>
      <c r="D45" s="32" t="s">
        <v>35</v>
      </c>
      <c r="E45" s="32" t="s">
        <v>97</v>
      </c>
      <c r="F45" s="33">
        <v>4298.4599609375</v>
      </c>
      <c r="G45" s="34">
        <v>12485.25</v>
      </c>
    </row>
    <row r="46" spans="1:7" x14ac:dyDescent="0.25">
      <c r="A46" s="32" t="s">
        <v>50</v>
      </c>
      <c r="B46" s="32" t="s">
        <v>32</v>
      </c>
      <c r="C46" s="32" t="s">
        <v>36</v>
      </c>
      <c r="D46" s="32" t="s">
        <v>35</v>
      </c>
      <c r="E46" s="32" t="s">
        <v>42</v>
      </c>
      <c r="F46" s="33">
        <v>64829.1611328125</v>
      </c>
      <c r="G46" s="34">
        <v>93775.5</v>
      </c>
    </row>
    <row r="47" spans="1:7" x14ac:dyDescent="0.25">
      <c r="A47" s="32" t="s">
        <v>50</v>
      </c>
      <c r="B47" s="32" t="s">
        <v>32</v>
      </c>
      <c r="C47" s="32" t="s">
        <v>36</v>
      </c>
      <c r="D47" s="32" t="s">
        <v>35</v>
      </c>
      <c r="E47" s="32" t="s">
        <v>41</v>
      </c>
      <c r="F47" s="33">
        <v>21047.169921875</v>
      </c>
      <c r="G47" s="34">
        <v>53078.19921875</v>
      </c>
    </row>
    <row r="48" spans="1:7" x14ac:dyDescent="0.25">
      <c r="A48" s="32" t="s">
        <v>50</v>
      </c>
      <c r="B48" s="32" t="s">
        <v>32</v>
      </c>
      <c r="C48" s="32" t="s">
        <v>37</v>
      </c>
      <c r="D48" s="32" t="s">
        <v>38</v>
      </c>
      <c r="E48" s="32" t="s">
        <v>33</v>
      </c>
      <c r="F48" s="33">
        <v>17591.669921875</v>
      </c>
      <c r="G48" s="34">
        <v>127717.91015625</v>
      </c>
    </row>
    <row r="49" spans="1:7" x14ac:dyDescent="0.25">
      <c r="A49" s="32" t="s">
        <v>50</v>
      </c>
      <c r="B49" s="32" t="s">
        <v>32</v>
      </c>
      <c r="C49" s="32" t="s">
        <v>37</v>
      </c>
      <c r="D49" s="32" t="s">
        <v>74</v>
      </c>
      <c r="E49" s="32" t="s">
        <v>33</v>
      </c>
      <c r="F49" s="33">
        <v>5300.4200439453125</v>
      </c>
      <c r="G49" s="34">
        <v>35711.2294921875</v>
      </c>
    </row>
    <row r="50" spans="1:7" x14ac:dyDescent="0.25">
      <c r="A50" s="32" t="s">
        <v>50</v>
      </c>
      <c r="B50" s="32" t="s">
        <v>32</v>
      </c>
      <c r="C50" s="32" t="s">
        <v>37</v>
      </c>
      <c r="D50" s="32" t="s">
        <v>75</v>
      </c>
      <c r="E50" s="32" t="s">
        <v>33</v>
      </c>
      <c r="F50" s="33">
        <v>190.50999450683594</v>
      </c>
      <c r="G50" s="34">
        <v>1552.6600341796875</v>
      </c>
    </row>
    <row r="51" spans="1:7" x14ac:dyDescent="0.25">
      <c r="A51" s="32" t="s">
        <v>50</v>
      </c>
      <c r="B51" s="32" t="s">
        <v>32</v>
      </c>
      <c r="C51" s="32" t="s">
        <v>37</v>
      </c>
      <c r="D51" s="32" t="s">
        <v>76</v>
      </c>
      <c r="E51" s="32" t="s">
        <v>33</v>
      </c>
      <c r="F51" s="33">
        <v>952.55996704101563</v>
      </c>
      <c r="G51" s="34">
        <v>7763.31005859375</v>
      </c>
    </row>
    <row r="52" spans="1:7" x14ac:dyDescent="0.25">
      <c r="A52" s="38" t="s">
        <v>52</v>
      </c>
      <c r="B52" s="39"/>
      <c r="C52" s="39"/>
      <c r="D52" s="39"/>
      <c r="E52" s="39"/>
      <c r="F52" s="39">
        <f>SUM(F42:F51)</f>
        <v>147362.16993713379</v>
      </c>
      <c r="G52" s="40">
        <f>SUM(G42:G51)</f>
        <v>422816.86950683594</v>
      </c>
    </row>
    <row r="53" spans="1:7" x14ac:dyDescent="0.25">
      <c r="A53" s="32" t="s">
        <v>53</v>
      </c>
      <c r="B53" s="32" t="s">
        <v>32</v>
      </c>
      <c r="C53" s="32" t="s">
        <v>36</v>
      </c>
      <c r="D53" s="32" t="s">
        <v>35</v>
      </c>
      <c r="E53" s="32" t="s">
        <v>34</v>
      </c>
      <c r="F53" s="33">
        <v>34516.0400390625</v>
      </c>
      <c r="G53" s="34">
        <v>73073.8984375</v>
      </c>
    </row>
    <row r="54" spans="1:7" x14ac:dyDescent="0.25">
      <c r="A54" s="32" t="s">
        <v>53</v>
      </c>
      <c r="B54" s="32" t="s">
        <v>32</v>
      </c>
      <c r="C54" s="32" t="s">
        <v>36</v>
      </c>
      <c r="D54" s="32" t="s">
        <v>35</v>
      </c>
      <c r="E54" s="32" t="s">
        <v>33</v>
      </c>
      <c r="F54" s="33">
        <v>7444.990234375</v>
      </c>
      <c r="G54" s="34">
        <v>27354.720703125</v>
      </c>
    </row>
    <row r="55" spans="1:7" x14ac:dyDescent="0.25">
      <c r="A55" s="32" t="s">
        <v>53</v>
      </c>
      <c r="B55" s="32" t="s">
        <v>32</v>
      </c>
      <c r="C55" s="32" t="s">
        <v>36</v>
      </c>
      <c r="D55" s="32" t="s">
        <v>35</v>
      </c>
      <c r="E55" s="32" t="s">
        <v>97</v>
      </c>
      <c r="F55" s="33">
        <v>4298.4599609375</v>
      </c>
      <c r="G55" s="34">
        <v>12485.25</v>
      </c>
    </row>
    <row r="56" spans="1:7" x14ac:dyDescent="0.25">
      <c r="A56" s="32" t="s">
        <v>53</v>
      </c>
      <c r="B56" s="32" t="s">
        <v>32</v>
      </c>
      <c r="C56" s="32" t="s">
        <v>36</v>
      </c>
      <c r="D56" s="32" t="s">
        <v>35</v>
      </c>
      <c r="E56" s="32" t="s">
        <v>41</v>
      </c>
      <c r="F56" s="33">
        <v>13099.4599609375</v>
      </c>
      <c r="G56" s="34">
        <v>46877.71875</v>
      </c>
    </row>
    <row r="57" spans="1:7" x14ac:dyDescent="0.25">
      <c r="A57" s="32" t="s">
        <v>53</v>
      </c>
      <c r="B57" s="32" t="s">
        <v>32</v>
      </c>
      <c r="C57" s="32" t="s">
        <v>37</v>
      </c>
      <c r="D57" s="32" t="s">
        <v>81</v>
      </c>
      <c r="E57" s="32" t="s">
        <v>33</v>
      </c>
      <c r="F57" s="33">
        <v>5465.39013671875</v>
      </c>
      <c r="G57" s="34">
        <v>42171.5</v>
      </c>
    </row>
    <row r="58" spans="1:7" x14ac:dyDescent="0.25">
      <c r="A58" s="32" t="s">
        <v>53</v>
      </c>
      <c r="B58" s="32" t="s">
        <v>32</v>
      </c>
      <c r="C58" s="32" t="s">
        <v>37</v>
      </c>
      <c r="D58" s="32" t="s">
        <v>38</v>
      </c>
      <c r="E58" s="32" t="s">
        <v>33</v>
      </c>
      <c r="F58" s="33">
        <v>4890.4501953125</v>
      </c>
      <c r="G58" s="34">
        <v>34500.80078125</v>
      </c>
    </row>
    <row r="59" spans="1:7" x14ac:dyDescent="0.25">
      <c r="A59" s="32" t="s">
        <v>53</v>
      </c>
      <c r="B59" s="32" t="s">
        <v>32</v>
      </c>
      <c r="C59" s="32" t="s">
        <v>37</v>
      </c>
      <c r="D59" s="32" t="s">
        <v>74</v>
      </c>
      <c r="E59" s="32" t="s">
        <v>33</v>
      </c>
      <c r="F59" s="33">
        <v>2624.510009765625</v>
      </c>
      <c r="G59" s="34">
        <v>17358</v>
      </c>
    </row>
    <row r="60" spans="1:7" x14ac:dyDescent="0.25">
      <c r="A60" s="32" t="s">
        <v>53</v>
      </c>
      <c r="B60" s="32" t="s">
        <v>32</v>
      </c>
      <c r="C60" s="32" t="s">
        <v>37</v>
      </c>
      <c r="D60" s="32" t="s">
        <v>75</v>
      </c>
      <c r="E60" s="32" t="s">
        <v>33</v>
      </c>
      <c r="F60" s="33">
        <v>268.52999877929688</v>
      </c>
      <c r="G60" s="34">
        <v>1776</v>
      </c>
    </row>
    <row r="61" spans="1:7" ht="15.75" thickBot="1" x14ac:dyDescent="0.3">
      <c r="A61" s="19" t="s">
        <v>55</v>
      </c>
      <c r="B61" s="21"/>
      <c r="C61" s="21"/>
      <c r="D61" s="21"/>
      <c r="E61" s="21"/>
      <c r="F61" s="21">
        <f>SUM(F53:F60)</f>
        <v>72607.830535888672</v>
      </c>
      <c r="G61" s="20">
        <f>SUM(G53:G60)</f>
        <v>255597.888671875</v>
      </c>
    </row>
    <row r="62" spans="1:7" x14ac:dyDescent="0.25">
      <c r="A62" s="32" t="s">
        <v>57</v>
      </c>
      <c r="B62" s="32" t="s">
        <v>32</v>
      </c>
      <c r="C62" s="32" t="s">
        <v>36</v>
      </c>
      <c r="D62" s="32" t="s">
        <v>35</v>
      </c>
      <c r="E62" s="32" t="s">
        <v>54</v>
      </c>
      <c r="F62" s="33">
        <v>5774.27001953125</v>
      </c>
      <c r="G62" s="34">
        <v>18737.55078125</v>
      </c>
    </row>
    <row r="63" spans="1:7" x14ac:dyDescent="0.25">
      <c r="A63" s="32" t="s">
        <v>57</v>
      </c>
      <c r="B63" s="32" t="s">
        <v>32</v>
      </c>
      <c r="C63" s="32" t="s">
        <v>36</v>
      </c>
      <c r="D63" s="32" t="s">
        <v>35</v>
      </c>
      <c r="E63" s="32" t="s">
        <v>97</v>
      </c>
      <c r="F63" s="33">
        <v>10485.7412109375</v>
      </c>
      <c r="G63" s="34">
        <v>33208.5</v>
      </c>
    </row>
    <row r="64" spans="1:7" x14ac:dyDescent="0.25">
      <c r="A64" s="32" t="s">
        <v>57</v>
      </c>
      <c r="B64" s="32" t="s">
        <v>32</v>
      </c>
      <c r="C64" s="32" t="s">
        <v>36</v>
      </c>
      <c r="D64" s="32" t="s">
        <v>35</v>
      </c>
      <c r="E64" s="32" t="s">
        <v>42</v>
      </c>
      <c r="F64" s="33">
        <v>76636.3994140625</v>
      </c>
      <c r="G64" s="34">
        <v>188513.5</v>
      </c>
    </row>
    <row r="65" spans="1:7" x14ac:dyDescent="0.25">
      <c r="A65" s="32" t="s">
        <v>57</v>
      </c>
      <c r="B65" s="32" t="s">
        <v>32</v>
      </c>
      <c r="C65" s="32" t="s">
        <v>36</v>
      </c>
      <c r="D65" s="32" t="s">
        <v>35</v>
      </c>
      <c r="E65" s="32" t="s">
        <v>41</v>
      </c>
      <c r="F65" s="33">
        <v>22659.740234375</v>
      </c>
      <c r="G65" s="34">
        <v>82960.55078125</v>
      </c>
    </row>
    <row r="66" spans="1:7" ht="15.75" thickBot="1" x14ac:dyDescent="0.3">
      <c r="A66" s="19" t="s">
        <v>61</v>
      </c>
      <c r="B66" s="21"/>
      <c r="C66" s="21"/>
      <c r="D66" s="21"/>
      <c r="E66" s="21"/>
      <c r="F66" s="21">
        <f>SUM(F62:F65)</f>
        <v>115556.15087890625</v>
      </c>
      <c r="G66" s="20">
        <f>SUM(G62:G65)</f>
        <v>323420.1015625</v>
      </c>
    </row>
    <row r="67" spans="1:7" x14ac:dyDescent="0.25">
      <c r="A67" s="32" t="s">
        <v>63</v>
      </c>
      <c r="B67" s="32" t="s">
        <v>32</v>
      </c>
      <c r="C67" s="32" t="s">
        <v>36</v>
      </c>
      <c r="D67" s="32" t="s">
        <v>73</v>
      </c>
      <c r="E67" s="32" t="s">
        <v>33</v>
      </c>
      <c r="F67" s="33">
        <v>1396.1700439453125</v>
      </c>
      <c r="G67" s="34">
        <v>12774.95947265625</v>
      </c>
    </row>
    <row r="68" spans="1:7" x14ac:dyDescent="0.25">
      <c r="A68" s="32" t="s">
        <v>63</v>
      </c>
      <c r="B68" s="32" t="s">
        <v>32</v>
      </c>
      <c r="C68" s="32" t="s">
        <v>36</v>
      </c>
      <c r="D68" s="32" t="s">
        <v>44</v>
      </c>
      <c r="E68" s="32" t="s">
        <v>33</v>
      </c>
      <c r="F68" s="33">
        <v>9614.9699096679688</v>
      </c>
      <c r="G68" s="34">
        <v>27888.939208984375</v>
      </c>
    </row>
    <row r="69" spans="1:7" x14ac:dyDescent="0.25">
      <c r="A69" s="32" t="s">
        <v>63</v>
      </c>
      <c r="B69" s="32" t="s">
        <v>32</v>
      </c>
      <c r="C69" s="32" t="s">
        <v>36</v>
      </c>
      <c r="D69" s="32" t="s">
        <v>35</v>
      </c>
      <c r="E69" s="32" t="s">
        <v>118</v>
      </c>
      <c r="F69" s="33">
        <v>6514.6201171875</v>
      </c>
      <c r="G69" s="34">
        <v>24975</v>
      </c>
    </row>
    <row r="70" spans="1:7" x14ac:dyDescent="0.25">
      <c r="A70" s="32" t="s">
        <v>63</v>
      </c>
      <c r="B70" s="32" t="s">
        <v>32</v>
      </c>
      <c r="C70" s="32" t="s">
        <v>36</v>
      </c>
      <c r="D70" s="32" t="s">
        <v>35</v>
      </c>
      <c r="E70" s="32" t="s">
        <v>33</v>
      </c>
      <c r="F70" s="33">
        <v>44.340000152587891</v>
      </c>
      <c r="G70" s="34">
        <v>930.29998779296875</v>
      </c>
    </row>
    <row r="71" spans="1:7" x14ac:dyDescent="0.25">
      <c r="A71" s="32" t="s">
        <v>63</v>
      </c>
      <c r="B71" s="32" t="s">
        <v>32</v>
      </c>
      <c r="C71" s="32" t="s">
        <v>36</v>
      </c>
      <c r="D71" s="32" t="s">
        <v>35</v>
      </c>
      <c r="E71" s="32" t="s">
        <v>42</v>
      </c>
      <c r="F71" s="33">
        <v>61204.619140625</v>
      </c>
      <c r="G71" s="34">
        <v>207479.3515625</v>
      </c>
    </row>
    <row r="72" spans="1:7" x14ac:dyDescent="0.25">
      <c r="A72" s="32" t="s">
        <v>63</v>
      </c>
      <c r="B72" s="32" t="s">
        <v>32</v>
      </c>
      <c r="C72" s="32" t="s">
        <v>36</v>
      </c>
      <c r="D72" s="32" t="s">
        <v>35</v>
      </c>
      <c r="E72" s="32" t="s">
        <v>41</v>
      </c>
      <c r="F72" s="33">
        <v>46437.73046875</v>
      </c>
      <c r="G72" s="34">
        <v>166586.421875</v>
      </c>
    </row>
    <row r="73" spans="1:7" x14ac:dyDescent="0.25">
      <c r="A73" s="32" t="s">
        <v>63</v>
      </c>
      <c r="B73" s="32" t="s">
        <v>32</v>
      </c>
      <c r="C73" s="32" t="s">
        <v>37</v>
      </c>
      <c r="D73" s="32" t="s">
        <v>81</v>
      </c>
      <c r="E73" s="32" t="s">
        <v>33</v>
      </c>
      <c r="F73" s="33">
        <v>5457.22021484375</v>
      </c>
      <c r="G73" s="34">
        <v>45116.25</v>
      </c>
    </row>
    <row r="74" spans="1:7" x14ac:dyDescent="0.25">
      <c r="A74" s="32" t="s">
        <v>63</v>
      </c>
      <c r="B74" s="32" t="s">
        <v>32</v>
      </c>
      <c r="C74" s="32" t="s">
        <v>37</v>
      </c>
      <c r="D74" s="32" t="s">
        <v>38</v>
      </c>
      <c r="E74" s="32" t="s">
        <v>33</v>
      </c>
      <c r="F74" s="33">
        <v>9432.4297485351563</v>
      </c>
      <c r="G74" s="34">
        <v>77552.0302734375</v>
      </c>
    </row>
    <row r="75" spans="1:7" x14ac:dyDescent="0.25">
      <c r="A75" s="32" t="s">
        <v>63</v>
      </c>
      <c r="B75" s="32" t="s">
        <v>32</v>
      </c>
      <c r="C75" s="32" t="s">
        <v>37</v>
      </c>
      <c r="D75" s="32" t="s">
        <v>74</v>
      </c>
      <c r="E75" s="32" t="s">
        <v>33</v>
      </c>
      <c r="F75" s="33">
        <v>5152.8499145507813</v>
      </c>
      <c r="G75" s="34">
        <v>39235.78955078125</v>
      </c>
    </row>
    <row r="76" spans="1:7" x14ac:dyDescent="0.25">
      <c r="A76" s="32" t="s">
        <v>63</v>
      </c>
      <c r="B76" s="32" t="s">
        <v>32</v>
      </c>
      <c r="C76" s="32" t="s">
        <v>37</v>
      </c>
      <c r="D76" s="32" t="s">
        <v>75</v>
      </c>
      <c r="E76" s="32" t="s">
        <v>33</v>
      </c>
      <c r="F76" s="33">
        <v>535.70001220703125</v>
      </c>
      <c r="G76" s="34">
        <v>3838.25</v>
      </c>
    </row>
    <row r="77" spans="1:7" x14ac:dyDescent="0.25">
      <c r="A77" s="32" t="s">
        <v>63</v>
      </c>
      <c r="B77" s="32" t="s">
        <v>32</v>
      </c>
      <c r="C77" s="32" t="s">
        <v>37</v>
      </c>
      <c r="D77" s="32" t="s">
        <v>76</v>
      </c>
      <c r="E77" s="32" t="s">
        <v>33</v>
      </c>
      <c r="F77" s="33">
        <v>872.89996337890625</v>
      </c>
      <c r="G77" s="34">
        <v>7054.349853515625</v>
      </c>
    </row>
    <row r="78" spans="1:7" ht="15.75" thickBot="1" x14ac:dyDescent="0.3">
      <c r="A78" s="19" t="s">
        <v>64</v>
      </c>
      <c r="B78" s="21"/>
      <c r="C78" s="21"/>
      <c r="D78" s="21"/>
      <c r="E78" s="21"/>
      <c r="F78" s="21">
        <f>SUM(F67:F77)</f>
        <v>146663.54953384399</v>
      </c>
      <c r="G78" s="20">
        <f>SUM(G67:G77)</f>
        <v>613431.64178466797</v>
      </c>
    </row>
    <row r="79" spans="1:7" x14ac:dyDescent="0.25">
      <c r="A79" s="32" t="s">
        <v>67</v>
      </c>
      <c r="B79" s="32" t="s">
        <v>32</v>
      </c>
      <c r="C79" s="32" t="s">
        <v>36</v>
      </c>
      <c r="D79" s="32" t="s">
        <v>73</v>
      </c>
      <c r="E79" s="32" t="s">
        <v>33</v>
      </c>
      <c r="F79" s="33">
        <v>2016.7000427246094</v>
      </c>
      <c r="G79" s="34">
        <v>23078.31005859375</v>
      </c>
    </row>
    <row r="80" spans="1:7" x14ac:dyDescent="0.25">
      <c r="A80" s="32" t="s">
        <v>67</v>
      </c>
      <c r="B80" s="32" t="s">
        <v>32</v>
      </c>
      <c r="C80" s="32" t="s">
        <v>36</v>
      </c>
      <c r="D80" s="32" t="s">
        <v>44</v>
      </c>
      <c r="E80" s="32" t="s">
        <v>33</v>
      </c>
      <c r="F80" s="33">
        <v>11047.420043945313</v>
      </c>
      <c r="G80" s="34">
        <v>57903.5009765625</v>
      </c>
    </row>
    <row r="81" spans="1:7" x14ac:dyDescent="0.25">
      <c r="A81" s="32" t="s">
        <v>67</v>
      </c>
      <c r="B81" s="32" t="s">
        <v>32</v>
      </c>
      <c r="C81" s="32" t="s">
        <v>36</v>
      </c>
      <c r="D81" s="32" t="s">
        <v>35</v>
      </c>
      <c r="E81" s="32" t="s">
        <v>42</v>
      </c>
      <c r="F81" s="33">
        <v>28347.4404296875</v>
      </c>
      <c r="G81" s="34">
        <v>100160.30078125</v>
      </c>
    </row>
    <row r="82" spans="1:7" x14ac:dyDescent="0.25">
      <c r="A82" s="32" t="s">
        <v>67</v>
      </c>
      <c r="B82" s="32" t="s">
        <v>32</v>
      </c>
      <c r="C82" s="32" t="s">
        <v>37</v>
      </c>
      <c r="D82" s="32" t="s">
        <v>81</v>
      </c>
      <c r="E82" s="32" t="s">
        <v>33</v>
      </c>
      <c r="F82" s="33">
        <v>5454.5</v>
      </c>
      <c r="G82" s="34">
        <v>45093.75</v>
      </c>
    </row>
    <row r="83" spans="1:7" x14ac:dyDescent="0.25">
      <c r="A83" s="32" t="s">
        <v>67</v>
      </c>
      <c r="B83" s="32" t="s">
        <v>32</v>
      </c>
      <c r="C83" s="32" t="s">
        <v>37</v>
      </c>
      <c r="D83" s="32" t="s">
        <v>38</v>
      </c>
      <c r="E83" s="32" t="s">
        <v>33</v>
      </c>
      <c r="F83" s="33">
        <v>12193.929809570313</v>
      </c>
      <c r="G83" s="34">
        <v>100859.3203125</v>
      </c>
    </row>
    <row r="84" spans="1:7" x14ac:dyDescent="0.25">
      <c r="A84" s="32" t="s">
        <v>67</v>
      </c>
      <c r="B84" s="32" t="s">
        <v>32</v>
      </c>
      <c r="C84" s="32" t="s">
        <v>37</v>
      </c>
      <c r="D84" s="32" t="s">
        <v>140</v>
      </c>
      <c r="E84" s="32" t="s">
        <v>33</v>
      </c>
      <c r="F84" s="33">
        <v>2426.739990234375</v>
      </c>
      <c r="G84" s="34">
        <v>21107.099609375</v>
      </c>
    </row>
    <row r="85" spans="1:7" x14ac:dyDescent="0.25">
      <c r="A85" s="32" t="s">
        <v>67</v>
      </c>
      <c r="B85" s="32" t="s">
        <v>32</v>
      </c>
      <c r="C85" s="32" t="s">
        <v>37</v>
      </c>
      <c r="D85" s="32" t="s">
        <v>74</v>
      </c>
      <c r="E85" s="32" t="s">
        <v>33</v>
      </c>
      <c r="F85" s="33">
        <v>4950.0899658203125</v>
      </c>
      <c r="G85" s="34">
        <v>38335.25927734375</v>
      </c>
    </row>
    <row r="86" spans="1:7" x14ac:dyDescent="0.25">
      <c r="A86" s="32" t="s">
        <v>67</v>
      </c>
      <c r="B86" s="32" t="s">
        <v>32</v>
      </c>
      <c r="C86" s="32" t="s">
        <v>37</v>
      </c>
      <c r="D86" s="32" t="s">
        <v>75</v>
      </c>
      <c r="E86" s="32" t="s">
        <v>33</v>
      </c>
      <c r="F86" s="33">
        <v>812.4000244140625</v>
      </c>
      <c r="G86" s="34">
        <v>5895.1300048828125</v>
      </c>
    </row>
    <row r="87" spans="1:7" x14ac:dyDescent="0.25">
      <c r="A87" s="32" t="s">
        <v>67</v>
      </c>
      <c r="B87" s="32" t="s">
        <v>32</v>
      </c>
      <c r="C87" s="32" t="s">
        <v>37</v>
      </c>
      <c r="D87" s="32" t="s">
        <v>76</v>
      </c>
      <c r="E87" s="32" t="s">
        <v>33</v>
      </c>
      <c r="F87" s="33">
        <v>2743.4800567626953</v>
      </c>
      <c r="G87" s="34">
        <v>7542.2098388671875</v>
      </c>
    </row>
    <row r="88" spans="1:7" ht="15.75" thickBot="1" x14ac:dyDescent="0.3">
      <c r="A88" s="19" t="s">
        <v>68</v>
      </c>
      <c r="B88" s="21"/>
      <c r="C88" s="21"/>
      <c r="D88" s="21"/>
      <c r="E88" s="21"/>
      <c r="F88" s="21">
        <f>SUM(F79:F87)</f>
        <v>69992.70036315918</v>
      </c>
      <c r="G88" s="20">
        <f>SUM(G79:G87)</f>
        <v>399974.880859375</v>
      </c>
    </row>
    <row r="89" spans="1:7" x14ac:dyDescent="0.25">
      <c r="A89" s="32" t="s">
        <v>69</v>
      </c>
      <c r="B89" s="32" t="s">
        <v>32</v>
      </c>
      <c r="C89" s="32" t="s">
        <v>36</v>
      </c>
      <c r="D89" s="32" t="s">
        <v>73</v>
      </c>
      <c r="E89" s="32" t="s">
        <v>33</v>
      </c>
      <c r="F89" s="33">
        <v>612.36001586914063</v>
      </c>
      <c r="G89" s="34">
        <v>5603.0599365234375</v>
      </c>
    </row>
    <row r="90" spans="1:7" x14ac:dyDescent="0.25">
      <c r="A90" s="32" t="s">
        <v>69</v>
      </c>
      <c r="B90" s="32" t="s">
        <v>32</v>
      </c>
      <c r="C90" s="32" t="s">
        <v>36</v>
      </c>
      <c r="D90" s="32" t="s">
        <v>44</v>
      </c>
      <c r="E90" s="32" t="s">
        <v>33</v>
      </c>
      <c r="F90" s="33">
        <v>10541.630004882813</v>
      </c>
      <c r="G90" s="34">
        <v>45219.900390625</v>
      </c>
    </row>
    <row r="91" spans="1:7" x14ac:dyDescent="0.25">
      <c r="A91" s="32" t="s">
        <v>69</v>
      </c>
      <c r="B91" s="32" t="s">
        <v>32</v>
      </c>
      <c r="C91" s="32" t="s">
        <v>36</v>
      </c>
      <c r="D91" s="32" t="s">
        <v>155</v>
      </c>
      <c r="E91" s="32" t="s">
        <v>33</v>
      </c>
      <c r="F91" s="33">
        <v>873.16998291015625</v>
      </c>
      <c r="G91" s="34">
        <v>4671.47998046875</v>
      </c>
    </row>
    <row r="92" spans="1:7" x14ac:dyDescent="0.25">
      <c r="A92" s="32" t="s">
        <v>152</v>
      </c>
      <c r="B92" s="32" t="s">
        <v>32</v>
      </c>
      <c r="C92" s="32" t="s">
        <v>36</v>
      </c>
      <c r="D92" s="32" t="s">
        <v>66</v>
      </c>
      <c r="E92" s="32" t="s">
        <v>56</v>
      </c>
      <c r="F92" s="33">
        <v>154</v>
      </c>
      <c r="G92" s="34">
        <v>192.96000671386719</v>
      </c>
    </row>
    <row r="93" spans="1:7" x14ac:dyDescent="0.25">
      <c r="A93" s="32" t="s">
        <v>69</v>
      </c>
      <c r="B93" s="32" t="s">
        <v>32</v>
      </c>
      <c r="C93" s="32" t="s">
        <v>37</v>
      </c>
      <c r="D93" s="32" t="s">
        <v>38</v>
      </c>
      <c r="E93" s="32" t="s">
        <v>33</v>
      </c>
      <c r="F93" s="33">
        <v>9799.8499755859375</v>
      </c>
      <c r="G93" s="34">
        <v>82000.220703125</v>
      </c>
    </row>
    <row r="94" spans="1:7" x14ac:dyDescent="0.25">
      <c r="A94" s="32" t="s">
        <v>69</v>
      </c>
      <c r="B94" s="32" t="s">
        <v>32</v>
      </c>
      <c r="C94" s="32" t="s">
        <v>37</v>
      </c>
      <c r="D94" s="32" t="s">
        <v>74</v>
      </c>
      <c r="E94" s="32" t="s">
        <v>33</v>
      </c>
      <c r="F94" s="33">
        <v>4048.6701049804688</v>
      </c>
      <c r="G94" s="34">
        <v>35492.15087890625</v>
      </c>
    </row>
    <row r="95" spans="1:7" x14ac:dyDescent="0.25">
      <c r="A95" s="32" t="s">
        <v>69</v>
      </c>
      <c r="B95" s="32" t="s">
        <v>32</v>
      </c>
      <c r="C95" s="32" t="s">
        <v>37</v>
      </c>
      <c r="D95" s="32" t="s">
        <v>75</v>
      </c>
      <c r="E95" s="32" t="s">
        <v>33</v>
      </c>
      <c r="F95" s="33">
        <v>209.56999969482422</v>
      </c>
      <c r="G95" s="34">
        <v>1697.4500122070313</v>
      </c>
    </row>
    <row r="96" spans="1:7" x14ac:dyDescent="0.25">
      <c r="A96" s="32" t="s">
        <v>69</v>
      </c>
      <c r="B96" s="32" t="s">
        <v>32</v>
      </c>
      <c r="C96" s="32" t="s">
        <v>37</v>
      </c>
      <c r="D96" s="32" t="s">
        <v>76</v>
      </c>
      <c r="E96" s="32" t="s">
        <v>33</v>
      </c>
      <c r="F96" s="33">
        <v>1680.9099884033203</v>
      </c>
      <c r="G96" s="34">
        <v>8817.93994140625</v>
      </c>
    </row>
    <row r="97" spans="1:7" ht="15.75" thickBot="1" x14ac:dyDescent="0.3">
      <c r="A97" s="19" t="s">
        <v>70</v>
      </c>
      <c r="B97" s="21"/>
      <c r="C97" s="21"/>
      <c r="D97" s="21"/>
      <c r="E97" s="21"/>
      <c r="F97" s="21">
        <f>SUM(F89:F96)</f>
        <v>27920.16007232666</v>
      </c>
      <c r="G97" s="20">
        <f>SUM(G89:G96)</f>
        <v>183695.16184997559</v>
      </c>
    </row>
    <row r="98" spans="1:7" x14ac:dyDescent="0.25">
      <c r="A98" s="32" t="s">
        <v>71</v>
      </c>
      <c r="B98" s="32" t="s">
        <v>32</v>
      </c>
      <c r="C98" s="32" t="s">
        <v>36</v>
      </c>
      <c r="D98" s="32" t="s">
        <v>35</v>
      </c>
      <c r="E98" s="32" t="s">
        <v>54</v>
      </c>
      <c r="F98" s="33">
        <v>6054.25</v>
      </c>
      <c r="G98" s="34">
        <v>20578.650390625</v>
      </c>
    </row>
    <row r="99" spans="1:7" x14ac:dyDescent="0.25">
      <c r="A99" s="32" t="s">
        <v>71</v>
      </c>
      <c r="B99" s="32" t="s">
        <v>32</v>
      </c>
      <c r="C99" s="32" t="s">
        <v>36</v>
      </c>
      <c r="D99" s="32" t="s">
        <v>35</v>
      </c>
      <c r="E99" s="32" t="s">
        <v>34</v>
      </c>
      <c r="F99" s="33">
        <v>12542.669921875</v>
      </c>
      <c r="G99" s="34">
        <v>41412</v>
      </c>
    </row>
    <row r="100" spans="1:7" x14ac:dyDescent="0.25">
      <c r="A100" s="32" t="s">
        <v>71</v>
      </c>
      <c r="B100" s="32" t="s">
        <v>32</v>
      </c>
      <c r="C100" s="32" t="s">
        <v>36</v>
      </c>
      <c r="D100" s="32" t="s">
        <v>35</v>
      </c>
      <c r="E100" s="32" t="s">
        <v>97</v>
      </c>
      <c r="F100" s="33">
        <v>7367.91015625</v>
      </c>
      <c r="G100" s="34">
        <v>4641</v>
      </c>
    </row>
    <row r="101" spans="1:7" x14ac:dyDescent="0.25">
      <c r="A101" s="32" t="s">
        <v>71</v>
      </c>
      <c r="B101" s="32" t="s">
        <v>32</v>
      </c>
      <c r="C101" s="32" t="s">
        <v>36</v>
      </c>
      <c r="D101" s="32" t="s">
        <v>35</v>
      </c>
      <c r="E101" s="32" t="s">
        <v>42</v>
      </c>
      <c r="F101" s="33">
        <v>102102.95971679688</v>
      </c>
      <c r="G101" s="34">
        <v>264195.55078125</v>
      </c>
    </row>
    <row r="102" spans="1:7" x14ac:dyDescent="0.25">
      <c r="A102" s="32" t="s">
        <v>71</v>
      </c>
      <c r="B102" s="32" t="s">
        <v>32</v>
      </c>
      <c r="C102" s="32" t="s">
        <v>36</v>
      </c>
      <c r="D102" s="32" t="s">
        <v>35</v>
      </c>
      <c r="E102" s="32" t="s">
        <v>41</v>
      </c>
      <c r="F102" s="33">
        <v>37558.759704589844</v>
      </c>
      <c r="G102" s="34">
        <v>98419.419921875</v>
      </c>
    </row>
    <row r="103" spans="1:7" x14ac:dyDescent="0.25">
      <c r="A103" s="32" t="s">
        <v>71</v>
      </c>
      <c r="B103" s="32" t="s">
        <v>32</v>
      </c>
      <c r="C103" s="32" t="s">
        <v>36</v>
      </c>
      <c r="D103" s="32" t="s">
        <v>66</v>
      </c>
      <c r="E103" s="32" t="s">
        <v>56</v>
      </c>
      <c r="F103" s="33">
        <v>755.1099853515625</v>
      </c>
      <c r="G103" s="34">
        <v>20236.720031738281</v>
      </c>
    </row>
    <row r="104" spans="1:7" ht="15.75" thickBot="1" x14ac:dyDescent="0.3">
      <c r="A104" s="19" t="s">
        <v>71</v>
      </c>
      <c r="B104" s="21"/>
      <c r="C104" s="21"/>
      <c r="D104" s="21"/>
      <c r="E104" s="21"/>
      <c r="F104" s="21">
        <f>SUM(F98:F103)</f>
        <v>166381.65948486328</v>
      </c>
      <c r="G104" s="20">
        <f>SUM(G98:G103)</f>
        <v>449483.34112548828</v>
      </c>
    </row>
    <row r="105" spans="1:7" x14ac:dyDescent="0.25">
      <c r="A105" s="32" t="s">
        <v>77</v>
      </c>
      <c r="B105" s="32" t="s">
        <v>32</v>
      </c>
      <c r="C105" s="32" t="s">
        <v>36</v>
      </c>
      <c r="D105" s="32" t="s">
        <v>35</v>
      </c>
      <c r="E105" s="32" t="s">
        <v>41</v>
      </c>
      <c r="F105" s="33">
        <v>10851.5595703125</v>
      </c>
      <c r="G105" s="34">
        <v>50679.75</v>
      </c>
    </row>
    <row r="106" spans="1:7" x14ac:dyDescent="0.25">
      <c r="A106" s="32" t="s">
        <v>77</v>
      </c>
      <c r="B106" s="32" t="s">
        <v>32</v>
      </c>
      <c r="C106" s="32" t="s">
        <v>36</v>
      </c>
      <c r="D106" s="32" t="s">
        <v>65</v>
      </c>
      <c r="E106" s="32" t="s">
        <v>46</v>
      </c>
      <c r="F106" s="33">
        <v>20677.439453125</v>
      </c>
      <c r="G106" s="34">
        <v>12076.7998046875</v>
      </c>
    </row>
    <row r="107" spans="1:7" ht="15.75" thickBot="1" x14ac:dyDescent="0.3">
      <c r="A107" s="19" t="s">
        <v>149</v>
      </c>
      <c r="B107" s="21"/>
      <c r="C107" s="21"/>
      <c r="D107" s="21"/>
      <c r="E107" s="21"/>
      <c r="F107" s="21">
        <f>SUM(F105:F106)</f>
        <v>31528.9990234375</v>
      </c>
      <c r="G107" s="20">
        <f>SUM(G105:G106)</f>
        <v>62756.5498046875</v>
      </c>
    </row>
    <row r="108" spans="1:7" x14ac:dyDescent="0.25">
      <c r="A108" s="32" t="s">
        <v>150</v>
      </c>
      <c r="B108" s="32" t="s">
        <v>32</v>
      </c>
      <c r="C108" s="32" t="s">
        <v>36</v>
      </c>
      <c r="D108" s="32" t="s">
        <v>35</v>
      </c>
      <c r="E108" s="32" t="s">
        <v>34</v>
      </c>
      <c r="F108" s="33">
        <v>24529.400390625</v>
      </c>
      <c r="G108" s="34">
        <v>72257</v>
      </c>
    </row>
    <row r="109" spans="1:7" x14ac:dyDescent="0.25">
      <c r="A109" s="32" t="s">
        <v>150</v>
      </c>
      <c r="B109" s="32" t="s">
        <v>32</v>
      </c>
      <c r="C109" s="32" t="s">
        <v>36</v>
      </c>
      <c r="D109" s="32" t="s">
        <v>35</v>
      </c>
      <c r="E109" s="32" t="s">
        <v>33</v>
      </c>
      <c r="F109" s="33">
        <v>15279.83984375</v>
      </c>
      <c r="G109" s="34">
        <v>56504.25</v>
      </c>
    </row>
    <row r="110" spans="1:7" x14ac:dyDescent="0.25">
      <c r="A110" s="32" t="s">
        <v>150</v>
      </c>
      <c r="B110" s="32" t="s">
        <v>32</v>
      </c>
      <c r="C110" s="32" t="s">
        <v>36</v>
      </c>
      <c r="D110" s="32" t="s">
        <v>35</v>
      </c>
      <c r="E110" s="32" t="s">
        <v>42</v>
      </c>
      <c r="F110" s="33">
        <v>138226.2421875</v>
      </c>
      <c r="G110" s="34">
        <v>342333.3515625</v>
      </c>
    </row>
    <row r="111" spans="1:7" x14ac:dyDescent="0.25">
      <c r="A111" s="32" t="s">
        <v>150</v>
      </c>
      <c r="B111" s="32" t="s">
        <v>32</v>
      </c>
      <c r="C111" s="32" t="s">
        <v>36</v>
      </c>
      <c r="D111" s="32" t="s">
        <v>35</v>
      </c>
      <c r="E111" s="32" t="s">
        <v>41</v>
      </c>
      <c r="F111" s="33">
        <v>18079.47998046875</v>
      </c>
      <c r="G111" s="34">
        <v>98204.75</v>
      </c>
    </row>
    <row r="112" spans="1:7" x14ac:dyDescent="0.25">
      <c r="A112" s="32" t="s">
        <v>150</v>
      </c>
      <c r="B112" s="32" t="s">
        <v>32</v>
      </c>
      <c r="C112" s="32" t="s">
        <v>36</v>
      </c>
      <c r="D112" s="32" t="s">
        <v>66</v>
      </c>
      <c r="E112" s="32" t="s">
        <v>56</v>
      </c>
      <c r="F112" s="33">
        <v>455.83999633789063</v>
      </c>
      <c r="G112" s="34">
        <v>646.20001220703125</v>
      </c>
    </row>
    <row r="113" spans="1:7" ht="15.75" thickBot="1" x14ac:dyDescent="0.3">
      <c r="A113" s="19" t="s">
        <v>151</v>
      </c>
      <c r="B113" s="21"/>
      <c r="C113" s="21"/>
      <c r="D113" s="21"/>
      <c r="E113" s="21"/>
      <c r="F113" s="21">
        <f>SUM(F108:F112)</f>
        <v>196570.80239868164</v>
      </c>
      <c r="G113" s="20">
        <f>SUM(G108:G112)</f>
        <v>569945.55157470703</v>
      </c>
    </row>
    <row r="114" spans="1:7" ht="16.5" thickBot="1" x14ac:dyDescent="0.3">
      <c r="A114" s="25" t="s">
        <v>0</v>
      </c>
      <c r="B114" s="25"/>
      <c r="C114" s="25"/>
      <c r="D114" s="25"/>
      <c r="E114" s="25"/>
      <c r="F114" s="25">
        <f>SUM(F113,F107,F104,F97,F88,F78,F66,F61,F52,F41,F30,F20)</f>
        <v>1229486.0513191223</v>
      </c>
      <c r="G114" s="25">
        <f>SUM(G113,G107,G104,G97,G88,G78,G66,G61,G52,G41,G30,G20)</f>
        <v>3986409.5765380859</v>
      </c>
    </row>
  </sheetData>
  <sortState xmlns:xlrd2="http://schemas.microsoft.com/office/spreadsheetml/2017/richdata2" ref="A12:H115">
    <sortCondition ref="D12:D115"/>
    <sortCondition ref="E12:E115"/>
  </sortState>
  <mergeCells count="5">
    <mergeCell ref="A10:G10"/>
    <mergeCell ref="A6:G6"/>
    <mergeCell ref="A7:G7"/>
    <mergeCell ref="A8:G8"/>
    <mergeCell ref="A9:G9"/>
  </mergeCells>
  <pageMargins left="0.62992125984251968" right="0.43307086614173229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8"/>
  <sheetViews>
    <sheetView topLeftCell="A65" workbookViewId="0">
      <selection activeCell="F87" sqref="F87"/>
    </sheetView>
  </sheetViews>
  <sheetFormatPr baseColWidth="10" defaultColWidth="47.28515625" defaultRowHeight="15" x14ac:dyDescent="0.25"/>
  <cols>
    <col min="1" max="1" width="13.140625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28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2" t="s">
        <v>31</v>
      </c>
      <c r="B12" s="32"/>
      <c r="C12" s="32"/>
      <c r="D12" s="32"/>
      <c r="E12" s="32"/>
      <c r="F12" s="33"/>
      <c r="G12" s="34"/>
    </row>
    <row r="13" spans="1:7" ht="15.75" thickBot="1" x14ac:dyDescent="0.3">
      <c r="A13" s="19" t="s">
        <v>22</v>
      </c>
      <c r="B13" s="21"/>
      <c r="C13" s="21"/>
      <c r="D13" s="21"/>
      <c r="E13" s="21"/>
      <c r="F13" s="21">
        <v>0</v>
      </c>
      <c r="G13" s="20">
        <v>0</v>
      </c>
    </row>
    <row r="14" spans="1:7" x14ac:dyDescent="0.25">
      <c r="A14" s="32" t="s">
        <v>43</v>
      </c>
      <c r="B14" s="32" t="s">
        <v>32</v>
      </c>
      <c r="C14" s="32" t="s">
        <v>1</v>
      </c>
      <c r="D14" s="32" t="s">
        <v>40</v>
      </c>
      <c r="E14" s="32" t="s">
        <v>54</v>
      </c>
      <c r="F14" s="33">
        <v>612.3599853515625</v>
      </c>
      <c r="G14" s="34">
        <v>19226.759765625</v>
      </c>
    </row>
    <row r="15" spans="1:7" x14ac:dyDescent="0.25">
      <c r="A15" s="32" t="s">
        <v>43</v>
      </c>
      <c r="B15" s="32" t="s">
        <v>32</v>
      </c>
      <c r="C15" s="32" t="s">
        <v>1</v>
      </c>
      <c r="D15" s="32" t="s">
        <v>40</v>
      </c>
      <c r="E15" s="32" t="s">
        <v>46</v>
      </c>
      <c r="F15" s="33">
        <v>10046.789733886719</v>
      </c>
      <c r="G15" s="34">
        <v>52240.19921875</v>
      </c>
    </row>
    <row r="16" spans="1:7" x14ac:dyDescent="0.25">
      <c r="A16" s="32" t="s">
        <v>43</v>
      </c>
      <c r="B16" s="32" t="s">
        <v>32</v>
      </c>
      <c r="C16" s="32" t="s">
        <v>1</v>
      </c>
      <c r="D16" s="32" t="s">
        <v>40</v>
      </c>
      <c r="E16" s="32" t="s">
        <v>39</v>
      </c>
      <c r="F16" s="33">
        <v>1430.280029296875</v>
      </c>
      <c r="G16" s="34">
        <v>17376</v>
      </c>
    </row>
    <row r="17" spans="1:7" ht="15.75" thickBot="1" x14ac:dyDescent="0.3">
      <c r="A17" s="19" t="s">
        <v>103</v>
      </c>
      <c r="B17" s="21"/>
      <c r="C17" s="21"/>
      <c r="D17" s="21"/>
      <c r="E17" s="21"/>
      <c r="F17" s="21">
        <f>SUM(F14:F16)</f>
        <v>12089.429748535156</v>
      </c>
      <c r="G17" s="20">
        <f>SUM(G14:G16)</f>
        <v>88842.958984375</v>
      </c>
    </row>
    <row r="18" spans="1:7" x14ac:dyDescent="0.25">
      <c r="A18" s="32" t="s">
        <v>48</v>
      </c>
      <c r="B18" s="32" t="s">
        <v>32</v>
      </c>
      <c r="C18" s="32" t="s">
        <v>1</v>
      </c>
      <c r="D18" s="32" t="s">
        <v>62</v>
      </c>
      <c r="E18" s="32" t="s">
        <v>54</v>
      </c>
      <c r="F18" s="33">
        <v>612.3599853515625</v>
      </c>
      <c r="G18" s="34">
        <v>19226.759765625</v>
      </c>
    </row>
    <row r="19" spans="1:7" x14ac:dyDescent="0.25">
      <c r="A19" s="32" t="s">
        <v>48</v>
      </c>
      <c r="B19" s="32" t="s">
        <v>32</v>
      </c>
      <c r="C19" s="32" t="s">
        <v>1</v>
      </c>
      <c r="D19" s="32" t="s">
        <v>62</v>
      </c>
      <c r="E19" s="32" t="s">
        <v>56</v>
      </c>
      <c r="F19" s="33">
        <v>282.47000122070313</v>
      </c>
      <c r="G19" s="34">
        <v>15473.099609375</v>
      </c>
    </row>
    <row r="20" spans="1:7" x14ac:dyDescent="0.25">
      <c r="A20" s="32" t="s">
        <v>48</v>
      </c>
      <c r="B20" s="32" t="s">
        <v>32</v>
      </c>
      <c r="C20" s="32" t="s">
        <v>1</v>
      </c>
      <c r="D20" s="32" t="s">
        <v>62</v>
      </c>
      <c r="E20" s="32" t="s">
        <v>46</v>
      </c>
      <c r="F20" s="33">
        <v>1436.6499481201172</v>
      </c>
      <c r="G20" s="34">
        <v>34882.318359375</v>
      </c>
    </row>
    <row r="21" spans="1:7" x14ac:dyDescent="0.25">
      <c r="A21" s="32" t="s">
        <v>48</v>
      </c>
      <c r="B21" s="32" t="s">
        <v>32</v>
      </c>
      <c r="C21" s="32" t="s">
        <v>1</v>
      </c>
      <c r="D21" s="32" t="s">
        <v>127</v>
      </c>
      <c r="E21" s="32" t="s">
        <v>105</v>
      </c>
      <c r="F21" s="33">
        <v>4800</v>
      </c>
      <c r="G21" s="34">
        <v>39145</v>
      </c>
    </row>
    <row r="22" spans="1:7" x14ac:dyDescent="0.25">
      <c r="A22" s="32" t="s">
        <v>48</v>
      </c>
      <c r="B22" s="32" t="s">
        <v>32</v>
      </c>
      <c r="C22" s="32" t="s">
        <v>1</v>
      </c>
      <c r="D22" s="32" t="s">
        <v>128</v>
      </c>
      <c r="E22" s="32" t="s">
        <v>33</v>
      </c>
      <c r="F22" s="33">
        <v>24.889999389648438</v>
      </c>
      <c r="G22" s="34">
        <v>23.299999237060547</v>
      </c>
    </row>
    <row r="23" spans="1:7" x14ac:dyDescent="0.25">
      <c r="A23" s="32" t="s">
        <v>48</v>
      </c>
      <c r="B23" s="32" t="s">
        <v>32</v>
      </c>
      <c r="C23" s="32" t="s">
        <v>1</v>
      </c>
      <c r="D23" s="32" t="s">
        <v>40</v>
      </c>
      <c r="E23" s="32" t="s">
        <v>54</v>
      </c>
      <c r="F23" s="33">
        <v>612.3599853515625</v>
      </c>
      <c r="G23" s="34">
        <v>19226.759765625</v>
      </c>
    </row>
    <row r="24" spans="1:7" x14ac:dyDescent="0.25">
      <c r="A24" s="32" t="s">
        <v>48</v>
      </c>
      <c r="B24" s="32" t="s">
        <v>32</v>
      </c>
      <c r="C24" s="32" t="s">
        <v>1</v>
      </c>
      <c r="D24" s="32" t="s">
        <v>40</v>
      </c>
      <c r="E24" s="32" t="s">
        <v>56</v>
      </c>
      <c r="F24" s="33">
        <v>397.22000122070313</v>
      </c>
      <c r="G24" s="34">
        <v>17412.30078125</v>
      </c>
    </row>
    <row r="25" spans="1:7" x14ac:dyDescent="0.25">
      <c r="A25" s="32" t="s">
        <v>48</v>
      </c>
      <c r="B25" s="32" t="s">
        <v>32</v>
      </c>
      <c r="C25" s="32" t="s">
        <v>1</v>
      </c>
      <c r="D25" s="32" t="s">
        <v>40</v>
      </c>
      <c r="E25" s="32" t="s">
        <v>46</v>
      </c>
      <c r="F25" s="33">
        <v>1139.3399658203125</v>
      </c>
      <c r="G25" s="34">
        <v>18734.640625</v>
      </c>
    </row>
    <row r="26" spans="1:7" ht="15.75" thickBot="1" x14ac:dyDescent="0.3">
      <c r="A26" s="19" t="s">
        <v>49</v>
      </c>
      <c r="B26" s="21"/>
      <c r="C26" s="21"/>
      <c r="D26" s="21"/>
      <c r="E26" s="21"/>
      <c r="F26" s="21">
        <f>SUM(F18:F25)</f>
        <v>9305.2898864746094</v>
      </c>
      <c r="G26" s="20">
        <f>SUM(G18:G25)</f>
        <v>164124.17890548706</v>
      </c>
    </row>
    <row r="27" spans="1:7" x14ac:dyDescent="0.25">
      <c r="A27" s="32" t="s">
        <v>50</v>
      </c>
      <c r="B27" s="32" t="s">
        <v>32</v>
      </c>
      <c r="C27" s="32" t="s">
        <v>1</v>
      </c>
      <c r="D27" s="32" t="s">
        <v>62</v>
      </c>
      <c r="E27" s="32" t="s">
        <v>54</v>
      </c>
      <c r="F27" s="33">
        <v>25418.819274902344</v>
      </c>
      <c r="G27" s="34">
        <v>21791.580383300781</v>
      </c>
    </row>
    <row r="28" spans="1:7" x14ac:dyDescent="0.25">
      <c r="A28" s="32" t="s">
        <v>50</v>
      </c>
      <c r="B28" s="32" t="s">
        <v>32</v>
      </c>
      <c r="C28" s="32" t="s">
        <v>1</v>
      </c>
      <c r="D28" s="32" t="s">
        <v>62</v>
      </c>
      <c r="E28" s="32" t="s">
        <v>105</v>
      </c>
      <c r="F28" s="33">
        <v>461.29998779296875</v>
      </c>
      <c r="G28" s="34">
        <v>688.5</v>
      </c>
    </row>
    <row r="29" spans="1:7" x14ac:dyDescent="0.25">
      <c r="A29" s="32" t="s">
        <v>50</v>
      </c>
      <c r="B29" s="32" t="s">
        <v>32</v>
      </c>
      <c r="C29" s="32" t="s">
        <v>1</v>
      </c>
      <c r="D29" s="32" t="s">
        <v>62</v>
      </c>
      <c r="E29" s="32" t="s">
        <v>56</v>
      </c>
      <c r="F29" s="33">
        <v>282.47000122070313</v>
      </c>
      <c r="G29" s="34">
        <v>15444.2998046875</v>
      </c>
    </row>
    <row r="30" spans="1:7" x14ac:dyDescent="0.25">
      <c r="A30" s="32" t="s">
        <v>50</v>
      </c>
      <c r="B30" s="32" t="s">
        <v>32</v>
      </c>
      <c r="C30" s="32" t="s">
        <v>1</v>
      </c>
      <c r="D30" s="32" t="s">
        <v>62</v>
      </c>
      <c r="E30" s="32" t="s">
        <v>51</v>
      </c>
      <c r="F30" s="33">
        <v>922.59002685546875</v>
      </c>
      <c r="G30" s="34">
        <v>1331.0999755859375</v>
      </c>
    </row>
    <row r="31" spans="1:7" x14ac:dyDescent="0.25">
      <c r="A31" s="32" t="s">
        <v>50</v>
      </c>
      <c r="B31" s="32" t="s">
        <v>32</v>
      </c>
      <c r="C31" s="32" t="s">
        <v>1</v>
      </c>
      <c r="D31" s="32" t="s">
        <v>62</v>
      </c>
      <c r="E31" s="32" t="s">
        <v>46</v>
      </c>
      <c r="F31" s="33">
        <v>24521.759765625</v>
      </c>
      <c r="G31" s="34">
        <v>17565.900390625</v>
      </c>
    </row>
    <row r="32" spans="1:7" x14ac:dyDescent="0.25">
      <c r="A32" s="32" t="s">
        <v>50</v>
      </c>
      <c r="B32" s="32" t="s">
        <v>32</v>
      </c>
      <c r="C32" s="32" t="s">
        <v>1</v>
      </c>
      <c r="D32" s="32" t="s">
        <v>62</v>
      </c>
      <c r="E32" s="32" t="s">
        <v>97</v>
      </c>
      <c r="F32" s="33">
        <v>922.41998291015625</v>
      </c>
      <c r="G32" s="34">
        <v>18252.900390625</v>
      </c>
    </row>
    <row r="33" spans="1:7" x14ac:dyDescent="0.25">
      <c r="A33" s="32" t="s">
        <v>50</v>
      </c>
      <c r="B33" s="32" t="s">
        <v>32</v>
      </c>
      <c r="C33" s="32" t="s">
        <v>1</v>
      </c>
      <c r="D33" s="32" t="s">
        <v>62</v>
      </c>
      <c r="E33" s="32" t="s">
        <v>106</v>
      </c>
      <c r="F33" s="33">
        <v>27481.29931640625</v>
      </c>
      <c r="G33" s="34">
        <v>81992</v>
      </c>
    </row>
    <row r="34" spans="1:7" ht="15.75" thickBot="1" x14ac:dyDescent="0.3">
      <c r="A34" s="19" t="s">
        <v>52</v>
      </c>
      <c r="B34" s="21"/>
      <c r="C34" s="21"/>
      <c r="D34" s="21"/>
      <c r="E34" s="21"/>
      <c r="F34" s="21">
        <f>SUM(F27:F33)</f>
        <v>80010.658355712891</v>
      </c>
      <c r="G34" s="20">
        <f>SUM(G27:G33)</f>
        <v>157066.28094482422</v>
      </c>
    </row>
    <row r="35" spans="1:7" x14ac:dyDescent="0.25">
      <c r="A35" s="32" t="s">
        <v>53</v>
      </c>
      <c r="B35" s="32" t="s">
        <v>32</v>
      </c>
      <c r="C35" s="32" t="s">
        <v>1</v>
      </c>
      <c r="D35" s="32" t="s">
        <v>121</v>
      </c>
      <c r="E35" s="32" t="s">
        <v>105</v>
      </c>
      <c r="F35" s="33">
        <v>4773.1201171875</v>
      </c>
      <c r="G35" s="34">
        <v>36478.3203125</v>
      </c>
    </row>
    <row r="36" spans="1:7" x14ac:dyDescent="0.25">
      <c r="A36" s="32" t="s">
        <v>53</v>
      </c>
      <c r="B36" s="32" t="s">
        <v>32</v>
      </c>
      <c r="C36" s="32" t="s">
        <v>1</v>
      </c>
      <c r="D36" s="32" t="s">
        <v>121</v>
      </c>
      <c r="E36" s="32" t="s">
        <v>122</v>
      </c>
      <c r="F36" s="33">
        <v>4759.68017578125</v>
      </c>
      <c r="G36" s="34">
        <v>37240.8984375</v>
      </c>
    </row>
    <row r="37" spans="1:7" x14ac:dyDescent="0.25">
      <c r="A37" s="32" t="s">
        <v>53</v>
      </c>
      <c r="B37" s="32" t="s">
        <v>32</v>
      </c>
      <c r="C37" s="32" t="s">
        <v>1</v>
      </c>
      <c r="D37" s="32" t="s">
        <v>121</v>
      </c>
      <c r="E37" s="32" t="s">
        <v>123</v>
      </c>
      <c r="F37" s="33">
        <v>4800</v>
      </c>
      <c r="G37" s="34">
        <v>36975</v>
      </c>
    </row>
    <row r="38" spans="1:7" x14ac:dyDescent="0.25">
      <c r="A38" s="32" t="s">
        <v>53</v>
      </c>
      <c r="B38" s="32" t="s">
        <v>32</v>
      </c>
      <c r="C38" s="32" t="s">
        <v>1</v>
      </c>
      <c r="D38" s="32" t="s">
        <v>124</v>
      </c>
      <c r="E38" s="32" t="s">
        <v>106</v>
      </c>
      <c r="F38" s="33">
        <v>21665.279296875</v>
      </c>
      <c r="G38" s="34">
        <v>65520</v>
      </c>
    </row>
    <row r="39" spans="1:7" x14ac:dyDescent="0.25">
      <c r="A39" s="32" t="s">
        <v>53</v>
      </c>
      <c r="B39" s="32" t="s">
        <v>32</v>
      </c>
      <c r="C39" s="32" t="s">
        <v>1</v>
      </c>
      <c r="D39" s="32" t="s">
        <v>62</v>
      </c>
      <c r="E39" s="32" t="s">
        <v>120</v>
      </c>
      <c r="F39" s="33">
        <v>13047.289916992188</v>
      </c>
      <c r="G39" s="34">
        <v>28161.779479980469</v>
      </c>
    </row>
    <row r="40" spans="1:7" x14ac:dyDescent="0.25">
      <c r="A40" s="32" t="s">
        <v>53</v>
      </c>
      <c r="B40" s="32" t="s">
        <v>32</v>
      </c>
      <c r="C40" s="32" t="s">
        <v>1</v>
      </c>
      <c r="D40" s="32" t="s">
        <v>62</v>
      </c>
      <c r="E40" s="32" t="s">
        <v>54</v>
      </c>
      <c r="F40" s="33">
        <v>571.4000244140625</v>
      </c>
      <c r="G40" s="34">
        <v>715.67999267578125</v>
      </c>
    </row>
    <row r="41" spans="1:7" x14ac:dyDescent="0.25">
      <c r="A41" s="32" t="s">
        <v>53</v>
      </c>
      <c r="B41" s="32" t="s">
        <v>32</v>
      </c>
      <c r="C41" s="32" t="s">
        <v>1</v>
      </c>
      <c r="D41" s="32" t="s">
        <v>62</v>
      </c>
      <c r="E41" s="32" t="s">
        <v>56</v>
      </c>
      <c r="F41" s="33">
        <v>282.47000122070313</v>
      </c>
      <c r="G41" s="34">
        <v>319.5</v>
      </c>
    </row>
    <row r="42" spans="1:7" x14ac:dyDescent="0.25">
      <c r="A42" s="32" t="s">
        <v>53</v>
      </c>
      <c r="B42" s="32" t="s">
        <v>32</v>
      </c>
      <c r="C42" s="32" t="s">
        <v>1</v>
      </c>
      <c r="D42" s="32" t="s">
        <v>62</v>
      </c>
      <c r="E42" s="32" t="s">
        <v>46</v>
      </c>
      <c r="F42" s="33">
        <v>2496.0800170898438</v>
      </c>
      <c r="G42" s="34">
        <v>11504.699951171875</v>
      </c>
    </row>
    <row r="43" spans="1:7" x14ac:dyDescent="0.25">
      <c r="A43" s="32" t="s">
        <v>53</v>
      </c>
      <c r="B43" s="32" t="s">
        <v>32</v>
      </c>
      <c r="C43" s="32" t="s">
        <v>1</v>
      </c>
      <c r="D43" s="32" t="s">
        <v>62</v>
      </c>
      <c r="E43" s="32" t="s">
        <v>118</v>
      </c>
      <c r="F43" s="33">
        <v>723.5999755859375</v>
      </c>
      <c r="G43" s="34">
        <v>2032</v>
      </c>
    </row>
    <row r="44" spans="1:7" x14ac:dyDescent="0.25">
      <c r="A44" s="32" t="s">
        <v>53</v>
      </c>
      <c r="B44" s="32" t="s">
        <v>32</v>
      </c>
      <c r="C44" s="32" t="s">
        <v>1</v>
      </c>
      <c r="D44" s="32" t="s">
        <v>62</v>
      </c>
      <c r="E44" s="32" t="s">
        <v>41</v>
      </c>
      <c r="F44" s="33">
        <v>46729.19921875</v>
      </c>
      <c r="G44" s="34">
        <v>29395.439453125</v>
      </c>
    </row>
    <row r="45" spans="1:7" x14ac:dyDescent="0.25">
      <c r="A45" s="32" t="s">
        <v>53</v>
      </c>
      <c r="B45" s="32" t="s">
        <v>32</v>
      </c>
      <c r="C45" s="32" t="s">
        <v>1</v>
      </c>
      <c r="D45" s="32" t="s">
        <v>125</v>
      </c>
      <c r="E45" s="32" t="s">
        <v>120</v>
      </c>
      <c r="F45" s="33">
        <v>6969.89990234375</v>
      </c>
      <c r="G45" s="34">
        <v>18471.900390625</v>
      </c>
    </row>
    <row r="46" spans="1:7" ht="15.75" thickBot="1" x14ac:dyDescent="0.3">
      <c r="A46" s="19" t="s">
        <v>55</v>
      </c>
      <c r="B46" s="21"/>
      <c r="C46" s="21"/>
      <c r="D46" s="21"/>
      <c r="E46" s="21"/>
      <c r="F46" s="21">
        <f>SUM(F35:F45)</f>
        <v>106818.01864624023</v>
      </c>
      <c r="G46" s="20">
        <f>SUM(G35:G45)</f>
        <v>266815.21801757813</v>
      </c>
    </row>
    <row r="47" spans="1:7" x14ac:dyDescent="0.25">
      <c r="A47" s="32" t="s">
        <v>57</v>
      </c>
      <c r="B47" s="32" t="s">
        <v>32</v>
      </c>
      <c r="C47" s="32" t="s">
        <v>1</v>
      </c>
      <c r="D47" s="32" t="s">
        <v>121</v>
      </c>
      <c r="E47" s="32" t="s">
        <v>106</v>
      </c>
      <c r="F47" s="33">
        <v>14345.2802734375</v>
      </c>
      <c r="G47" s="34">
        <v>197120.625</v>
      </c>
    </row>
    <row r="48" spans="1:7" x14ac:dyDescent="0.25">
      <c r="A48" s="32" t="s">
        <v>57</v>
      </c>
      <c r="B48" s="32" t="s">
        <v>32</v>
      </c>
      <c r="C48" s="32" t="s">
        <v>1</v>
      </c>
      <c r="D48" s="32" t="s">
        <v>62</v>
      </c>
      <c r="E48" s="32" t="s">
        <v>54</v>
      </c>
      <c r="F48" s="33">
        <v>510.29998779296875</v>
      </c>
      <c r="G48" s="34">
        <v>639</v>
      </c>
    </row>
    <row r="49" spans="1:7" x14ac:dyDescent="0.25">
      <c r="A49" s="32" t="s">
        <v>57</v>
      </c>
      <c r="B49" s="32" t="s">
        <v>32</v>
      </c>
      <c r="C49" s="32" t="s">
        <v>1</v>
      </c>
      <c r="D49" s="32" t="s">
        <v>62</v>
      </c>
      <c r="E49" s="32" t="s">
        <v>56</v>
      </c>
      <c r="F49" s="33">
        <v>273.42001342773438</v>
      </c>
      <c r="G49" s="34">
        <v>306</v>
      </c>
    </row>
    <row r="50" spans="1:7" x14ac:dyDescent="0.25">
      <c r="A50" s="32" t="s">
        <v>57</v>
      </c>
      <c r="B50" s="32" t="s">
        <v>32</v>
      </c>
      <c r="C50" s="32" t="s">
        <v>1</v>
      </c>
      <c r="D50" s="32" t="s">
        <v>62</v>
      </c>
      <c r="E50" s="32" t="s">
        <v>46</v>
      </c>
      <c r="F50" s="33">
        <v>3200.0399169921875</v>
      </c>
      <c r="G50" s="34">
        <v>5535</v>
      </c>
    </row>
    <row r="51" spans="1:7" x14ac:dyDescent="0.25">
      <c r="A51" s="32" t="s">
        <v>57</v>
      </c>
      <c r="B51" s="32" t="s">
        <v>32</v>
      </c>
      <c r="C51" s="32" t="s">
        <v>1</v>
      </c>
      <c r="D51" s="32" t="s">
        <v>62</v>
      </c>
      <c r="E51" s="32" t="s">
        <v>97</v>
      </c>
      <c r="F51" s="33">
        <v>1780.4100341796875</v>
      </c>
      <c r="G51" s="34">
        <v>1587.1199951171875</v>
      </c>
    </row>
    <row r="52" spans="1:7" ht="15.75" thickBot="1" x14ac:dyDescent="0.3">
      <c r="A52" s="19" t="s">
        <v>61</v>
      </c>
      <c r="B52" s="21"/>
      <c r="C52" s="21"/>
      <c r="D52" s="21"/>
      <c r="E52" s="21"/>
      <c r="F52" s="21">
        <f>SUM(F47:F51)</f>
        <v>20109.450225830078</v>
      </c>
      <c r="G52" s="20">
        <f>SUM(G47:G51)</f>
        <v>205187.74499511719</v>
      </c>
    </row>
    <row r="53" spans="1:7" x14ac:dyDescent="0.25">
      <c r="A53" s="32" t="s">
        <v>63</v>
      </c>
      <c r="B53" s="32" t="s">
        <v>32</v>
      </c>
      <c r="C53" s="32" t="s">
        <v>1</v>
      </c>
      <c r="D53" s="32" t="s">
        <v>133</v>
      </c>
      <c r="E53" s="32" t="s">
        <v>106</v>
      </c>
      <c r="F53" s="33">
        <v>8581.030029296875</v>
      </c>
      <c r="G53" s="34">
        <v>82702.1796875</v>
      </c>
    </row>
    <row r="54" spans="1:7" x14ac:dyDescent="0.25">
      <c r="A54" s="32" t="s">
        <v>63</v>
      </c>
      <c r="B54" s="32" t="s">
        <v>32</v>
      </c>
      <c r="C54" s="32" t="s">
        <v>1</v>
      </c>
      <c r="D54" s="32" t="s">
        <v>62</v>
      </c>
      <c r="E54" s="32" t="s">
        <v>54</v>
      </c>
      <c r="F54" s="33">
        <v>2478.219970703125</v>
      </c>
      <c r="G54" s="34">
        <v>37441.269165039063</v>
      </c>
    </row>
    <row r="55" spans="1:7" x14ac:dyDescent="0.25">
      <c r="A55" s="32" t="s">
        <v>63</v>
      </c>
      <c r="B55" s="32" t="s">
        <v>32</v>
      </c>
      <c r="C55" s="32" t="s">
        <v>1</v>
      </c>
      <c r="D55" s="32" t="s">
        <v>62</v>
      </c>
      <c r="E55" s="32" t="s">
        <v>56</v>
      </c>
      <c r="F55" s="33">
        <v>273.42001342773438</v>
      </c>
      <c r="G55" s="34">
        <v>206</v>
      </c>
    </row>
    <row r="56" spans="1:7" x14ac:dyDescent="0.25">
      <c r="A56" s="32" t="s">
        <v>63</v>
      </c>
      <c r="B56" s="32" t="s">
        <v>32</v>
      </c>
      <c r="C56" s="32" t="s">
        <v>1</v>
      </c>
      <c r="D56" s="32" t="s">
        <v>62</v>
      </c>
      <c r="E56" s="32" t="s">
        <v>122</v>
      </c>
      <c r="F56" s="33">
        <v>922.59002685546875</v>
      </c>
      <c r="G56" s="34">
        <v>18153</v>
      </c>
    </row>
    <row r="57" spans="1:7" ht="15.75" thickBot="1" x14ac:dyDescent="0.3">
      <c r="A57" s="19" t="s">
        <v>64</v>
      </c>
      <c r="B57" s="21"/>
      <c r="C57" s="21"/>
      <c r="D57" s="21"/>
      <c r="E57" s="21"/>
      <c r="F57" s="21">
        <f>SUM(F53:F56)</f>
        <v>12255.260040283203</v>
      </c>
      <c r="G57" s="20">
        <f>SUM(G53:G56)</f>
        <v>138502.44885253906</v>
      </c>
    </row>
    <row r="58" spans="1:7" x14ac:dyDescent="0.25">
      <c r="A58" s="32" t="s">
        <v>67</v>
      </c>
      <c r="B58" s="32" t="s">
        <v>32</v>
      </c>
      <c r="C58" s="32" t="s">
        <v>1</v>
      </c>
      <c r="D58" s="32" t="s">
        <v>133</v>
      </c>
      <c r="E58" s="32" t="s">
        <v>141</v>
      </c>
      <c r="F58" s="33">
        <v>4746.240234375</v>
      </c>
      <c r="G58" s="34">
        <v>30812.5</v>
      </c>
    </row>
    <row r="59" spans="1:7" x14ac:dyDescent="0.25">
      <c r="A59" s="32" t="s">
        <v>67</v>
      </c>
      <c r="B59" s="32" t="s">
        <v>32</v>
      </c>
      <c r="C59" s="32" t="s">
        <v>1</v>
      </c>
      <c r="D59" s="32" t="s">
        <v>62</v>
      </c>
      <c r="E59" s="32" t="s">
        <v>54</v>
      </c>
      <c r="F59" s="33">
        <v>2314.7799377441406</v>
      </c>
      <c r="G59" s="34">
        <v>19795.049194335938</v>
      </c>
    </row>
    <row r="60" spans="1:7" x14ac:dyDescent="0.25">
      <c r="A60" s="32" t="s">
        <v>67</v>
      </c>
      <c r="B60" s="32" t="s">
        <v>32</v>
      </c>
      <c r="C60" s="32" t="s">
        <v>1</v>
      </c>
      <c r="D60" s="32" t="s">
        <v>62</v>
      </c>
      <c r="E60" s="32" t="s">
        <v>56</v>
      </c>
      <c r="F60" s="33">
        <v>273.42001342773438</v>
      </c>
      <c r="G60" s="34">
        <v>306</v>
      </c>
    </row>
    <row r="61" spans="1:7" x14ac:dyDescent="0.25">
      <c r="A61" s="32" t="s">
        <v>67</v>
      </c>
      <c r="B61" s="32" t="s">
        <v>32</v>
      </c>
      <c r="C61" s="32" t="s">
        <v>1</v>
      </c>
      <c r="D61" s="32" t="s">
        <v>62</v>
      </c>
      <c r="E61" s="32" t="s">
        <v>46</v>
      </c>
      <c r="F61" s="33">
        <v>3018.5399169921875</v>
      </c>
      <c r="G61" s="34">
        <v>5007.300048828125</v>
      </c>
    </row>
    <row r="62" spans="1:7" x14ac:dyDescent="0.25">
      <c r="A62" s="32" t="s">
        <v>67</v>
      </c>
      <c r="B62" s="32" t="s">
        <v>32</v>
      </c>
      <c r="C62" s="32" t="s">
        <v>1</v>
      </c>
      <c r="D62" s="32" t="s">
        <v>62</v>
      </c>
      <c r="E62" s="32" t="s">
        <v>118</v>
      </c>
      <c r="F62" s="33">
        <v>2095</v>
      </c>
      <c r="G62" s="34">
        <v>20387.279296875</v>
      </c>
    </row>
    <row r="63" spans="1:7" x14ac:dyDescent="0.25">
      <c r="A63" s="32" t="s">
        <v>67</v>
      </c>
      <c r="B63" s="32" t="s">
        <v>32</v>
      </c>
      <c r="C63" s="32" t="s">
        <v>1</v>
      </c>
      <c r="D63" s="32" t="s">
        <v>62</v>
      </c>
      <c r="E63" s="32" t="s">
        <v>106</v>
      </c>
      <c r="F63" s="33">
        <v>4613.3701171875</v>
      </c>
      <c r="G63" s="34">
        <v>3585</v>
      </c>
    </row>
    <row r="64" spans="1:7" ht="15.75" thickBot="1" x14ac:dyDescent="0.3">
      <c r="A64" s="19" t="s">
        <v>68</v>
      </c>
      <c r="B64" s="21"/>
      <c r="C64" s="21"/>
      <c r="D64" s="21"/>
      <c r="E64" s="21"/>
      <c r="F64" s="21">
        <f>SUM(F58:F63)</f>
        <v>17061.350219726563</v>
      </c>
      <c r="G64" s="20">
        <f>SUM(G58:G63)</f>
        <v>79893.128540039063</v>
      </c>
    </row>
    <row r="65" spans="1:7" x14ac:dyDescent="0.25">
      <c r="A65" s="32" t="s">
        <v>69</v>
      </c>
      <c r="B65" s="32" t="s">
        <v>32</v>
      </c>
      <c r="C65" s="32" t="s">
        <v>1</v>
      </c>
      <c r="D65" s="32" t="s">
        <v>40</v>
      </c>
      <c r="E65" s="32" t="s">
        <v>33</v>
      </c>
      <c r="F65" s="33">
        <v>64</v>
      </c>
      <c r="G65" s="34">
        <v>15.65</v>
      </c>
    </row>
    <row r="66" spans="1:7" ht="15.75" thickBot="1" x14ac:dyDescent="0.3">
      <c r="A66" s="19" t="s">
        <v>70</v>
      </c>
      <c r="B66" s="21"/>
      <c r="C66" s="21"/>
      <c r="D66" s="21"/>
      <c r="E66" s="21"/>
      <c r="F66" s="21">
        <f>SUM(F65)</f>
        <v>64</v>
      </c>
      <c r="G66" s="20">
        <f>SUM(G65)</f>
        <v>15.65</v>
      </c>
    </row>
    <row r="67" spans="1:7" x14ac:dyDescent="0.25">
      <c r="A67" s="32" t="s">
        <v>71</v>
      </c>
      <c r="B67" s="32" t="s">
        <v>32</v>
      </c>
      <c r="C67" s="32" t="s">
        <v>1</v>
      </c>
      <c r="D67" s="32" t="s">
        <v>124</v>
      </c>
      <c r="E67" s="32" t="s">
        <v>129</v>
      </c>
      <c r="F67" s="33">
        <v>22105.279296875</v>
      </c>
      <c r="G67" s="34">
        <v>65520</v>
      </c>
    </row>
    <row r="68" spans="1:7" x14ac:dyDescent="0.25">
      <c r="A68" s="32" t="s">
        <v>71</v>
      </c>
      <c r="B68" s="32" t="s">
        <v>32</v>
      </c>
      <c r="C68" s="32" t="s">
        <v>1</v>
      </c>
      <c r="D68" s="32" t="s">
        <v>62</v>
      </c>
      <c r="E68" s="32" t="s">
        <v>54</v>
      </c>
      <c r="F68" s="33">
        <v>863.97998046875</v>
      </c>
      <c r="G68" s="34">
        <v>19734.490234375</v>
      </c>
    </row>
    <row r="69" spans="1:7" x14ac:dyDescent="0.25">
      <c r="A69" s="32" t="s">
        <v>71</v>
      </c>
      <c r="B69" s="32" t="s">
        <v>32</v>
      </c>
      <c r="C69" s="32" t="s">
        <v>1</v>
      </c>
      <c r="D69" s="32" t="s">
        <v>62</v>
      </c>
      <c r="E69" s="32" t="s">
        <v>56</v>
      </c>
      <c r="F69" s="33">
        <v>40408.200012207031</v>
      </c>
      <c r="G69" s="34">
        <v>3333.0701293945313</v>
      </c>
    </row>
    <row r="70" spans="1:7" x14ac:dyDescent="0.25">
      <c r="A70" s="32" t="s">
        <v>71</v>
      </c>
      <c r="B70" s="32" t="s">
        <v>32</v>
      </c>
      <c r="C70" s="32" t="s">
        <v>1</v>
      </c>
      <c r="D70" s="32" t="s">
        <v>62</v>
      </c>
      <c r="E70" s="32" t="s">
        <v>46</v>
      </c>
      <c r="F70" s="33">
        <v>8438.9500732421875</v>
      </c>
      <c r="G70" s="34">
        <v>49951.4189453125</v>
      </c>
    </row>
    <row r="71" spans="1:7" x14ac:dyDescent="0.25">
      <c r="A71" s="32" t="s">
        <v>71</v>
      </c>
      <c r="B71" s="32" t="s">
        <v>32</v>
      </c>
      <c r="C71" s="32" t="s">
        <v>1</v>
      </c>
      <c r="D71" s="32" t="s">
        <v>62</v>
      </c>
      <c r="E71" s="32" t="s">
        <v>39</v>
      </c>
      <c r="F71" s="33">
        <v>1468.0799560546875</v>
      </c>
      <c r="G71" s="34">
        <v>1573.050048828125</v>
      </c>
    </row>
    <row r="72" spans="1:7" x14ac:dyDescent="0.25">
      <c r="A72" s="32" t="s">
        <v>71</v>
      </c>
      <c r="B72" s="32" t="s">
        <v>32</v>
      </c>
      <c r="C72" s="32" t="s">
        <v>1</v>
      </c>
      <c r="D72" s="32" t="s">
        <v>62</v>
      </c>
      <c r="E72" s="32" t="s">
        <v>42</v>
      </c>
      <c r="F72" s="33">
        <v>765.69000244140625</v>
      </c>
      <c r="G72" s="34">
        <v>1028.199951171875</v>
      </c>
    </row>
    <row r="73" spans="1:7" x14ac:dyDescent="0.25">
      <c r="A73" s="32" t="s">
        <v>71</v>
      </c>
      <c r="B73" s="32" t="s">
        <v>32</v>
      </c>
      <c r="C73" s="32" t="s">
        <v>1</v>
      </c>
      <c r="D73" s="32" t="s">
        <v>127</v>
      </c>
      <c r="E73" s="32" t="s">
        <v>33</v>
      </c>
      <c r="F73" s="33">
        <v>7529.6298828125</v>
      </c>
      <c r="G73" s="34">
        <v>50284.078125</v>
      </c>
    </row>
    <row r="74" spans="1:7" ht="15.75" thickBot="1" x14ac:dyDescent="0.3">
      <c r="A74" s="19" t="s">
        <v>71</v>
      </c>
      <c r="B74" s="21"/>
      <c r="C74" s="21"/>
      <c r="D74" s="21"/>
      <c r="E74" s="21"/>
      <c r="F74" s="21">
        <f>SUM(F67:F73)</f>
        <v>81579.809204101563</v>
      </c>
      <c r="G74" s="20">
        <f>SUM(G67:G73)</f>
        <v>191424.30743408203</v>
      </c>
    </row>
    <row r="75" spans="1:7" x14ac:dyDescent="0.25">
      <c r="A75" s="32" t="s">
        <v>77</v>
      </c>
      <c r="B75" s="32" t="s">
        <v>32</v>
      </c>
      <c r="C75" s="32" t="s">
        <v>1</v>
      </c>
      <c r="D75" s="32" t="s">
        <v>154</v>
      </c>
      <c r="E75" s="32" t="s">
        <v>95</v>
      </c>
      <c r="F75" s="33">
        <v>10420.08984375</v>
      </c>
      <c r="G75" s="34">
        <v>8346.240234375</v>
      </c>
    </row>
    <row r="76" spans="1:7" ht="15.75" thickBot="1" x14ac:dyDescent="0.3">
      <c r="A76" s="19" t="s">
        <v>149</v>
      </c>
      <c r="B76" s="21"/>
      <c r="C76" s="21"/>
      <c r="D76" s="21"/>
      <c r="E76" s="21"/>
      <c r="F76" s="21">
        <f>SUM(F75)</f>
        <v>10420.08984375</v>
      </c>
      <c r="G76" s="20">
        <f>SUM(G75)</f>
        <v>8346.240234375</v>
      </c>
    </row>
    <row r="77" spans="1:7" x14ac:dyDescent="0.25">
      <c r="A77" s="32" t="s">
        <v>150</v>
      </c>
      <c r="B77" s="32" t="s">
        <v>32</v>
      </c>
      <c r="C77" s="32" t="s">
        <v>1</v>
      </c>
      <c r="D77" s="32" t="s">
        <v>121</v>
      </c>
      <c r="E77" s="32" t="s">
        <v>106</v>
      </c>
      <c r="F77" s="33">
        <v>9495.5</v>
      </c>
      <c r="G77" s="34">
        <v>193215.390625</v>
      </c>
    </row>
    <row r="78" spans="1:7" x14ac:dyDescent="0.25">
      <c r="A78" s="32" t="s">
        <v>150</v>
      </c>
      <c r="B78" s="32" t="s">
        <v>32</v>
      </c>
      <c r="C78" s="32" t="s">
        <v>1</v>
      </c>
      <c r="D78" s="32" t="s">
        <v>124</v>
      </c>
      <c r="E78" s="32" t="s">
        <v>106</v>
      </c>
      <c r="F78" s="33">
        <v>21665.279296875</v>
      </c>
      <c r="G78" s="34">
        <v>65520</v>
      </c>
    </row>
    <row r="79" spans="1:7" x14ac:dyDescent="0.25">
      <c r="A79" s="32" t="s">
        <v>150</v>
      </c>
      <c r="B79" s="32" t="s">
        <v>32</v>
      </c>
      <c r="C79" s="32" t="s">
        <v>1</v>
      </c>
      <c r="D79" s="32" t="s">
        <v>62</v>
      </c>
      <c r="E79" s="32" t="s">
        <v>54</v>
      </c>
      <c r="F79" s="33">
        <v>1727.9599609375</v>
      </c>
      <c r="G79" s="34">
        <v>1960.800048828125</v>
      </c>
    </row>
    <row r="80" spans="1:7" x14ac:dyDescent="0.25">
      <c r="A80" s="32" t="s">
        <v>150</v>
      </c>
      <c r="B80" s="32" t="s">
        <v>32</v>
      </c>
      <c r="C80" s="32" t="s">
        <v>1</v>
      </c>
      <c r="D80" s="32" t="s">
        <v>62</v>
      </c>
      <c r="E80" s="32" t="s">
        <v>105</v>
      </c>
      <c r="F80" s="33">
        <v>1146.31005859375</v>
      </c>
      <c r="G80" s="34">
        <v>1373.9100341796875</v>
      </c>
    </row>
    <row r="81" spans="1:7" x14ac:dyDescent="0.25">
      <c r="A81" s="32" t="s">
        <v>150</v>
      </c>
      <c r="B81" s="32" t="s">
        <v>32</v>
      </c>
      <c r="C81" s="32" t="s">
        <v>1</v>
      </c>
      <c r="D81" s="32" t="s">
        <v>62</v>
      </c>
      <c r="E81" s="32" t="s">
        <v>56</v>
      </c>
      <c r="F81" s="33">
        <v>1168.6499938964844</v>
      </c>
      <c r="G81" s="34">
        <v>949.20001220703125</v>
      </c>
    </row>
    <row r="82" spans="1:7" x14ac:dyDescent="0.25">
      <c r="A82" s="32" t="s">
        <v>150</v>
      </c>
      <c r="B82" s="32" t="s">
        <v>32</v>
      </c>
      <c r="C82" s="32" t="s">
        <v>1</v>
      </c>
      <c r="D82" s="32" t="s">
        <v>62</v>
      </c>
      <c r="E82" s="32" t="s">
        <v>46</v>
      </c>
      <c r="F82" s="33">
        <v>2094</v>
      </c>
      <c r="G82" s="34">
        <v>19688.98046875</v>
      </c>
    </row>
    <row r="83" spans="1:7" x14ac:dyDescent="0.25">
      <c r="A83" s="32" t="s">
        <v>150</v>
      </c>
      <c r="B83" s="32" t="s">
        <v>32</v>
      </c>
      <c r="C83" s="32" t="s">
        <v>1</v>
      </c>
      <c r="D83" s="32" t="s">
        <v>62</v>
      </c>
      <c r="E83" s="32" t="s">
        <v>122</v>
      </c>
      <c r="F83" s="33">
        <v>21575.439453125</v>
      </c>
      <c r="G83" s="34">
        <v>1855.8599853515625</v>
      </c>
    </row>
    <row r="84" spans="1:7" x14ac:dyDescent="0.25">
      <c r="A84" s="32" t="s">
        <v>150</v>
      </c>
      <c r="B84" s="32" t="s">
        <v>32</v>
      </c>
      <c r="C84" s="32" t="s">
        <v>1</v>
      </c>
      <c r="D84" s="32" t="s">
        <v>62</v>
      </c>
      <c r="E84" s="32" t="s">
        <v>41</v>
      </c>
      <c r="F84" s="33">
        <v>22377.599609375</v>
      </c>
      <c r="G84" s="34">
        <v>32676</v>
      </c>
    </row>
    <row r="85" spans="1:7" ht="15.75" thickBot="1" x14ac:dyDescent="0.3">
      <c r="A85" s="19" t="s">
        <v>151</v>
      </c>
      <c r="B85" s="21"/>
      <c r="C85" s="21"/>
      <c r="D85" s="21"/>
      <c r="E85" s="21"/>
      <c r="F85" s="21">
        <f>SUM(F77:F84)</f>
        <v>81250.738372802734</v>
      </c>
      <c r="G85" s="20">
        <f>SUM(G77:G84)</f>
        <v>317240.14117431641</v>
      </c>
    </row>
    <row r="86" spans="1:7" ht="16.5" thickBot="1" x14ac:dyDescent="0.3">
      <c r="A86" s="17" t="s">
        <v>0</v>
      </c>
      <c r="B86" s="17"/>
      <c r="C86" s="17"/>
      <c r="D86" s="17"/>
      <c r="E86" s="17"/>
      <c r="F86" s="17">
        <f>+F85+F76+F74+F66+F64+F57+F52+F46+F34+F26+F17+F13</f>
        <v>430964.09454345703</v>
      </c>
      <c r="G86" s="17">
        <f>+G85+G76+G74+G66+G64+G57+G52+G46+G34+G26+G17+G13</f>
        <v>1617458.2980827331</v>
      </c>
    </row>
    <row r="88" spans="1:7" x14ac:dyDescent="0.25">
      <c r="A88" t="s">
        <v>21</v>
      </c>
    </row>
  </sheetData>
  <sortState xmlns:xlrd2="http://schemas.microsoft.com/office/spreadsheetml/2017/richdata2" ref="A12:G76">
    <sortCondition ref="D12:D76"/>
    <sortCondition ref="E12:E76"/>
  </sortState>
  <mergeCells count="5">
    <mergeCell ref="A10:G10"/>
    <mergeCell ref="A6:G6"/>
    <mergeCell ref="A7:G7"/>
    <mergeCell ref="A8:G8"/>
    <mergeCell ref="A9:G9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4"/>
  <sheetViews>
    <sheetView topLeftCell="A100" workbookViewId="0">
      <selection activeCell="H107" sqref="H107"/>
    </sheetView>
  </sheetViews>
  <sheetFormatPr baseColWidth="10" defaultColWidth="49.42578125" defaultRowHeight="15" x14ac:dyDescent="0.25"/>
  <cols>
    <col min="1" max="1" width="13.140625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29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18</v>
      </c>
      <c r="E11" s="35" t="s">
        <v>17</v>
      </c>
      <c r="F11" s="36" t="s">
        <v>7</v>
      </c>
      <c r="G11" s="37" t="s">
        <v>8</v>
      </c>
    </row>
    <row r="12" spans="1:7" x14ac:dyDescent="0.25">
      <c r="A12" s="32" t="s">
        <v>31</v>
      </c>
      <c r="B12" s="32" t="s">
        <v>32</v>
      </c>
      <c r="C12" s="32" t="s">
        <v>84</v>
      </c>
      <c r="D12" s="32" t="s">
        <v>88</v>
      </c>
      <c r="E12" s="32" t="s">
        <v>89</v>
      </c>
      <c r="F12" s="33">
        <v>1716</v>
      </c>
      <c r="G12" s="34">
        <v>18711</v>
      </c>
    </row>
    <row r="13" spans="1:7" x14ac:dyDescent="0.25">
      <c r="A13" s="32" t="s">
        <v>31</v>
      </c>
      <c r="B13" s="32" t="s">
        <v>32</v>
      </c>
      <c r="C13" s="32" t="s">
        <v>84</v>
      </c>
      <c r="D13" s="32" t="s">
        <v>88</v>
      </c>
      <c r="E13" s="32" t="s">
        <v>33</v>
      </c>
      <c r="F13" s="33">
        <v>12484</v>
      </c>
      <c r="G13" s="34">
        <v>231223.328125</v>
      </c>
    </row>
    <row r="14" spans="1:7" ht="30" x14ac:dyDescent="0.25">
      <c r="A14" s="32" t="s">
        <v>31</v>
      </c>
      <c r="B14" s="32" t="s">
        <v>32</v>
      </c>
      <c r="C14" s="32" t="s">
        <v>84</v>
      </c>
      <c r="D14" s="32" t="s">
        <v>83</v>
      </c>
      <c r="E14" s="32" t="s">
        <v>87</v>
      </c>
      <c r="F14" s="33">
        <v>24000</v>
      </c>
      <c r="G14" s="34">
        <v>8400</v>
      </c>
    </row>
    <row r="15" spans="1:7" ht="30" x14ac:dyDescent="0.25">
      <c r="A15" s="32" t="s">
        <v>31</v>
      </c>
      <c r="B15" s="32" t="s">
        <v>32</v>
      </c>
      <c r="C15" s="32" t="s">
        <v>84</v>
      </c>
      <c r="D15" s="32" t="s">
        <v>83</v>
      </c>
      <c r="E15" s="32" t="s">
        <v>86</v>
      </c>
      <c r="F15" s="33">
        <v>24400</v>
      </c>
      <c r="G15" s="34">
        <v>12050</v>
      </c>
    </row>
    <row r="16" spans="1:7" ht="30" x14ac:dyDescent="0.25">
      <c r="A16" s="32" t="s">
        <v>31</v>
      </c>
      <c r="B16" s="32" t="s">
        <v>32</v>
      </c>
      <c r="C16" s="32" t="s">
        <v>84</v>
      </c>
      <c r="D16" s="32" t="s">
        <v>83</v>
      </c>
      <c r="E16" s="32" t="s">
        <v>85</v>
      </c>
      <c r="F16" s="33">
        <v>48685</v>
      </c>
      <c r="G16" s="34">
        <v>19474</v>
      </c>
    </row>
    <row r="17" spans="1:7" ht="30.75" thickBot="1" x14ac:dyDescent="0.3">
      <c r="A17" s="32" t="s">
        <v>31</v>
      </c>
      <c r="B17" s="32" t="s">
        <v>32</v>
      </c>
      <c r="C17" s="32" t="s">
        <v>84</v>
      </c>
      <c r="D17" s="32" t="s">
        <v>83</v>
      </c>
      <c r="E17" s="32" t="s">
        <v>82</v>
      </c>
      <c r="F17" s="33">
        <v>242632.640625</v>
      </c>
      <c r="G17" s="34">
        <v>129026.1494140625</v>
      </c>
    </row>
    <row r="18" spans="1:7" ht="15.75" thickBot="1" x14ac:dyDescent="0.3">
      <c r="A18" s="22" t="s">
        <v>22</v>
      </c>
      <c r="B18" s="24"/>
      <c r="C18" s="24"/>
      <c r="D18" s="24"/>
      <c r="E18" s="24"/>
      <c r="F18" s="24">
        <f>SUM(F12:F17)</f>
        <v>353917.640625</v>
      </c>
      <c r="G18" s="23">
        <f>SUM(G12:G17)</f>
        <v>418884.4775390625</v>
      </c>
    </row>
    <row r="19" spans="1:7" x14ac:dyDescent="0.25">
      <c r="A19" s="32" t="s">
        <v>43</v>
      </c>
      <c r="B19" s="32" t="s">
        <v>32</v>
      </c>
      <c r="C19" s="32" t="s">
        <v>84</v>
      </c>
      <c r="D19" s="32" t="s">
        <v>92</v>
      </c>
      <c r="E19" s="32" t="s">
        <v>91</v>
      </c>
      <c r="F19" s="33">
        <v>22000</v>
      </c>
      <c r="G19" s="34">
        <v>9975</v>
      </c>
    </row>
    <row r="20" spans="1:7" ht="30" x14ac:dyDescent="0.25">
      <c r="A20" s="32" t="s">
        <v>43</v>
      </c>
      <c r="B20" s="32" t="s">
        <v>32</v>
      </c>
      <c r="C20" s="32" t="s">
        <v>84</v>
      </c>
      <c r="D20" s="32" t="s">
        <v>90</v>
      </c>
      <c r="E20" s="32" t="s">
        <v>86</v>
      </c>
      <c r="F20" s="33">
        <v>76115</v>
      </c>
      <c r="G20" s="34">
        <v>38255.099609375</v>
      </c>
    </row>
    <row r="21" spans="1:7" ht="30" x14ac:dyDescent="0.25">
      <c r="A21" s="32" t="s">
        <v>43</v>
      </c>
      <c r="B21" s="32" t="s">
        <v>32</v>
      </c>
      <c r="C21" s="32" t="s">
        <v>84</v>
      </c>
      <c r="D21" s="32" t="s">
        <v>90</v>
      </c>
      <c r="E21" s="32" t="s">
        <v>85</v>
      </c>
      <c r="F21" s="33">
        <v>25450</v>
      </c>
      <c r="G21" s="34">
        <v>8907.5</v>
      </c>
    </row>
    <row r="22" spans="1:7" ht="30.75" thickBot="1" x14ac:dyDescent="0.3">
      <c r="A22" s="32" t="s">
        <v>43</v>
      </c>
      <c r="B22" s="32" t="s">
        <v>32</v>
      </c>
      <c r="C22" s="32" t="s">
        <v>84</v>
      </c>
      <c r="D22" s="32" t="s">
        <v>90</v>
      </c>
      <c r="E22" s="32" t="s">
        <v>82</v>
      </c>
      <c r="F22" s="33">
        <v>247600</v>
      </c>
      <c r="G22" s="34">
        <v>136868.0234375</v>
      </c>
    </row>
    <row r="23" spans="1:7" ht="15.75" thickBot="1" x14ac:dyDescent="0.3">
      <c r="A23" s="22" t="s">
        <v>43</v>
      </c>
      <c r="B23" s="24"/>
      <c r="C23" s="24"/>
      <c r="D23" s="24"/>
      <c r="E23" s="24"/>
      <c r="F23" s="24">
        <f>SUM(F19:F22)</f>
        <v>371165</v>
      </c>
      <c r="G23" s="23">
        <f>SUM(G19:G22)</f>
        <v>194005.623046875</v>
      </c>
    </row>
    <row r="24" spans="1:7" x14ac:dyDescent="0.25">
      <c r="A24" s="32" t="s">
        <v>48</v>
      </c>
      <c r="B24" s="32" t="s">
        <v>32</v>
      </c>
      <c r="C24" s="32" t="s">
        <v>84</v>
      </c>
      <c r="D24" s="32" t="s">
        <v>88</v>
      </c>
      <c r="E24" s="32" t="s">
        <v>129</v>
      </c>
      <c r="F24" s="33">
        <v>20</v>
      </c>
      <c r="G24" s="34">
        <v>25</v>
      </c>
    </row>
    <row r="25" spans="1:7" x14ac:dyDescent="0.25">
      <c r="A25" s="32" t="s">
        <v>48</v>
      </c>
      <c r="B25" s="32" t="s">
        <v>32</v>
      </c>
      <c r="C25" s="32" t="s">
        <v>84</v>
      </c>
      <c r="D25" s="32" t="s">
        <v>88</v>
      </c>
      <c r="E25" s="32" t="s">
        <v>51</v>
      </c>
      <c r="F25" s="33">
        <v>308.20001220703125</v>
      </c>
      <c r="G25" s="34">
        <v>5489.0400390625</v>
      </c>
    </row>
    <row r="26" spans="1:7" x14ac:dyDescent="0.25">
      <c r="A26" s="32" t="s">
        <v>48</v>
      </c>
      <c r="B26" s="32" t="s">
        <v>32</v>
      </c>
      <c r="C26" s="32" t="s">
        <v>84</v>
      </c>
      <c r="D26" s="32" t="s">
        <v>88</v>
      </c>
      <c r="E26" s="32" t="s">
        <v>108</v>
      </c>
      <c r="F26" s="33">
        <v>52971</v>
      </c>
      <c r="G26" s="34">
        <v>38979</v>
      </c>
    </row>
    <row r="27" spans="1:7" x14ac:dyDescent="0.25">
      <c r="A27" s="32" t="s">
        <v>48</v>
      </c>
      <c r="B27" s="32" t="s">
        <v>32</v>
      </c>
      <c r="C27" s="32" t="s">
        <v>84</v>
      </c>
      <c r="D27" s="32" t="s">
        <v>88</v>
      </c>
      <c r="E27" s="32" t="s">
        <v>114</v>
      </c>
      <c r="F27" s="33">
        <v>20500</v>
      </c>
      <c r="G27" s="34">
        <v>13325</v>
      </c>
    </row>
    <row r="28" spans="1:7" x14ac:dyDescent="0.25">
      <c r="A28" s="32" t="s">
        <v>48</v>
      </c>
      <c r="B28" s="32" t="s">
        <v>32</v>
      </c>
      <c r="C28" s="32" t="s">
        <v>84</v>
      </c>
      <c r="D28" s="32" t="s">
        <v>88</v>
      </c>
      <c r="E28" s="32" t="s">
        <v>33</v>
      </c>
      <c r="F28" s="33">
        <v>10</v>
      </c>
      <c r="G28" s="34">
        <v>10</v>
      </c>
    </row>
    <row r="29" spans="1:7" x14ac:dyDescent="0.25">
      <c r="A29" s="32" t="s">
        <v>48</v>
      </c>
      <c r="B29" s="32" t="s">
        <v>32</v>
      </c>
      <c r="C29" s="32" t="s">
        <v>84</v>
      </c>
      <c r="D29" s="32" t="s">
        <v>92</v>
      </c>
      <c r="E29" s="32" t="s">
        <v>60</v>
      </c>
      <c r="F29" s="33">
        <v>2670.780029296875</v>
      </c>
      <c r="G29" s="34">
        <v>102459</v>
      </c>
    </row>
    <row r="30" spans="1:7" x14ac:dyDescent="0.25">
      <c r="A30" s="32" t="s">
        <v>48</v>
      </c>
      <c r="B30" s="32" t="s">
        <v>32</v>
      </c>
      <c r="C30" s="32" t="s">
        <v>84</v>
      </c>
      <c r="D30" s="32" t="s">
        <v>88</v>
      </c>
      <c r="E30" s="32" t="s">
        <v>91</v>
      </c>
      <c r="F30" s="33">
        <v>10</v>
      </c>
      <c r="G30" s="34">
        <v>10</v>
      </c>
    </row>
    <row r="31" spans="1:7" x14ac:dyDescent="0.25">
      <c r="A31" s="32" t="s">
        <v>48</v>
      </c>
      <c r="B31" s="32" t="s">
        <v>32</v>
      </c>
      <c r="C31" s="32" t="s">
        <v>84</v>
      </c>
      <c r="D31" s="32" t="s">
        <v>88</v>
      </c>
      <c r="E31" s="32" t="s">
        <v>110</v>
      </c>
      <c r="F31" s="33">
        <v>18012</v>
      </c>
      <c r="G31" s="34">
        <v>168637.5</v>
      </c>
    </row>
    <row r="32" spans="1:7" x14ac:dyDescent="0.25">
      <c r="A32" s="32" t="s">
        <v>48</v>
      </c>
      <c r="B32" s="32" t="s">
        <v>32</v>
      </c>
      <c r="C32" s="32" t="s">
        <v>84</v>
      </c>
      <c r="D32" s="32" t="s">
        <v>88</v>
      </c>
      <c r="E32" s="32" t="s">
        <v>111</v>
      </c>
      <c r="F32" s="33">
        <v>12</v>
      </c>
      <c r="G32" s="34">
        <v>15</v>
      </c>
    </row>
    <row r="33" spans="1:7" ht="30" x14ac:dyDescent="0.25">
      <c r="A33" s="32" t="s">
        <v>48</v>
      </c>
      <c r="B33" s="32" t="s">
        <v>32</v>
      </c>
      <c r="C33" s="32" t="s">
        <v>84</v>
      </c>
      <c r="D33" s="32" t="s">
        <v>83</v>
      </c>
      <c r="E33" s="32" t="s">
        <v>130</v>
      </c>
      <c r="F33" s="33">
        <v>56400</v>
      </c>
      <c r="G33" s="34">
        <v>38000</v>
      </c>
    </row>
    <row r="34" spans="1:7" ht="30.75" thickBot="1" x14ac:dyDescent="0.3">
      <c r="A34" s="32" t="s">
        <v>48</v>
      </c>
      <c r="B34" s="32" t="s">
        <v>32</v>
      </c>
      <c r="C34" s="32" t="s">
        <v>84</v>
      </c>
      <c r="D34" s="32" t="s">
        <v>83</v>
      </c>
      <c r="E34" s="32" t="s">
        <v>82</v>
      </c>
      <c r="F34" s="33">
        <v>84.099998474121094</v>
      </c>
      <c r="G34" s="34">
        <v>48.25</v>
      </c>
    </row>
    <row r="35" spans="1:7" ht="15.75" thickBot="1" x14ac:dyDescent="0.3">
      <c r="A35" s="22" t="s">
        <v>48</v>
      </c>
      <c r="B35" s="24"/>
      <c r="C35" s="24"/>
      <c r="D35" s="24"/>
      <c r="E35" s="24"/>
      <c r="F35" s="24">
        <f>SUM(F24:F34)</f>
        <v>150998.08003997803</v>
      </c>
      <c r="G35" s="23">
        <f>SUM(G24:G34)</f>
        <v>366997.7900390625</v>
      </c>
    </row>
    <row r="36" spans="1:7" x14ac:dyDescent="0.25">
      <c r="A36" s="32" t="s">
        <v>50</v>
      </c>
      <c r="B36" s="32" t="s">
        <v>32</v>
      </c>
      <c r="C36" s="32" t="s">
        <v>84</v>
      </c>
      <c r="D36" s="32" t="s">
        <v>88</v>
      </c>
      <c r="E36" s="32" t="s">
        <v>107</v>
      </c>
      <c r="F36" s="33">
        <v>52525</v>
      </c>
      <c r="G36" s="34">
        <v>14001.8798828125</v>
      </c>
    </row>
    <row r="37" spans="1:7" x14ac:dyDescent="0.25">
      <c r="A37" s="32" t="s">
        <v>50</v>
      </c>
      <c r="B37" s="32" t="s">
        <v>32</v>
      </c>
      <c r="C37" s="32" t="s">
        <v>84</v>
      </c>
      <c r="D37" s="32" t="s">
        <v>88</v>
      </c>
      <c r="E37" s="32" t="s">
        <v>108</v>
      </c>
      <c r="F37" s="33">
        <v>24</v>
      </c>
      <c r="G37" s="34">
        <v>808.510009765625</v>
      </c>
    </row>
    <row r="38" spans="1:7" x14ac:dyDescent="0.25">
      <c r="A38" s="32" t="s">
        <v>50</v>
      </c>
      <c r="B38" s="32" t="s">
        <v>32</v>
      </c>
      <c r="C38" s="32" t="s">
        <v>84</v>
      </c>
      <c r="D38" s="32" t="s">
        <v>88</v>
      </c>
      <c r="E38" s="32" t="s">
        <v>89</v>
      </c>
      <c r="F38" s="33">
        <v>1588</v>
      </c>
      <c r="G38" s="34">
        <v>27584</v>
      </c>
    </row>
    <row r="39" spans="1:7" x14ac:dyDescent="0.25">
      <c r="A39" s="32" t="s">
        <v>50</v>
      </c>
      <c r="B39" s="32" t="s">
        <v>32</v>
      </c>
      <c r="C39" s="32" t="s">
        <v>84</v>
      </c>
      <c r="D39" s="32" t="s">
        <v>88</v>
      </c>
      <c r="E39" s="32" t="s">
        <v>33</v>
      </c>
      <c r="F39" s="33">
        <v>13816</v>
      </c>
      <c r="G39" s="34">
        <v>251114.91723632813</v>
      </c>
    </row>
    <row r="40" spans="1:7" x14ac:dyDescent="0.25">
      <c r="A40" s="32" t="s">
        <v>50</v>
      </c>
      <c r="B40" s="32" t="s">
        <v>32</v>
      </c>
      <c r="C40" s="32" t="s">
        <v>84</v>
      </c>
      <c r="D40" s="32" t="s">
        <v>88</v>
      </c>
      <c r="E40" s="32" t="s">
        <v>109</v>
      </c>
      <c r="F40" s="33">
        <v>421</v>
      </c>
      <c r="G40" s="34">
        <v>7916.2102966308594</v>
      </c>
    </row>
    <row r="41" spans="1:7" x14ac:dyDescent="0.25">
      <c r="A41" s="32" t="s">
        <v>50</v>
      </c>
      <c r="B41" s="32" t="s">
        <v>32</v>
      </c>
      <c r="C41" s="32" t="s">
        <v>84</v>
      </c>
      <c r="D41" s="32" t="s">
        <v>88</v>
      </c>
      <c r="E41" s="32" t="s">
        <v>91</v>
      </c>
      <c r="F41" s="33">
        <v>16</v>
      </c>
      <c r="G41" s="34">
        <v>25</v>
      </c>
    </row>
    <row r="42" spans="1:7" x14ac:dyDescent="0.25">
      <c r="A42" s="32" t="s">
        <v>50</v>
      </c>
      <c r="B42" s="32" t="s">
        <v>32</v>
      </c>
      <c r="C42" s="32" t="s">
        <v>84</v>
      </c>
      <c r="D42" s="32" t="s">
        <v>88</v>
      </c>
      <c r="E42" s="32" t="s">
        <v>110</v>
      </c>
      <c r="F42" s="33">
        <v>7233</v>
      </c>
      <c r="G42" s="34">
        <v>19624.55078125</v>
      </c>
    </row>
    <row r="43" spans="1:7" x14ac:dyDescent="0.25">
      <c r="A43" s="32" t="s">
        <v>50</v>
      </c>
      <c r="B43" s="32" t="s">
        <v>32</v>
      </c>
      <c r="C43" s="32" t="s">
        <v>84</v>
      </c>
      <c r="D43" s="32" t="s">
        <v>88</v>
      </c>
      <c r="E43" s="32" t="s">
        <v>111</v>
      </c>
      <c r="F43" s="33">
        <v>12</v>
      </c>
      <c r="G43" s="34">
        <v>15</v>
      </c>
    </row>
    <row r="44" spans="1:7" x14ac:dyDescent="0.25">
      <c r="A44" s="32" t="s">
        <v>50</v>
      </c>
      <c r="B44" s="32" t="s">
        <v>32</v>
      </c>
      <c r="C44" s="32" t="s">
        <v>84</v>
      </c>
      <c r="D44" s="32" t="s">
        <v>88</v>
      </c>
      <c r="E44" s="32" t="s">
        <v>112</v>
      </c>
      <c r="F44" s="33">
        <v>240</v>
      </c>
      <c r="G44" s="34">
        <v>8653.72998046875</v>
      </c>
    </row>
    <row r="45" spans="1:7" x14ac:dyDescent="0.25">
      <c r="A45" s="32" t="s">
        <v>50</v>
      </c>
      <c r="B45" s="32" t="s">
        <v>32</v>
      </c>
      <c r="C45" s="32" t="s">
        <v>84</v>
      </c>
      <c r="D45" s="32" t="s">
        <v>113</v>
      </c>
      <c r="E45" s="32" t="s">
        <v>86</v>
      </c>
      <c r="F45" s="33">
        <v>49915</v>
      </c>
      <c r="G45" s="34">
        <v>36795</v>
      </c>
    </row>
    <row r="46" spans="1:7" ht="30" x14ac:dyDescent="0.25">
      <c r="A46" s="32" t="s">
        <v>50</v>
      </c>
      <c r="B46" s="32" t="s">
        <v>32</v>
      </c>
      <c r="C46" s="32" t="s">
        <v>84</v>
      </c>
      <c r="D46" s="32" t="s">
        <v>90</v>
      </c>
      <c r="E46" s="32" t="s">
        <v>114</v>
      </c>
      <c r="F46" s="33">
        <v>23000</v>
      </c>
      <c r="G46" s="34">
        <v>18400</v>
      </c>
    </row>
    <row r="47" spans="1:7" ht="30" x14ac:dyDescent="0.25">
      <c r="A47" s="32" t="s">
        <v>50</v>
      </c>
      <c r="B47" s="32" t="s">
        <v>32</v>
      </c>
      <c r="C47" s="32" t="s">
        <v>84</v>
      </c>
      <c r="D47" s="32" t="s">
        <v>90</v>
      </c>
      <c r="E47" s="32" t="s">
        <v>86</v>
      </c>
      <c r="F47" s="33">
        <v>74190</v>
      </c>
      <c r="G47" s="34">
        <v>24757.5</v>
      </c>
    </row>
    <row r="48" spans="1:7" ht="30" x14ac:dyDescent="0.25">
      <c r="A48" s="32" t="s">
        <v>50</v>
      </c>
      <c r="B48" s="32" t="s">
        <v>32</v>
      </c>
      <c r="C48" s="32" t="s">
        <v>84</v>
      </c>
      <c r="D48" s="32" t="s">
        <v>90</v>
      </c>
      <c r="E48" s="32" t="s">
        <v>82</v>
      </c>
      <c r="F48" s="33">
        <v>351855</v>
      </c>
      <c r="G48" s="34">
        <v>192872</v>
      </c>
    </row>
    <row r="49" spans="1:7" ht="30.75" thickBot="1" x14ac:dyDescent="0.3">
      <c r="A49" s="32" t="s">
        <v>50</v>
      </c>
      <c r="B49" s="32" t="s">
        <v>32</v>
      </c>
      <c r="C49" s="32" t="s">
        <v>84</v>
      </c>
      <c r="D49" s="32" t="s">
        <v>83</v>
      </c>
      <c r="E49" s="32" t="s">
        <v>108</v>
      </c>
      <c r="F49" s="33">
        <v>51859</v>
      </c>
      <c r="G49" s="34">
        <v>14084.0498046875</v>
      </c>
    </row>
    <row r="50" spans="1:7" ht="15.75" thickBot="1" x14ac:dyDescent="0.3">
      <c r="A50" s="22" t="s">
        <v>52</v>
      </c>
      <c r="B50" s="24"/>
      <c r="C50" s="24"/>
      <c r="D50" s="24"/>
      <c r="E50" s="24"/>
      <c r="F50" s="24">
        <f>SUM(F36:F49)</f>
        <v>626694</v>
      </c>
      <c r="G50" s="23">
        <f>SUM(G36:G49)</f>
        <v>616652.34799194336</v>
      </c>
    </row>
    <row r="51" spans="1:7" ht="30" x14ac:dyDescent="0.25">
      <c r="A51" s="32" t="s">
        <v>53</v>
      </c>
      <c r="B51" s="32" t="s">
        <v>32</v>
      </c>
      <c r="C51" s="32" t="s">
        <v>84</v>
      </c>
      <c r="D51" s="32" t="s">
        <v>90</v>
      </c>
      <c r="E51" s="32" t="s">
        <v>86</v>
      </c>
      <c r="F51" s="33">
        <v>98675</v>
      </c>
      <c r="G51" s="34">
        <v>98275</v>
      </c>
    </row>
    <row r="52" spans="1:7" ht="30" x14ac:dyDescent="0.25">
      <c r="A52" s="32" t="s">
        <v>53</v>
      </c>
      <c r="B52" s="32" t="s">
        <v>32</v>
      </c>
      <c r="C52" s="32" t="s">
        <v>84</v>
      </c>
      <c r="D52" s="32" t="s">
        <v>90</v>
      </c>
      <c r="E52" s="32" t="s">
        <v>91</v>
      </c>
      <c r="F52" s="33">
        <v>17000</v>
      </c>
      <c r="G52" s="34">
        <v>7385</v>
      </c>
    </row>
    <row r="53" spans="1:7" ht="30" x14ac:dyDescent="0.25">
      <c r="A53" s="32" t="s">
        <v>53</v>
      </c>
      <c r="B53" s="32" t="s">
        <v>32</v>
      </c>
      <c r="C53" s="32" t="s">
        <v>84</v>
      </c>
      <c r="D53" s="32" t="s">
        <v>90</v>
      </c>
      <c r="E53" s="32" t="s">
        <v>85</v>
      </c>
      <c r="F53" s="33">
        <v>48955</v>
      </c>
      <c r="G53" s="34">
        <v>19582</v>
      </c>
    </row>
    <row r="54" spans="1:7" ht="30.75" thickBot="1" x14ac:dyDescent="0.3">
      <c r="A54" s="32" t="s">
        <v>53</v>
      </c>
      <c r="B54" s="32" t="s">
        <v>32</v>
      </c>
      <c r="C54" s="32" t="s">
        <v>84</v>
      </c>
      <c r="D54" s="32" t="s">
        <v>90</v>
      </c>
      <c r="E54" s="32" t="s">
        <v>82</v>
      </c>
      <c r="F54" s="33">
        <v>372505</v>
      </c>
      <c r="G54" s="34">
        <v>290131.599609375</v>
      </c>
    </row>
    <row r="55" spans="1:7" ht="15.75" thickBot="1" x14ac:dyDescent="0.3">
      <c r="A55" s="22" t="s">
        <v>55</v>
      </c>
      <c r="B55" s="24"/>
      <c r="C55" s="24"/>
      <c r="D55" s="24"/>
      <c r="E55" s="24"/>
      <c r="F55" s="24">
        <f>SUM(F51:F54)</f>
        <v>537135</v>
      </c>
      <c r="G55" s="23">
        <f>SUM(G51:G54)</f>
        <v>415373.599609375</v>
      </c>
    </row>
    <row r="56" spans="1:7" x14ac:dyDescent="0.25">
      <c r="A56" s="32" t="s">
        <v>57</v>
      </c>
      <c r="B56" s="32" t="s">
        <v>32</v>
      </c>
      <c r="C56" s="32" t="s">
        <v>84</v>
      </c>
      <c r="D56" s="32" t="s">
        <v>88</v>
      </c>
      <c r="E56" s="32" t="s">
        <v>129</v>
      </c>
      <c r="F56" s="33">
        <v>18311</v>
      </c>
      <c r="G56" s="34">
        <v>280824.25</v>
      </c>
    </row>
    <row r="57" spans="1:7" x14ac:dyDescent="0.25">
      <c r="A57" s="32" t="s">
        <v>57</v>
      </c>
      <c r="B57" s="32" t="s">
        <v>32</v>
      </c>
      <c r="C57" s="32" t="s">
        <v>84</v>
      </c>
      <c r="D57" s="32" t="s">
        <v>88</v>
      </c>
      <c r="E57" s="32" t="s">
        <v>134</v>
      </c>
      <c r="F57" s="33">
        <v>17.21999979019165</v>
      </c>
      <c r="G57" s="34">
        <v>265.92999267578125</v>
      </c>
    </row>
    <row r="58" spans="1:7" x14ac:dyDescent="0.25">
      <c r="A58" s="32" t="s">
        <v>57</v>
      </c>
      <c r="B58" s="32" t="s">
        <v>32</v>
      </c>
      <c r="C58" s="32" t="s">
        <v>84</v>
      </c>
      <c r="D58" s="32" t="s">
        <v>88</v>
      </c>
      <c r="E58" s="32" t="s">
        <v>108</v>
      </c>
      <c r="F58" s="33">
        <v>51537</v>
      </c>
      <c r="G58" s="34">
        <v>14128.370422363281</v>
      </c>
    </row>
    <row r="59" spans="1:7" x14ac:dyDescent="0.25">
      <c r="A59" s="32" t="s">
        <v>57</v>
      </c>
      <c r="B59" s="32" t="s">
        <v>32</v>
      </c>
      <c r="C59" s="32" t="s">
        <v>84</v>
      </c>
      <c r="D59" s="32" t="s">
        <v>88</v>
      </c>
      <c r="E59" s="32" t="s">
        <v>89</v>
      </c>
      <c r="F59" s="33">
        <v>1545</v>
      </c>
      <c r="G59" s="34">
        <v>25986.46044921875</v>
      </c>
    </row>
    <row r="60" spans="1:7" x14ac:dyDescent="0.25">
      <c r="A60" s="32" t="s">
        <v>57</v>
      </c>
      <c r="B60" s="32" t="s">
        <v>32</v>
      </c>
      <c r="C60" s="32" t="s">
        <v>84</v>
      </c>
      <c r="D60" s="32" t="s">
        <v>88</v>
      </c>
      <c r="E60" s="32" t="s">
        <v>33</v>
      </c>
      <c r="F60" s="33">
        <v>19508.800048828125</v>
      </c>
      <c r="G60" s="34">
        <v>290691.25</v>
      </c>
    </row>
    <row r="61" spans="1:7" x14ac:dyDescent="0.25">
      <c r="A61" s="32" t="s">
        <v>57</v>
      </c>
      <c r="B61" s="32" t="s">
        <v>32</v>
      </c>
      <c r="C61" s="32" t="s">
        <v>84</v>
      </c>
      <c r="D61" s="32" t="s">
        <v>88</v>
      </c>
      <c r="E61" s="32" t="s">
        <v>139</v>
      </c>
      <c r="F61" s="33">
        <v>41.799999237060547</v>
      </c>
      <c r="G61" s="34">
        <v>100</v>
      </c>
    </row>
    <row r="62" spans="1:7" x14ac:dyDescent="0.25">
      <c r="A62" s="32" t="s">
        <v>57</v>
      </c>
      <c r="B62" s="32" t="s">
        <v>32</v>
      </c>
      <c r="C62" s="32" t="s">
        <v>84</v>
      </c>
      <c r="D62" s="32" t="s">
        <v>88</v>
      </c>
      <c r="E62" s="32" t="s">
        <v>91</v>
      </c>
      <c r="F62" s="33">
        <v>37527.93017578125</v>
      </c>
      <c r="G62" s="34">
        <v>387489.84375</v>
      </c>
    </row>
    <row r="63" spans="1:7" x14ac:dyDescent="0.25">
      <c r="A63" s="32" t="s">
        <v>57</v>
      </c>
      <c r="B63" s="32" t="s">
        <v>32</v>
      </c>
      <c r="C63" s="32" t="s">
        <v>84</v>
      </c>
      <c r="D63" s="32" t="s">
        <v>88</v>
      </c>
      <c r="E63" s="32" t="s">
        <v>110</v>
      </c>
      <c r="F63" s="33">
        <v>18</v>
      </c>
      <c r="G63" s="34">
        <v>50</v>
      </c>
    </row>
    <row r="64" spans="1:7" x14ac:dyDescent="0.25">
      <c r="A64" s="32" t="s">
        <v>57</v>
      </c>
      <c r="B64" s="32" t="s">
        <v>32</v>
      </c>
      <c r="C64" s="32" t="s">
        <v>84</v>
      </c>
      <c r="D64" s="32" t="s">
        <v>88</v>
      </c>
      <c r="E64" s="32" t="s">
        <v>111</v>
      </c>
      <c r="F64" s="33">
        <v>6097</v>
      </c>
      <c r="G64" s="34">
        <v>144701.921875</v>
      </c>
    </row>
    <row r="65" spans="1:7" x14ac:dyDescent="0.25">
      <c r="A65" s="32" t="s">
        <v>57</v>
      </c>
      <c r="B65" s="32" t="s">
        <v>32</v>
      </c>
      <c r="C65" s="32" t="s">
        <v>84</v>
      </c>
      <c r="D65" s="32" t="s">
        <v>88</v>
      </c>
      <c r="E65" s="32" t="s">
        <v>82</v>
      </c>
      <c r="F65" s="33">
        <v>51520</v>
      </c>
      <c r="G65" s="34">
        <v>42246.3984375</v>
      </c>
    </row>
    <row r="66" spans="1:7" ht="30" x14ac:dyDescent="0.25">
      <c r="A66" s="32" t="s">
        <v>57</v>
      </c>
      <c r="B66" s="32" t="s">
        <v>32</v>
      </c>
      <c r="C66" s="32" t="s">
        <v>84</v>
      </c>
      <c r="D66" s="32" t="s">
        <v>83</v>
      </c>
      <c r="E66" s="32" t="s">
        <v>108</v>
      </c>
      <c r="F66" s="33">
        <v>73661</v>
      </c>
      <c r="G66" s="34">
        <v>36070.4892578125</v>
      </c>
    </row>
    <row r="67" spans="1:7" ht="30" x14ac:dyDescent="0.25">
      <c r="A67" s="32" t="s">
        <v>57</v>
      </c>
      <c r="B67" s="32" t="s">
        <v>32</v>
      </c>
      <c r="C67" s="32" t="s">
        <v>84</v>
      </c>
      <c r="D67" s="32" t="s">
        <v>83</v>
      </c>
      <c r="E67" s="32" t="s">
        <v>91</v>
      </c>
      <c r="F67" s="33">
        <v>4.4000000953674316</v>
      </c>
      <c r="G67" s="34">
        <v>10</v>
      </c>
    </row>
    <row r="68" spans="1:7" ht="30" x14ac:dyDescent="0.25">
      <c r="A68" s="32" t="s">
        <v>57</v>
      </c>
      <c r="B68" s="32" t="s">
        <v>32</v>
      </c>
      <c r="C68" s="32" t="s">
        <v>84</v>
      </c>
      <c r="D68" s="32" t="s">
        <v>83</v>
      </c>
      <c r="E68" s="32" t="s">
        <v>111</v>
      </c>
      <c r="F68" s="33">
        <v>24000</v>
      </c>
      <c r="G68" s="34">
        <v>7200</v>
      </c>
    </row>
    <row r="69" spans="1:7" ht="30.75" thickBot="1" x14ac:dyDescent="0.3">
      <c r="A69" s="32" t="s">
        <v>57</v>
      </c>
      <c r="B69" s="32" t="s">
        <v>32</v>
      </c>
      <c r="C69" s="32" t="s">
        <v>84</v>
      </c>
      <c r="D69" s="32" t="s">
        <v>83</v>
      </c>
      <c r="E69" s="32" t="s">
        <v>82</v>
      </c>
      <c r="F69" s="33">
        <v>187.10000610351563</v>
      </c>
      <c r="G69" s="34">
        <v>118835</v>
      </c>
    </row>
    <row r="70" spans="1:7" ht="15.75" thickBot="1" x14ac:dyDescent="0.3">
      <c r="A70" s="22" t="s">
        <v>61</v>
      </c>
      <c r="B70" s="24"/>
      <c r="C70" s="24"/>
      <c r="D70" s="24"/>
      <c r="E70" s="24"/>
      <c r="F70" s="24">
        <f>SUM(F56:F69)</f>
        <v>283976.25022983551</v>
      </c>
      <c r="G70" s="23">
        <f>SUM(G56:G69)</f>
        <v>1348599.9141845703</v>
      </c>
    </row>
    <row r="71" spans="1:7" x14ac:dyDescent="0.25">
      <c r="A71" s="32" t="s">
        <v>63</v>
      </c>
      <c r="B71" s="32" t="s">
        <v>32</v>
      </c>
      <c r="C71" s="32" t="s">
        <v>84</v>
      </c>
      <c r="D71" s="32" t="s">
        <v>88</v>
      </c>
      <c r="E71" s="32" t="s">
        <v>134</v>
      </c>
      <c r="F71" s="33">
        <v>40</v>
      </c>
      <c r="G71" s="34">
        <v>100</v>
      </c>
    </row>
    <row r="72" spans="1:7" x14ac:dyDescent="0.25">
      <c r="A72" s="32" t="s">
        <v>63</v>
      </c>
      <c r="B72" s="32" t="s">
        <v>32</v>
      </c>
      <c r="C72" s="32" t="s">
        <v>84</v>
      </c>
      <c r="D72" s="32" t="s">
        <v>88</v>
      </c>
      <c r="E72" s="32" t="s">
        <v>33</v>
      </c>
      <c r="F72" s="33">
        <v>2258</v>
      </c>
      <c r="G72" s="34">
        <v>50248.210205078125</v>
      </c>
    </row>
    <row r="73" spans="1:7" x14ac:dyDescent="0.25">
      <c r="A73" s="32" t="s">
        <v>63</v>
      </c>
      <c r="B73" s="32" t="s">
        <v>32</v>
      </c>
      <c r="C73" s="32" t="s">
        <v>84</v>
      </c>
      <c r="D73" s="32" t="s">
        <v>92</v>
      </c>
      <c r="E73" s="32" t="s">
        <v>60</v>
      </c>
      <c r="F73" s="33">
        <v>22670.779296875</v>
      </c>
      <c r="G73" s="34">
        <v>102401</v>
      </c>
    </row>
    <row r="74" spans="1:7" x14ac:dyDescent="0.25">
      <c r="A74" s="32" t="s">
        <v>63</v>
      </c>
      <c r="B74" s="32" t="s">
        <v>32</v>
      </c>
      <c r="C74" s="32" t="s">
        <v>84</v>
      </c>
      <c r="D74" s="32" t="s">
        <v>88</v>
      </c>
      <c r="E74" s="32" t="s">
        <v>91</v>
      </c>
      <c r="F74" s="33">
        <v>14500</v>
      </c>
      <c r="G74" s="34">
        <v>154725.3984375</v>
      </c>
    </row>
    <row r="75" spans="1:7" x14ac:dyDescent="0.25">
      <c r="A75" s="32" t="s">
        <v>63</v>
      </c>
      <c r="B75" s="32" t="s">
        <v>32</v>
      </c>
      <c r="C75" s="32" t="s">
        <v>84</v>
      </c>
      <c r="D75" s="32" t="s">
        <v>88</v>
      </c>
      <c r="E75" s="32" t="s">
        <v>110</v>
      </c>
      <c r="F75" s="33">
        <v>1184</v>
      </c>
      <c r="G75" s="34">
        <v>24138.83984375</v>
      </c>
    </row>
    <row r="76" spans="1:7" ht="30" x14ac:dyDescent="0.25">
      <c r="A76" s="32" t="s">
        <v>63</v>
      </c>
      <c r="B76" s="32" t="s">
        <v>32</v>
      </c>
      <c r="C76" s="32" t="s">
        <v>84</v>
      </c>
      <c r="D76" s="32" t="s">
        <v>83</v>
      </c>
      <c r="E76" s="32" t="s">
        <v>108</v>
      </c>
      <c r="F76" s="33">
        <v>25060</v>
      </c>
      <c r="G76" s="34">
        <v>22836.310546875</v>
      </c>
    </row>
    <row r="77" spans="1:7" ht="30" x14ac:dyDescent="0.25">
      <c r="A77" s="32" t="s">
        <v>63</v>
      </c>
      <c r="B77" s="32" t="s">
        <v>32</v>
      </c>
      <c r="C77" s="32" t="s">
        <v>84</v>
      </c>
      <c r="D77" s="32" t="s">
        <v>83</v>
      </c>
      <c r="E77" s="32" t="s">
        <v>33</v>
      </c>
      <c r="F77" s="33">
        <v>48000</v>
      </c>
      <c r="G77" s="34">
        <v>14400</v>
      </c>
    </row>
    <row r="78" spans="1:7" ht="30" x14ac:dyDescent="0.25">
      <c r="A78" s="32" t="s">
        <v>63</v>
      </c>
      <c r="B78" s="32" t="s">
        <v>32</v>
      </c>
      <c r="C78" s="32" t="s">
        <v>84</v>
      </c>
      <c r="D78" s="32" t="s">
        <v>83</v>
      </c>
      <c r="E78" s="32" t="s">
        <v>91</v>
      </c>
      <c r="F78" s="33">
        <v>14210</v>
      </c>
      <c r="G78" s="34">
        <v>71062.6796875</v>
      </c>
    </row>
    <row r="79" spans="1:7" ht="30" x14ac:dyDescent="0.25">
      <c r="A79" s="32" t="s">
        <v>63</v>
      </c>
      <c r="B79" s="32" t="s">
        <v>32</v>
      </c>
      <c r="C79" s="32" t="s">
        <v>84</v>
      </c>
      <c r="D79" s="32" t="s">
        <v>83</v>
      </c>
      <c r="E79" s="32" t="s">
        <v>111</v>
      </c>
      <c r="F79" s="33">
        <v>24000</v>
      </c>
      <c r="G79" s="34">
        <v>18000</v>
      </c>
    </row>
    <row r="80" spans="1:7" ht="30.75" thickBot="1" x14ac:dyDescent="0.3">
      <c r="A80" s="32" t="s">
        <v>63</v>
      </c>
      <c r="B80" s="32" t="s">
        <v>32</v>
      </c>
      <c r="C80" s="32" t="s">
        <v>84</v>
      </c>
      <c r="D80" s="32" t="s">
        <v>83</v>
      </c>
      <c r="E80" s="32" t="s">
        <v>82</v>
      </c>
      <c r="F80" s="33">
        <v>387835.44999694824</v>
      </c>
      <c r="G80" s="34">
        <v>270684.36499023438</v>
      </c>
    </row>
    <row r="81" spans="1:7" ht="15.75" thickBot="1" x14ac:dyDescent="0.3">
      <c r="A81" s="22" t="s">
        <v>63</v>
      </c>
      <c r="B81" s="24"/>
      <c r="C81" s="24"/>
      <c r="D81" s="24"/>
      <c r="E81" s="24"/>
      <c r="F81" s="24">
        <f>SUM(F56:F70)</f>
        <v>567952.50045967102</v>
      </c>
      <c r="G81" s="23">
        <f>SUM(G56:G70)</f>
        <v>2697199.8283691406</v>
      </c>
    </row>
    <row r="82" spans="1:7" x14ac:dyDescent="0.25">
      <c r="A82" s="32" t="s">
        <v>67</v>
      </c>
      <c r="B82" s="32" t="s">
        <v>32</v>
      </c>
      <c r="C82" s="32" t="s">
        <v>84</v>
      </c>
      <c r="D82" s="32" t="s">
        <v>88</v>
      </c>
      <c r="E82" s="32" t="s">
        <v>129</v>
      </c>
      <c r="F82" s="33">
        <v>21722.470703125</v>
      </c>
      <c r="G82" s="34">
        <v>354941.7861328125</v>
      </c>
    </row>
    <row r="83" spans="1:7" x14ac:dyDescent="0.25">
      <c r="A83" s="32" t="s">
        <v>67</v>
      </c>
      <c r="B83" s="32" t="s">
        <v>32</v>
      </c>
      <c r="C83" s="32" t="s">
        <v>84</v>
      </c>
      <c r="D83" s="32" t="s">
        <v>88</v>
      </c>
      <c r="E83" s="32" t="s">
        <v>33</v>
      </c>
      <c r="F83" s="33">
        <v>7398</v>
      </c>
      <c r="G83" s="34">
        <v>105757.068359375</v>
      </c>
    </row>
    <row r="84" spans="1:7" x14ac:dyDescent="0.25">
      <c r="A84" s="32" t="s">
        <v>67</v>
      </c>
      <c r="B84" s="32" t="s">
        <v>32</v>
      </c>
      <c r="C84" s="32" t="s">
        <v>84</v>
      </c>
      <c r="D84" s="32" t="s">
        <v>88</v>
      </c>
      <c r="E84" s="32" t="s">
        <v>91</v>
      </c>
      <c r="F84" s="33">
        <v>6440.06982421875</v>
      </c>
      <c r="G84" s="34">
        <v>71974.859375</v>
      </c>
    </row>
    <row r="85" spans="1:7" x14ac:dyDescent="0.25">
      <c r="A85" s="32" t="s">
        <v>67</v>
      </c>
      <c r="B85" s="32" t="s">
        <v>32</v>
      </c>
      <c r="C85" s="32" t="s">
        <v>84</v>
      </c>
      <c r="D85" s="32" t="s">
        <v>88</v>
      </c>
      <c r="E85" s="32" t="s">
        <v>110</v>
      </c>
      <c r="F85" s="33">
        <v>16231.8095703125</v>
      </c>
      <c r="G85" s="34">
        <v>281597.20219421387</v>
      </c>
    </row>
    <row r="86" spans="1:7" ht="30" x14ac:dyDescent="0.25">
      <c r="A86" s="32" t="s">
        <v>67</v>
      </c>
      <c r="B86" s="32" t="s">
        <v>32</v>
      </c>
      <c r="C86" s="32" t="s">
        <v>84</v>
      </c>
      <c r="D86" s="32" t="s">
        <v>83</v>
      </c>
      <c r="E86" s="32" t="s">
        <v>91</v>
      </c>
      <c r="F86" s="33">
        <v>4.0799999237060547</v>
      </c>
      <c r="G86" s="34">
        <v>10</v>
      </c>
    </row>
    <row r="87" spans="1:7" ht="15.75" thickBot="1" x14ac:dyDescent="0.3">
      <c r="A87" s="19" t="s">
        <v>68</v>
      </c>
      <c r="B87" s="21"/>
      <c r="C87" s="21"/>
      <c r="D87" s="21"/>
      <c r="E87" s="21"/>
      <c r="F87" s="21">
        <f>SUM(F82:F86)</f>
        <v>51796.430097579956</v>
      </c>
      <c r="G87" s="20">
        <f>SUM(G82:G86)</f>
        <v>814280.91606140137</v>
      </c>
    </row>
    <row r="88" spans="1:7" x14ac:dyDescent="0.25">
      <c r="A88" s="32" t="s">
        <v>69</v>
      </c>
      <c r="B88" s="32" t="s">
        <v>32</v>
      </c>
      <c r="C88" s="32" t="s">
        <v>84</v>
      </c>
      <c r="D88" s="32" t="s">
        <v>88</v>
      </c>
      <c r="E88" s="32" t="s">
        <v>51</v>
      </c>
      <c r="F88" s="33">
        <v>394</v>
      </c>
      <c r="G88" s="34">
        <v>6429.5</v>
      </c>
    </row>
    <row r="89" spans="1:7" x14ac:dyDescent="0.25">
      <c r="A89" s="32" t="s">
        <v>69</v>
      </c>
      <c r="B89" s="32" t="s">
        <v>32</v>
      </c>
      <c r="C89" s="32" t="s">
        <v>84</v>
      </c>
      <c r="D89" s="32" t="s">
        <v>88</v>
      </c>
      <c r="E89" s="32" t="s">
        <v>33</v>
      </c>
      <c r="F89" s="33">
        <v>20004.700006008148</v>
      </c>
      <c r="G89" s="34">
        <v>124088.68005371094</v>
      </c>
    </row>
    <row r="90" spans="1:7" x14ac:dyDescent="0.25">
      <c r="A90" s="32" t="s">
        <v>69</v>
      </c>
      <c r="B90" s="32" t="s">
        <v>32</v>
      </c>
      <c r="C90" s="32" t="s">
        <v>84</v>
      </c>
      <c r="D90" s="32" t="s">
        <v>88</v>
      </c>
      <c r="E90" s="32" t="s">
        <v>91</v>
      </c>
      <c r="F90" s="33">
        <v>15216.459843635559</v>
      </c>
      <c r="G90" s="34">
        <v>141925.53125</v>
      </c>
    </row>
    <row r="91" spans="1:7" x14ac:dyDescent="0.25">
      <c r="A91" s="32" t="s">
        <v>69</v>
      </c>
      <c r="B91" s="32" t="s">
        <v>32</v>
      </c>
      <c r="C91" s="32" t="s">
        <v>84</v>
      </c>
      <c r="D91" s="32" t="s">
        <v>88</v>
      </c>
      <c r="E91" s="32" t="s">
        <v>110</v>
      </c>
      <c r="F91" s="33">
        <v>25</v>
      </c>
      <c r="G91" s="34">
        <v>732.58001708984375</v>
      </c>
    </row>
    <row r="92" spans="1:7" x14ac:dyDescent="0.25">
      <c r="A92" s="32" t="s">
        <v>69</v>
      </c>
      <c r="B92" s="32" t="s">
        <v>32</v>
      </c>
      <c r="C92" s="32" t="s">
        <v>84</v>
      </c>
      <c r="D92" s="32" t="s">
        <v>88</v>
      </c>
      <c r="E92" s="32" t="s">
        <v>111</v>
      </c>
      <c r="F92" s="33">
        <v>1103</v>
      </c>
      <c r="G92" s="34">
        <v>26196.25</v>
      </c>
    </row>
    <row r="93" spans="1:7" ht="30" x14ac:dyDescent="0.25">
      <c r="A93" s="32" t="s">
        <v>69</v>
      </c>
      <c r="B93" s="32" t="s">
        <v>32</v>
      </c>
      <c r="C93" s="32" t="s">
        <v>84</v>
      </c>
      <c r="D93" s="32" t="s">
        <v>83</v>
      </c>
      <c r="E93" s="32" t="s">
        <v>134</v>
      </c>
      <c r="F93" s="33">
        <v>27.219999313354492</v>
      </c>
      <c r="G93" s="34">
        <v>14</v>
      </c>
    </row>
    <row r="94" spans="1:7" ht="30" x14ac:dyDescent="0.25">
      <c r="A94" s="32" t="s">
        <v>152</v>
      </c>
      <c r="B94" s="32" t="s">
        <v>32</v>
      </c>
      <c r="C94" s="32" t="s">
        <v>84</v>
      </c>
      <c r="D94" s="32" t="s">
        <v>83</v>
      </c>
      <c r="E94" s="32" t="s">
        <v>86</v>
      </c>
      <c r="F94" s="33">
        <v>77385</v>
      </c>
      <c r="G94" s="34">
        <v>38950.60009765625</v>
      </c>
    </row>
    <row r="95" spans="1:7" ht="30" x14ac:dyDescent="0.25">
      <c r="A95" s="32" t="s">
        <v>152</v>
      </c>
      <c r="B95" s="32" t="s">
        <v>32</v>
      </c>
      <c r="C95" s="32" t="s">
        <v>84</v>
      </c>
      <c r="D95" s="32" t="s">
        <v>83</v>
      </c>
      <c r="E95" s="32" t="s">
        <v>82</v>
      </c>
      <c r="F95" s="33">
        <v>46920</v>
      </c>
      <c r="G95" s="34">
        <v>9900</v>
      </c>
    </row>
    <row r="96" spans="1:7" ht="30" x14ac:dyDescent="0.25">
      <c r="A96" s="32" t="s">
        <v>69</v>
      </c>
      <c r="B96" s="32" t="s">
        <v>32</v>
      </c>
      <c r="C96" s="32" t="s">
        <v>84</v>
      </c>
      <c r="D96" s="32" t="s">
        <v>83</v>
      </c>
      <c r="E96" s="32" t="s">
        <v>112</v>
      </c>
      <c r="F96" s="33">
        <v>50892</v>
      </c>
      <c r="G96" s="34">
        <v>19936.080078125</v>
      </c>
    </row>
    <row r="97" spans="1:7" ht="15.75" thickBot="1" x14ac:dyDescent="0.3">
      <c r="A97" s="19" t="s">
        <v>69</v>
      </c>
      <c r="B97" s="21"/>
      <c r="C97" s="21"/>
      <c r="D97" s="21"/>
      <c r="E97" s="21"/>
      <c r="F97" s="21">
        <f>SUM(F88:F96)</f>
        <v>211967.37984895706</v>
      </c>
      <c r="G97" s="20">
        <f>SUM(G88:G96)</f>
        <v>368173.22149658203</v>
      </c>
    </row>
    <row r="98" spans="1:7" x14ac:dyDescent="0.25">
      <c r="A98" s="32" t="s">
        <v>71</v>
      </c>
      <c r="B98" s="32" t="s">
        <v>32</v>
      </c>
      <c r="C98" s="32" t="s">
        <v>84</v>
      </c>
      <c r="D98" s="32" t="s">
        <v>88</v>
      </c>
      <c r="E98" s="32" t="s">
        <v>33</v>
      </c>
      <c r="F98" s="33">
        <v>2633</v>
      </c>
      <c r="G98" s="34">
        <v>56183.33984375</v>
      </c>
    </row>
    <row r="99" spans="1:7" ht="30" x14ac:dyDescent="0.25">
      <c r="A99" s="32" t="s">
        <v>71</v>
      </c>
      <c r="B99" s="32" t="s">
        <v>32</v>
      </c>
      <c r="C99" s="32" t="s">
        <v>84</v>
      </c>
      <c r="D99" s="32" t="s">
        <v>90</v>
      </c>
      <c r="E99" s="32" t="s">
        <v>86</v>
      </c>
      <c r="F99" s="33">
        <v>168271.529296875</v>
      </c>
      <c r="G99" s="34">
        <v>94710.310546875</v>
      </c>
    </row>
    <row r="100" spans="1:7" ht="30" x14ac:dyDescent="0.25">
      <c r="A100" s="32" t="s">
        <v>71</v>
      </c>
      <c r="B100" s="32" t="s">
        <v>32</v>
      </c>
      <c r="C100" s="32" t="s">
        <v>84</v>
      </c>
      <c r="D100" s="32" t="s">
        <v>90</v>
      </c>
      <c r="E100" s="32" t="s">
        <v>144</v>
      </c>
      <c r="F100" s="33">
        <v>24920</v>
      </c>
      <c r="G100" s="34">
        <v>2990.39990234375</v>
      </c>
    </row>
    <row r="101" spans="1:7" ht="30" x14ac:dyDescent="0.25">
      <c r="A101" s="32" t="s">
        <v>71</v>
      </c>
      <c r="B101" s="32" t="s">
        <v>32</v>
      </c>
      <c r="C101" s="32" t="s">
        <v>84</v>
      </c>
      <c r="D101" s="32" t="s">
        <v>90</v>
      </c>
      <c r="E101" s="32" t="s">
        <v>82</v>
      </c>
      <c r="F101" s="33">
        <v>321430</v>
      </c>
      <c r="G101" s="34">
        <v>142337.60009765625</v>
      </c>
    </row>
    <row r="102" spans="1:7" ht="30" x14ac:dyDescent="0.25">
      <c r="A102" s="32" t="s">
        <v>71</v>
      </c>
      <c r="B102" s="32" t="s">
        <v>32</v>
      </c>
      <c r="C102" s="32" t="s">
        <v>84</v>
      </c>
      <c r="D102" s="32" t="s">
        <v>145</v>
      </c>
      <c r="E102" s="32" t="s">
        <v>86</v>
      </c>
      <c r="F102" s="33">
        <v>50000</v>
      </c>
      <c r="G102" s="34">
        <v>27500</v>
      </c>
    </row>
    <row r="103" spans="1:7" ht="30" x14ac:dyDescent="0.25">
      <c r="A103" s="32" t="s">
        <v>71</v>
      </c>
      <c r="B103" s="32" t="s">
        <v>32</v>
      </c>
      <c r="C103" s="32" t="s">
        <v>84</v>
      </c>
      <c r="D103" s="32" t="s">
        <v>145</v>
      </c>
      <c r="E103" s="32" t="s">
        <v>82</v>
      </c>
      <c r="F103" s="33">
        <v>15653.6201171875</v>
      </c>
      <c r="G103" s="34">
        <v>2872.10009765625</v>
      </c>
    </row>
    <row r="104" spans="1:7" ht="15.75" thickBot="1" x14ac:dyDescent="0.3">
      <c r="A104" s="19" t="s">
        <v>72</v>
      </c>
      <c r="B104" s="21"/>
      <c r="C104" s="21"/>
      <c r="D104" s="21"/>
      <c r="E104" s="21"/>
      <c r="F104" s="21">
        <f>SUM(F98:F103)</f>
        <v>582908.1494140625</v>
      </c>
      <c r="G104" s="20">
        <f>SUM(G98:G103)</f>
        <v>326593.75048828125</v>
      </c>
    </row>
    <row r="105" spans="1:7" ht="30" x14ac:dyDescent="0.25">
      <c r="A105" s="32" t="s">
        <v>77</v>
      </c>
      <c r="B105" s="32" t="s">
        <v>32</v>
      </c>
      <c r="C105" s="32" t="s">
        <v>84</v>
      </c>
      <c r="D105" s="32" t="s">
        <v>90</v>
      </c>
      <c r="E105" s="32" t="s">
        <v>86</v>
      </c>
      <c r="F105" s="33">
        <v>146900</v>
      </c>
      <c r="G105" s="34">
        <v>70512.001953125</v>
      </c>
    </row>
    <row r="106" spans="1:7" ht="30" x14ac:dyDescent="0.25">
      <c r="A106" s="32" t="s">
        <v>77</v>
      </c>
      <c r="B106" s="32" t="s">
        <v>32</v>
      </c>
      <c r="C106" s="32" t="s">
        <v>84</v>
      </c>
      <c r="D106" s="32" t="s">
        <v>90</v>
      </c>
      <c r="E106" s="32" t="s">
        <v>82</v>
      </c>
      <c r="F106" s="33">
        <v>50800</v>
      </c>
      <c r="G106" s="34">
        <v>6096</v>
      </c>
    </row>
    <row r="107" spans="1:7" ht="30" x14ac:dyDescent="0.25">
      <c r="A107" s="32" t="s">
        <v>77</v>
      </c>
      <c r="B107" s="32" t="s">
        <v>32</v>
      </c>
      <c r="C107" s="32" t="s">
        <v>84</v>
      </c>
      <c r="D107" s="32" t="s">
        <v>145</v>
      </c>
      <c r="E107" s="32" t="s">
        <v>82</v>
      </c>
      <c r="F107" s="33">
        <v>221079.009765625</v>
      </c>
      <c r="G107" s="34">
        <v>111585.47973632813</v>
      </c>
    </row>
    <row r="108" spans="1:7" ht="15.75" thickBot="1" x14ac:dyDescent="0.3">
      <c r="A108" s="19" t="s">
        <v>149</v>
      </c>
      <c r="B108" s="21"/>
      <c r="C108" s="21"/>
      <c r="D108" s="21"/>
      <c r="E108" s="21"/>
      <c r="F108" s="21">
        <f>SUM(F105:F107)</f>
        <v>418779.009765625</v>
      </c>
      <c r="G108" s="20">
        <f>SUM(G105:G107)</f>
        <v>188193.48168945313</v>
      </c>
    </row>
    <row r="109" spans="1:7" ht="30" x14ac:dyDescent="0.25">
      <c r="A109" s="32" t="s">
        <v>150</v>
      </c>
      <c r="B109" s="32" t="s">
        <v>32</v>
      </c>
      <c r="C109" s="32" t="s">
        <v>84</v>
      </c>
      <c r="D109" s="32" t="s">
        <v>90</v>
      </c>
      <c r="E109" s="32" t="s">
        <v>82</v>
      </c>
      <c r="F109" s="33">
        <v>214835</v>
      </c>
      <c r="G109" s="34">
        <v>98350.2001953125</v>
      </c>
    </row>
    <row r="110" spans="1:7" ht="30" x14ac:dyDescent="0.25">
      <c r="A110" s="32" t="s">
        <v>150</v>
      </c>
      <c r="B110" s="32" t="s">
        <v>32</v>
      </c>
      <c r="C110" s="32" t="s">
        <v>84</v>
      </c>
      <c r="D110" s="32" t="s">
        <v>145</v>
      </c>
      <c r="E110" s="32" t="s">
        <v>82</v>
      </c>
      <c r="F110" s="33">
        <v>49383.080078125</v>
      </c>
      <c r="G110" s="34">
        <v>5443.89990234375</v>
      </c>
    </row>
    <row r="111" spans="1:7" ht="15.75" thickBot="1" x14ac:dyDescent="0.3">
      <c r="A111" s="19" t="s">
        <v>151</v>
      </c>
      <c r="B111" s="21"/>
      <c r="C111" s="21"/>
      <c r="D111" s="21"/>
      <c r="E111" s="21"/>
      <c r="F111" s="21">
        <f>SUM(F109:F110)</f>
        <v>264218.080078125</v>
      </c>
      <c r="G111" s="20">
        <f>SUM(G109:G110)</f>
        <v>103794.10009765625</v>
      </c>
    </row>
    <row r="112" spans="1:7" ht="16.5" thickBot="1" x14ac:dyDescent="0.3">
      <c r="A112" s="25" t="s">
        <v>0</v>
      </c>
      <c r="B112" s="25"/>
      <c r="C112" s="25"/>
      <c r="D112" s="25"/>
      <c r="E112" s="25"/>
      <c r="F112" s="25">
        <f>+F111+F108+F104+F97+F87+F81+F70+F55+F50+F35+F23+F18</f>
        <v>4421507.5205588341</v>
      </c>
      <c r="G112" s="26">
        <f>+G111+G108+G104+G97+G87+G81+G70+G55+G50+G35+G23+G18</f>
        <v>7858749.0506134033</v>
      </c>
    </row>
    <row r="114" spans="1:1" x14ac:dyDescent="0.25">
      <c r="A114" t="s">
        <v>21</v>
      </c>
    </row>
  </sheetData>
  <sortState xmlns:xlrd2="http://schemas.microsoft.com/office/spreadsheetml/2017/richdata2" ref="A12:H77">
    <sortCondition ref="D12:D77"/>
  </sortState>
  <mergeCells count="5">
    <mergeCell ref="A10:G10"/>
    <mergeCell ref="A6:G6"/>
    <mergeCell ref="A7:G7"/>
    <mergeCell ref="A8:G8"/>
    <mergeCell ref="A9:G9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8"/>
  <sheetViews>
    <sheetView topLeftCell="A16" workbookViewId="0">
      <selection activeCell="F36" sqref="F36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30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ht="15.75" thickBot="1" x14ac:dyDescent="0.3">
      <c r="A12" s="32" t="s">
        <v>31</v>
      </c>
      <c r="B12" s="32"/>
      <c r="C12" s="32"/>
      <c r="D12" s="32"/>
      <c r="E12" s="32"/>
      <c r="F12" s="33"/>
      <c r="G12" s="34"/>
    </row>
    <row r="13" spans="1:7" ht="15.75" thickBot="1" x14ac:dyDescent="0.3">
      <c r="A13" s="22" t="s">
        <v>22</v>
      </c>
      <c r="B13" s="24"/>
      <c r="C13" s="24"/>
      <c r="D13" s="24"/>
      <c r="E13" s="24"/>
      <c r="F13" s="24">
        <v>0</v>
      </c>
      <c r="G13" s="23">
        <v>0</v>
      </c>
    </row>
    <row r="14" spans="1:7" x14ac:dyDescent="0.25">
      <c r="A14" s="32" t="s">
        <v>43</v>
      </c>
      <c r="B14" s="32"/>
      <c r="C14" s="32"/>
      <c r="D14" s="32"/>
      <c r="E14" s="32"/>
      <c r="F14" s="33"/>
      <c r="G14" s="34"/>
    </row>
    <row r="15" spans="1:7" ht="15.75" thickBot="1" x14ac:dyDescent="0.3">
      <c r="A15" s="19" t="s">
        <v>45</v>
      </c>
      <c r="B15" s="21"/>
      <c r="C15" s="21"/>
      <c r="D15" s="21"/>
      <c r="E15" s="21"/>
      <c r="F15" s="21">
        <v>0</v>
      </c>
      <c r="G15" s="20">
        <v>0</v>
      </c>
    </row>
    <row r="16" spans="1:7" x14ac:dyDescent="0.25">
      <c r="A16" s="32" t="s">
        <v>48</v>
      </c>
      <c r="B16" s="32" t="s">
        <v>115</v>
      </c>
      <c r="C16" s="32" t="s">
        <v>3</v>
      </c>
      <c r="D16" s="32" t="s">
        <v>116</v>
      </c>
      <c r="E16" s="32" t="s">
        <v>106</v>
      </c>
      <c r="F16" s="33">
        <v>45520</v>
      </c>
      <c r="G16" s="34">
        <v>95472</v>
      </c>
    </row>
    <row r="17" spans="1:7" ht="15.75" thickBot="1" x14ac:dyDescent="0.3">
      <c r="A17" s="19" t="s">
        <v>49</v>
      </c>
      <c r="B17" s="21"/>
      <c r="C17" s="21"/>
      <c r="D17" s="21"/>
      <c r="E17" s="21"/>
      <c r="F17" s="21">
        <f>SUM(F16)</f>
        <v>45520</v>
      </c>
      <c r="G17" s="20">
        <f>SUM(G16)</f>
        <v>95472</v>
      </c>
    </row>
    <row r="18" spans="1:7" x14ac:dyDescent="0.25">
      <c r="A18" s="32" t="s">
        <v>50</v>
      </c>
      <c r="B18" s="32" t="s">
        <v>115</v>
      </c>
      <c r="C18" s="32" t="s">
        <v>3</v>
      </c>
      <c r="D18" s="32" t="s">
        <v>116</v>
      </c>
      <c r="E18" s="32" t="s">
        <v>106</v>
      </c>
      <c r="F18" s="33">
        <v>22760</v>
      </c>
      <c r="G18" s="34">
        <v>47736</v>
      </c>
    </row>
    <row r="19" spans="1:7" ht="15.75" thickBot="1" x14ac:dyDescent="0.3">
      <c r="A19" s="19" t="s">
        <v>52</v>
      </c>
      <c r="B19" s="21"/>
      <c r="C19" s="21"/>
      <c r="D19" s="21"/>
      <c r="E19" s="21"/>
      <c r="F19" s="21">
        <f>SUM(F18)</f>
        <v>22760</v>
      </c>
      <c r="G19" s="20">
        <f>SUM(G18)</f>
        <v>47736</v>
      </c>
    </row>
    <row r="20" spans="1:7" x14ac:dyDescent="0.25">
      <c r="A20" s="32" t="s">
        <v>53</v>
      </c>
      <c r="B20" s="32" t="s">
        <v>115</v>
      </c>
      <c r="C20" s="32" t="s">
        <v>3</v>
      </c>
      <c r="D20" s="32" t="s">
        <v>116</v>
      </c>
      <c r="E20" s="32" t="s">
        <v>106</v>
      </c>
      <c r="F20" s="33">
        <v>22760</v>
      </c>
      <c r="G20" s="34">
        <v>47736</v>
      </c>
    </row>
    <row r="21" spans="1:7" ht="15.75" thickBot="1" x14ac:dyDescent="0.3">
      <c r="A21" s="19" t="s">
        <v>55</v>
      </c>
      <c r="B21" s="21"/>
      <c r="C21" s="21"/>
      <c r="D21" s="21"/>
      <c r="E21" s="21"/>
      <c r="F21" s="21">
        <f>SUM(F20)</f>
        <v>22760</v>
      </c>
      <c r="G21" s="20">
        <f>SUM(G20)</f>
        <v>47736</v>
      </c>
    </row>
    <row r="22" spans="1:7" x14ac:dyDescent="0.25">
      <c r="A22" s="32" t="s">
        <v>57</v>
      </c>
      <c r="B22" s="32"/>
      <c r="C22" s="32"/>
      <c r="D22" s="32"/>
      <c r="E22" s="32"/>
      <c r="F22" s="33"/>
      <c r="G22" s="34"/>
    </row>
    <row r="23" spans="1:7" ht="15.75" thickBot="1" x14ac:dyDescent="0.3">
      <c r="A23" s="19" t="s">
        <v>61</v>
      </c>
      <c r="B23" s="21"/>
      <c r="C23" s="21"/>
      <c r="D23" s="21"/>
      <c r="E23" s="21"/>
      <c r="F23" s="21">
        <v>0</v>
      </c>
      <c r="G23" s="20">
        <v>0</v>
      </c>
    </row>
    <row r="24" spans="1:7" ht="15.75" thickBot="1" x14ac:dyDescent="0.3">
      <c r="A24" s="32" t="s">
        <v>63</v>
      </c>
      <c r="B24" s="32" t="s">
        <v>135</v>
      </c>
      <c r="C24" s="32" t="s">
        <v>3</v>
      </c>
      <c r="D24" s="32" t="s">
        <v>116</v>
      </c>
      <c r="E24" s="32" t="s">
        <v>106</v>
      </c>
      <c r="F24" s="33">
        <v>68286</v>
      </c>
      <c r="G24" s="34">
        <v>132600</v>
      </c>
    </row>
    <row r="25" spans="1:7" ht="15.75" thickBot="1" x14ac:dyDescent="0.3">
      <c r="A25" s="22" t="s">
        <v>64</v>
      </c>
      <c r="B25" s="24"/>
      <c r="C25" s="24"/>
      <c r="D25" s="24"/>
      <c r="E25" s="24"/>
      <c r="F25" s="24">
        <f>SUM(F24)</f>
        <v>68286</v>
      </c>
      <c r="G25" s="23">
        <f>SUM(G24)</f>
        <v>132600</v>
      </c>
    </row>
    <row r="26" spans="1:7" x14ac:dyDescent="0.25">
      <c r="A26" s="32" t="s">
        <v>67</v>
      </c>
      <c r="B26" s="32" t="s">
        <v>135</v>
      </c>
      <c r="C26" s="32" t="s">
        <v>3</v>
      </c>
      <c r="D26" s="32" t="s">
        <v>116</v>
      </c>
      <c r="E26" s="32" t="s">
        <v>106</v>
      </c>
      <c r="F26" s="33">
        <v>89517.5234375</v>
      </c>
      <c r="G26" s="34">
        <v>169728</v>
      </c>
    </row>
    <row r="27" spans="1:7" ht="15.75" thickBot="1" x14ac:dyDescent="0.3">
      <c r="A27" s="19" t="s">
        <v>68</v>
      </c>
      <c r="B27" s="21"/>
      <c r="C27" s="21"/>
      <c r="D27" s="21"/>
      <c r="E27" s="21"/>
      <c r="F27" s="21">
        <f>SUM(F26)</f>
        <v>89517.5234375</v>
      </c>
      <c r="G27" s="20">
        <f>SUM(G26)</f>
        <v>169728</v>
      </c>
    </row>
    <row r="28" spans="1:7" x14ac:dyDescent="0.25">
      <c r="A28" s="32" t="s">
        <v>69</v>
      </c>
      <c r="B28" s="32" t="s">
        <v>115</v>
      </c>
      <c r="C28" s="32" t="s">
        <v>3</v>
      </c>
      <c r="D28" s="32" t="s">
        <v>116</v>
      </c>
      <c r="E28" s="32" t="s">
        <v>106</v>
      </c>
      <c r="F28" s="33">
        <v>22379.380859375</v>
      </c>
      <c r="G28" s="34">
        <v>42432</v>
      </c>
    </row>
    <row r="29" spans="1:7" ht="15.75" thickBot="1" x14ac:dyDescent="0.3">
      <c r="A29" s="19" t="s">
        <v>70</v>
      </c>
      <c r="B29" s="21"/>
      <c r="C29" s="21"/>
      <c r="D29" s="21"/>
      <c r="E29" s="21"/>
      <c r="F29" s="21">
        <f>SUM(F28)</f>
        <v>22379.380859375</v>
      </c>
      <c r="G29" s="20">
        <f>SUM(G28)</f>
        <v>42432</v>
      </c>
    </row>
    <row r="30" spans="1:7" x14ac:dyDescent="0.25">
      <c r="A30" s="32"/>
      <c r="B30" s="32"/>
      <c r="C30" s="32"/>
      <c r="D30" s="32"/>
      <c r="E30" s="32"/>
      <c r="F30" s="33"/>
      <c r="G30" s="34"/>
    </row>
    <row r="31" spans="1:7" ht="15.75" thickBot="1" x14ac:dyDescent="0.3">
      <c r="A31" s="19" t="s">
        <v>72</v>
      </c>
      <c r="B31" s="21"/>
      <c r="C31" s="21"/>
      <c r="D31" s="21"/>
      <c r="E31" s="21"/>
      <c r="F31" s="21"/>
      <c r="G31" s="20"/>
    </row>
    <row r="32" spans="1:7" x14ac:dyDescent="0.25">
      <c r="A32" s="32"/>
      <c r="B32" s="32"/>
      <c r="C32" s="32"/>
      <c r="D32" s="32"/>
      <c r="E32" s="32"/>
      <c r="F32" s="33"/>
      <c r="G32" s="34"/>
    </row>
    <row r="33" spans="1:7" ht="15.75" thickBot="1" x14ac:dyDescent="0.3">
      <c r="A33" s="19" t="s">
        <v>149</v>
      </c>
      <c r="B33" s="21"/>
      <c r="C33" s="21"/>
      <c r="D33" s="21"/>
      <c r="E33" s="21"/>
      <c r="F33" s="21"/>
      <c r="G33" s="20"/>
    </row>
    <row r="34" spans="1:7" x14ac:dyDescent="0.25">
      <c r="A34" s="32"/>
      <c r="B34" s="32"/>
      <c r="C34" s="32"/>
      <c r="D34" s="32"/>
      <c r="E34" s="32"/>
      <c r="F34" s="33"/>
      <c r="G34" s="34"/>
    </row>
    <row r="35" spans="1:7" ht="15.75" thickBot="1" x14ac:dyDescent="0.3">
      <c r="A35" s="19" t="s">
        <v>151</v>
      </c>
      <c r="B35" s="21"/>
      <c r="C35" s="21"/>
      <c r="D35" s="21"/>
      <c r="E35" s="21"/>
      <c r="F35" s="21"/>
      <c r="G35" s="20"/>
    </row>
    <row r="36" spans="1:7" ht="16.5" thickBot="1" x14ac:dyDescent="0.3">
      <c r="A36" s="17" t="s">
        <v>0</v>
      </c>
      <c r="B36" s="17"/>
      <c r="C36" s="17"/>
      <c r="D36" s="17"/>
      <c r="E36" s="17"/>
      <c r="F36" s="17">
        <f>+F35+F33+F31+F29+F27+F25+F23+F21+F19+F17+F15+F13</f>
        <v>271222.904296875</v>
      </c>
      <c r="G36" s="18">
        <f>+G35+G33+G31+G29+G27+G25+G23+G21+G19+G17+G15+G13</f>
        <v>535704</v>
      </c>
    </row>
    <row r="38" spans="1:7" x14ac:dyDescent="0.25">
      <c r="A38" t="s">
        <v>21</v>
      </c>
    </row>
  </sheetData>
  <sortState xmlns:xlrd2="http://schemas.microsoft.com/office/spreadsheetml/2017/richdata2" ref="A12:H22">
    <sortCondition ref="D12:D22"/>
  </sortState>
  <mergeCells count="5">
    <mergeCell ref="A10:G10"/>
    <mergeCell ref="A6:G6"/>
    <mergeCell ref="A7:G7"/>
    <mergeCell ref="A8:G8"/>
    <mergeCell ref="A9:G9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0"/>
  <sheetViews>
    <sheetView topLeftCell="A74" workbookViewId="0">
      <selection activeCell="F88" sqref="F88"/>
    </sheetView>
  </sheetViews>
  <sheetFormatPr baseColWidth="10" defaultColWidth="37.42578125" defaultRowHeight="15" x14ac:dyDescent="0.25"/>
  <cols>
    <col min="1" max="1" width="12.42578125" customWidth="1"/>
    <col min="2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6" bestFit="1" customWidth="1"/>
    <col min="7" max="7" width="16.8554687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23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2" t="s">
        <v>31</v>
      </c>
      <c r="B12" s="32" t="s">
        <v>2</v>
      </c>
      <c r="C12" s="32" t="s">
        <v>94</v>
      </c>
      <c r="D12" s="32" t="s">
        <v>93</v>
      </c>
      <c r="E12" s="32" t="s">
        <v>95</v>
      </c>
      <c r="F12" s="33">
        <v>975</v>
      </c>
      <c r="G12" s="34">
        <v>223.97999572753906</v>
      </c>
    </row>
    <row r="13" spans="1:7" x14ac:dyDescent="0.25">
      <c r="A13" s="32" t="s">
        <v>31</v>
      </c>
      <c r="B13" s="32" t="s">
        <v>2</v>
      </c>
      <c r="C13" s="32" t="s">
        <v>94</v>
      </c>
      <c r="D13" s="32" t="s">
        <v>93</v>
      </c>
      <c r="E13" s="32" t="s">
        <v>42</v>
      </c>
      <c r="F13" s="33">
        <v>13104</v>
      </c>
      <c r="G13" s="34">
        <v>57626</v>
      </c>
    </row>
    <row r="14" spans="1:7" ht="15.75" thickBot="1" x14ac:dyDescent="0.3">
      <c r="A14" s="19" t="s">
        <v>22</v>
      </c>
      <c r="B14" s="21"/>
      <c r="C14" s="21"/>
      <c r="D14" s="21"/>
      <c r="E14" s="21"/>
      <c r="F14" s="21">
        <f>SUM(F12:F13)</f>
        <v>14079</v>
      </c>
      <c r="G14" s="20">
        <f>SUM(G12:G13)</f>
        <v>57849.979995727539</v>
      </c>
    </row>
    <row r="15" spans="1:7" x14ac:dyDescent="0.25">
      <c r="A15" s="32" t="s">
        <v>43</v>
      </c>
      <c r="B15" s="32" t="s">
        <v>2</v>
      </c>
      <c r="C15" s="32" t="s">
        <v>94</v>
      </c>
      <c r="D15" s="32" t="s">
        <v>93</v>
      </c>
      <c r="E15" s="32" t="s">
        <v>42</v>
      </c>
      <c r="F15" s="33">
        <v>12008</v>
      </c>
      <c r="G15" s="34">
        <v>83961.94140625</v>
      </c>
    </row>
    <row r="16" spans="1:7" x14ac:dyDescent="0.25">
      <c r="A16" s="32" t="s">
        <v>43</v>
      </c>
      <c r="B16" s="32" t="s">
        <v>2</v>
      </c>
      <c r="C16" s="32" t="s">
        <v>94</v>
      </c>
      <c r="D16" s="32" t="s">
        <v>93</v>
      </c>
      <c r="E16" s="32" t="s">
        <v>41</v>
      </c>
      <c r="F16" s="33">
        <v>30896.16015625</v>
      </c>
      <c r="G16" s="34">
        <v>107390.94921875</v>
      </c>
    </row>
    <row r="17" spans="1:7" ht="15.75" thickBot="1" x14ac:dyDescent="0.3">
      <c r="A17" s="19" t="s">
        <v>45</v>
      </c>
      <c r="B17" s="21"/>
      <c r="C17" s="21"/>
      <c r="D17" s="21"/>
      <c r="E17" s="21"/>
      <c r="F17" s="21">
        <f>SUM(F15:F16)</f>
        <v>42904.16015625</v>
      </c>
      <c r="G17" s="20">
        <f>SUM(G15:G16)</f>
        <v>191352.890625</v>
      </c>
    </row>
    <row r="18" spans="1:7" x14ac:dyDescent="0.25">
      <c r="A18" s="32" t="s">
        <v>48</v>
      </c>
      <c r="B18" s="32" t="s">
        <v>2</v>
      </c>
      <c r="C18" s="32" t="s">
        <v>94</v>
      </c>
      <c r="D18" s="32" t="s">
        <v>131</v>
      </c>
      <c r="E18" s="32" t="s">
        <v>33</v>
      </c>
      <c r="F18" s="33">
        <v>88.449996948242188</v>
      </c>
      <c r="G18" s="34">
        <v>267.1199951171875</v>
      </c>
    </row>
    <row r="19" spans="1:7" x14ac:dyDescent="0.25">
      <c r="A19" s="32" t="s">
        <v>48</v>
      </c>
      <c r="B19" s="32" t="s">
        <v>2</v>
      </c>
      <c r="C19" s="32" t="s">
        <v>94</v>
      </c>
      <c r="D19" s="32" t="s">
        <v>132</v>
      </c>
      <c r="E19" s="32" t="s">
        <v>33</v>
      </c>
      <c r="F19" s="33">
        <v>751.84002685546875</v>
      </c>
      <c r="G19" s="34">
        <v>1869.8599853515625</v>
      </c>
    </row>
    <row r="20" spans="1:7" x14ac:dyDescent="0.25">
      <c r="A20" s="32" t="s">
        <v>48</v>
      </c>
      <c r="B20" s="32" t="s">
        <v>2</v>
      </c>
      <c r="C20" s="32" t="s">
        <v>94</v>
      </c>
      <c r="D20" s="32" t="s">
        <v>126</v>
      </c>
      <c r="E20" s="32" t="s">
        <v>33</v>
      </c>
      <c r="F20" s="33">
        <v>870.90997314453125</v>
      </c>
      <c r="G20" s="34">
        <v>1828.9000244140625</v>
      </c>
    </row>
    <row r="21" spans="1:7" x14ac:dyDescent="0.25">
      <c r="A21" s="32" t="s">
        <v>48</v>
      </c>
      <c r="B21" s="32" t="s">
        <v>2</v>
      </c>
      <c r="C21" s="32" t="s">
        <v>94</v>
      </c>
      <c r="D21" s="32" t="s">
        <v>93</v>
      </c>
      <c r="E21" s="32" t="s">
        <v>34</v>
      </c>
      <c r="F21" s="33">
        <v>6849.22021484375</v>
      </c>
      <c r="G21" s="34">
        <v>94341.96875</v>
      </c>
    </row>
    <row r="22" spans="1:7" x14ac:dyDescent="0.25">
      <c r="A22" s="32" t="s">
        <v>48</v>
      </c>
      <c r="B22" s="32" t="s">
        <v>2</v>
      </c>
      <c r="C22" s="32" t="s">
        <v>94</v>
      </c>
      <c r="D22" s="32" t="s">
        <v>93</v>
      </c>
      <c r="E22" s="32" t="s">
        <v>97</v>
      </c>
      <c r="F22" s="33">
        <v>5126.39990234375</v>
      </c>
      <c r="G22" s="34">
        <v>51150.12890625</v>
      </c>
    </row>
    <row r="23" spans="1:7" x14ac:dyDescent="0.25">
      <c r="A23" s="32" t="s">
        <v>48</v>
      </c>
      <c r="B23" s="32" t="s">
        <v>2</v>
      </c>
      <c r="C23" s="32" t="s">
        <v>94</v>
      </c>
      <c r="D23" s="32" t="s">
        <v>93</v>
      </c>
      <c r="E23" s="32" t="s">
        <v>42</v>
      </c>
      <c r="F23" s="33">
        <v>32231.0400390625</v>
      </c>
      <c r="G23" s="34">
        <v>219982.56005859375</v>
      </c>
    </row>
    <row r="24" spans="1:7" x14ac:dyDescent="0.25">
      <c r="A24" s="32" t="s">
        <v>48</v>
      </c>
      <c r="B24" s="32" t="s">
        <v>2</v>
      </c>
      <c r="C24" s="32" t="s">
        <v>94</v>
      </c>
      <c r="D24" s="32" t="s">
        <v>93</v>
      </c>
      <c r="E24" s="32" t="s">
        <v>41</v>
      </c>
      <c r="F24" s="33">
        <v>26375.039794921875</v>
      </c>
      <c r="G24" s="34">
        <v>116504.919921875</v>
      </c>
    </row>
    <row r="25" spans="1:7" x14ac:dyDescent="0.25">
      <c r="A25" s="32" t="s">
        <v>48</v>
      </c>
      <c r="B25" s="32" t="s">
        <v>2</v>
      </c>
      <c r="C25" s="32" t="s">
        <v>94</v>
      </c>
      <c r="D25" s="32" t="s">
        <v>96</v>
      </c>
      <c r="E25" s="32" t="s">
        <v>41</v>
      </c>
      <c r="F25" s="33">
        <v>15341.759765625</v>
      </c>
      <c r="G25" s="34">
        <v>75428.8203125</v>
      </c>
    </row>
    <row r="26" spans="1:7" ht="15.75" thickBot="1" x14ac:dyDescent="0.3">
      <c r="A26" s="19" t="s">
        <v>49</v>
      </c>
      <c r="B26" s="21"/>
      <c r="C26" s="21"/>
      <c r="D26" s="21"/>
      <c r="E26" s="21"/>
      <c r="F26" s="21">
        <f>SUM(F18:F25)</f>
        <v>87634.659713745117</v>
      </c>
      <c r="G26" s="20">
        <f>SUM(G18:G25)</f>
        <v>561374.27795410156</v>
      </c>
    </row>
    <row r="27" spans="1:7" x14ac:dyDescent="0.25">
      <c r="A27" s="32" t="s">
        <v>50</v>
      </c>
      <c r="B27" s="32" t="s">
        <v>2</v>
      </c>
      <c r="C27" s="32" t="s">
        <v>94</v>
      </c>
      <c r="D27" s="32" t="s">
        <v>117</v>
      </c>
      <c r="E27" s="32" t="s">
        <v>118</v>
      </c>
      <c r="F27" s="33">
        <v>15852.669921875</v>
      </c>
      <c r="G27" s="34">
        <v>44035.19921875</v>
      </c>
    </row>
    <row r="28" spans="1:7" x14ac:dyDescent="0.25">
      <c r="A28" s="32" t="s">
        <v>50</v>
      </c>
      <c r="B28" s="32" t="s">
        <v>2</v>
      </c>
      <c r="C28" s="32" t="s">
        <v>94</v>
      </c>
      <c r="D28" s="32" t="s">
        <v>93</v>
      </c>
      <c r="E28" s="32" t="s">
        <v>97</v>
      </c>
      <c r="F28" s="33">
        <v>6542.39990234375</v>
      </c>
      <c r="G28" s="34">
        <v>49634.62890625</v>
      </c>
    </row>
    <row r="29" spans="1:7" x14ac:dyDescent="0.25">
      <c r="A29" s="32" t="s">
        <v>50</v>
      </c>
      <c r="B29" s="32" t="s">
        <v>2</v>
      </c>
      <c r="C29" s="32" t="s">
        <v>94</v>
      </c>
      <c r="D29" s="32" t="s">
        <v>93</v>
      </c>
      <c r="E29" s="32" t="s">
        <v>42</v>
      </c>
      <c r="F29" s="33">
        <v>37138.19921875</v>
      </c>
      <c r="G29" s="34">
        <v>197570.44921875</v>
      </c>
    </row>
    <row r="30" spans="1:7" x14ac:dyDescent="0.25">
      <c r="A30" s="32" t="s">
        <v>50</v>
      </c>
      <c r="B30" s="32" t="s">
        <v>2</v>
      </c>
      <c r="C30" s="32" t="s">
        <v>94</v>
      </c>
      <c r="D30" s="32" t="s">
        <v>93</v>
      </c>
      <c r="E30" s="32" t="s">
        <v>41</v>
      </c>
      <c r="F30" s="33">
        <v>31271.099731445313</v>
      </c>
      <c r="G30" s="34">
        <v>174612.599609375</v>
      </c>
    </row>
    <row r="31" spans="1:7" x14ac:dyDescent="0.25">
      <c r="A31" s="32" t="s">
        <v>50</v>
      </c>
      <c r="B31" s="32" t="s">
        <v>2</v>
      </c>
      <c r="C31" s="32" t="s">
        <v>94</v>
      </c>
      <c r="D31" s="32" t="s">
        <v>96</v>
      </c>
      <c r="E31" s="32" t="s">
        <v>42</v>
      </c>
      <c r="F31" s="33">
        <v>1152</v>
      </c>
      <c r="G31" s="34">
        <v>53970.19921875</v>
      </c>
    </row>
    <row r="32" spans="1:7" x14ac:dyDescent="0.25">
      <c r="A32" s="32" t="s">
        <v>50</v>
      </c>
      <c r="B32" s="32" t="s">
        <v>2</v>
      </c>
      <c r="C32" s="32" t="s">
        <v>94</v>
      </c>
      <c r="D32" s="32" t="s">
        <v>96</v>
      </c>
      <c r="E32" s="32" t="s">
        <v>41</v>
      </c>
      <c r="F32" s="33">
        <v>21127.6796875</v>
      </c>
      <c r="G32" s="34">
        <v>53861.7109375</v>
      </c>
    </row>
    <row r="33" spans="1:7" ht="15.75" thickBot="1" x14ac:dyDescent="0.3">
      <c r="A33" s="19" t="s">
        <v>52</v>
      </c>
      <c r="B33" s="21"/>
      <c r="C33" s="21"/>
      <c r="D33" s="21"/>
      <c r="E33" s="21"/>
      <c r="F33" s="21">
        <f>SUM(F27:F32)</f>
        <v>113084.04846191406</v>
      </c>
      <c r="G33" s="20">
        <f>SUM(G27:G32)</f>
        <v>573684.787109375</v>
      </c>
    </row>
    <row r="34" spans="1:7" x14ac:dyDescent="0.25">
      <c r="A34" s="32" t="s">
        <v>53</v>
      </c>
      <c r="B34" s="32" t="s">
        <v>2</v>
      </c>
      <c r="C34" s="32" t="s">
        <v>94</v>
      </c>
      <c r="D34" s="32" t="s">
        <v>126</v>
      </c>
      <c r="E34" s="32" t="s">
        <v>46</v>
      </c>
      <c r="F34" s="33">
        <v>5451.0400390625</v>
      </c>
      <c r="G34" s="34">
        <v>11045.5</v>
      </c>
    </row>
    <row r="35" spans="1:7" x14ac:dyDescent="0.25">
      <c r="A35" s="32" t="s">
        <v>53</v>
      </c>
      <c r="B35" s="32" t="s">
        <v>2</v>
      </c>
      <c r="C35" s="32" t="s">
        <v>94</v>
      </c>
      <c r="D35" s="32" t="s">
        <v>93</v>
      </c>
      <c r="E35" s="32" t="s">
        <v>118</v>
      </c>
      <c r="F35" s="33">
        <v>20000</v>
      </c>
      <c r="G35" s="34">
        <v>46328.2890625</v>
      </c>
    </row>
    <row r="36" spans="1:7" x14ac:dyDescent="0.25">
      <c r="A36" s="32" t="s">
        <v>53</v>
      </c>
      <c r="B36" s="32" t="s">
        <v>2</v>
      </c>
      <c r="C36" s="32" t="s">
        <v>94</v>
      </c>
      <c r="D36" s="32" t="s">
        <v>93</v>
      </c>
      <c r="E36" s="32" t="s">
        <v>42</v>
      </c>
      <c r="F36" s="33">
        <v>31534.559814453125</v>
      </c>
      <c r="G36" s="34">
        <v>225094.23046875</v>
      </c>
    </row>
    <row r="37" spans="1:7" x14ac:dyDescent="0.25">
      <c r="A37" s="32" t="s">
        <v>53</v>
      </c>
      <c r="B37" s="32" t="s">
        <v>2</v>
      </c>
      <c r="C37" s="32" t="s">
        <v>94</v>
      </c>
      <c r="D37" s="32" t="s">
        <v>93</v>
      </c>
      <c r="E37" s="32" t="s">
        <v>41</v>
      </c>
      <c r="F37" s="33">
        <v>6147.2001953125</v>
      </c>
      <c r="G37" s="34">
        <v>38044.03125</v>
      </c>
    </row>
    <row r="38" spans="1:7" ht="15.75" thickBot="1" x14ac:dyDescent="0.3">
      <c r="A38" s="19" t="s">
        <v>55</v>
      </c>
      <c r="B38" s="21"/>
      <c r="C38" s="21"/>
      <c r="D38" s="21"/>
      <c r="E38" s="21"/>
      <c r="F38" s="21">
        <f>SUM(F34:F37)</f>
        <v>63132.800048828125</v>
      </c>
      <c r="G38" s="20">
        <f>SUM(G34:G37)</f>
        <v>320512.05078125</v>
      </c>
    </row>
    <row r="39" spans="1:7" x14ac:dyDescent="0.25">
      <c r="A39" s="32" t="s">
        <v>57</v>
      </c>
      <c r="B39" s="32" t="s">
        <v>2</v>
      </c>
      <c r="C39" s="32" t="s">
        <v>94</v>
      </c>
      <c r="D39" s="32" t="s">
        <v>93</v>
      </c>
      <c r="E39" s="32" t="s">
        <v>42</v>
      </c>
      <c r="F39" s="33">
        <v>45155.9599609375</v>
      </c>
      <c r="G39" s="34">
        <v>264273.419921875</v>
      </c>
    </row>
    <row r="40" spans="1:7" x14ac:dyDescent="0.25">
      <c r="A40" s="32" t="s">
        <v>57</v>
      </c>
      <c r="B40" s="32" t="s">
        <v>2</v>
      </c>
      <c r="C40" s="32" t="s">
        <v>94</v>
      </c>
      <c r="D40" s="32" t="s">
        <v>93</v>
      </c>
      <c r="E40" s="32" t="s">
        <v>41</v>
      </c>
      <c r="F40" s="33">
        <v>53977.89013671875</v>
      </c>
      <c r="G40" s="34">
        <v>242871.849609375</v>
      </c>
    </row>
    <row r="41" spans="1:7" x14ac:dyDescent="0.25">
      <c r="A41" s="32" t="s">
        <v>57</v>
      </c>
      <c r="B41" s="32" t="s">
        <v>2</v>
      </c>
      <c r="C41" s="32" t="s">
        <v>94</v>
      </c>
      <c r="D41" s="32" t="s">
        <v>96</v>
      </c>
      <c r="E41" s="32" t="s">
        <v>41</v>
      </c>
      <c r="F41" s="33">
        <v>10460.16015625</v>
      </c>
      <c r="G41" s="34">
        <v>45211.23828125</v>
      </c>
    </row>
    <row r="42" spans="1:7" ht="15.75" thickBot="1" x14ac:dyDescent="0.3">
      <c r="A42" s="19" t="s">
        <v>61</v>
      </c>
      <c r="B42" s="21"/>
      <c r="C42" s="21"/>
      <c r="D42" s="21"/>
      <c r="E42" s="21"/>
      <c r="F42" s="21">
        <f>SUM(F39:F41)</f>
        <v>109594.01025390625</v>
      </c>
      <c r="G42" s="20">
        <f>SUM(G39:G41)</f>
        <v>552356.5078125</v>
      </c>
    </row>
    <row r="43" spans="1:7" x14ac:dyDescent="0.25">
      <c r="A43" s="32" t="s">
        <v>63</v>
      </c>
      <c r="B43" s="32" t="s">
        <v>2</v>
      </c>
      <c r="C43" s="32" t="s">
        <v>94</v>
      </c>
      <c r="D43" s="32" t="s">
        <v>117</v>
      </c>
      <c r="E43" s="32" t="s">
        <v>33</v>
      </c>
      <c r="F43" s="33">
        <v>17426.939819335938</v>
      </c>
      <c r="G43" s="34">
        <v>53669.73046875</v>
      </c>
    </row>
    <row r="44" spans="1:7" x14ac:dyDescent="0.25">
      <c r="A44" s="32" t="s">
        <v>136</v>
      </c>
      <c r="B44" s="32" t="s">
        <v>2</v>
      </c>
      <c r="C44" s="32" t="s">
        <v>94</v>
      </c>
      <c r="D44" s="32" t="s">
        <v>117</v>
      </c>
      <c r="E44" s="32" t="s">
        <v>137</v>
      </c>
      <c r="F44" s="33">
        <v>7908.47998046875</v>
      </c>
      <c r="G44" s="34">
        <v>50194.8984375</v>
      </c>
    </row>
    <row r="45" spans="1:7" x14ac:dyDescent="0.25">
      <c r="A45" s="32" t="s">
        <v>63</v>
      </c>
      <c r="B45" s="32" t="s">
        <v>2</v>
      </c>
      <c r="C45" s="32" t="s">
        <v>94</v>
      </c>
      <c r="D45" s="32" t="s">
        <v>126</v>
      </c>
      <c r="E45" s="32" t="s">
        <v>46</v>
      </c>
      <c r="F45" s="33">
        <v>12933.7802734375</v>
      </c>
      <c r="G45" s="34">
        <v>21137.5</v>
      </c>
    </row>
    <row r="46" spans="1:7" x14ac:dyDescent="0.25">
      <c r="A46" s="32" t="s">
        <v>63</v>
      </c>
      <c r="B46" s="32" t="s">
        <v>2</v>
      </c>
      <c r="C46" s="32" t="s">
        <v>94</v>
      </c>
      <c r="D46" s="32" t="s">
        <v>93</v>
      </c>
      <c r="E46" s="32" t="s">
        <v>42</v>
      </c>
      <c r="F46" s="33">
        <v>86334.04052734375</v>
      </c>
      <c r="G46" s="34">
        <v>463813.244140625</v>
      </c>
    </row>
    <row r="47" spans="1:7" x14ac:dyDescent="0.25">
      <c r="A47" s="32" t="s">
        <v>136</v>
      </c>
      <c r="B47" s="32" t="s">
        <v>2</v>
      </c>
      <c r="C47" s="32" t="s">
        <v>94</v>
      </c>
      <c r="D47" s="32" t="s">
        <v>93</v>
      </c>
      <c r="E47" s="32" t="s">
        <v>137</v>
      </c>
      <c r="F47" s="33">
        <v>18720.7998046875</v>
      </c>
      <c r="G47" s="34">
        <v>128700.6015625</v>
      </c>
    </row>
    <row r="48" spans="1:7" x14ac:dyDescent="0.25">
      <c r="A48" s="32" t="s">
        <v>63</v>
      </c>
      <c r="B48" s="32" t="s">
        <v>2</v>
      </c>
      <c r="C48" s="32" t="s">
        <v>94</v>
      </c>
      <c r="D48" s="32" t="s">
        <v>93</v>
      </c>
      <c r="E48" s="32" t="s">
        <v>41</v>
      </c>
      <c r="F48" s="33">
        <v>56283.90966796875</v>
      </c>
      <c r="G48" s="34">
        <v>351223.603515625</v>
      </c>
    </row>
    <row r="49" spans="1:7" x14ac:dyDescent="0.25">
      <c r="A49" s="32" t="s">
        <v>136</v>
      </c>
      <c r="B49" s="32" t="s">
        <v>2</v>
      </c>
      <c r="C49" s="32" t="s">
        <v>94</v>
      </c>
      <c r="D49" s="32" t="s">
        <v>96</v>
      </c>
      <c r="E49" s="32" t="s">
        <v>138</v>
      </c>
      <c r="F49" s="33">
        <v>14172</v>
      </c>
      <c r="G49" s="34">
        <v>104404.71875</v>
      </c>
    </row>
    <row r="50" spans="1:7" x14ac:dyDescent="0.25">
      <c r="A50" s="32" t="s">
        <v>63</v>
      </c>
      <c r="B50" s="32" t="s">
        <v>2</v>
      </c>
      <c r="C50" s="32" t="s">
        <v>94</v>
      </c>
      <c r="D50" s="32" t="s">
        <v>96</v>
      </c>
      <c r="E50" s="32" t="s">
        <v>42</v>
      </c>
      <c r="F50" s="33">
        <v>68746.560546875</v>
      </c>
      <c r="G50" s="34">
        <v>221645.861328125</v>
      </c>
    </row>
    <row r="51" spans="1:7" x14ac:dyDescent="0.25">
      <c r="A51" s="32" t="s">
        <v>63</v>
      </c>
      <c r="B51" s="32" t="s">
        <v>2</v>
      </c>
      <c r="C51" s="32" t="s">
        <v>94</v>
      </c>
      <c r="D51" s="32" t="s">
        <v>96</v>
      </c>
      <c r="E51" s="32" t="s">
        <v>41</v>
      </c>
      <c r="F51" s="33">
        <v>6240</v>
      </c>
      <c r="G51" s="34">
        <v>16726.939453125</v>
      </c>
    </row>
    <row r="52" spans="1:7" ht="15.75" thickBot="1" x14ac:dyDescent="0.3">
      <c r="A52" s="19" t="s">
        <v>64</v>
      </c>
      <c r="B52" s="21"/>
      <c r="C52" s="21"/>
      <c r="D52" s="21"/>
      <c r="E52" s="21"/>
      <c r="F52" s="21">
        <f>SUM(F43:F51)</f>
        <v>288766.51062011719</v>
      </c>
      <c r="G52" s="20">
        <f>SUM(G43:G51)</f>
        <v>1411517.09765625</v>
      </c>
    </row>
    <row r="53" spans="1:7" x14ac:dyDescent="0.25">
      <c r="A53" s="32" t="s">
        <v>67</v>
      </c>
      <c r="B53" s="32" t="s">
        <v>2</v>
      </c>
      <c r="C53" s="32" t="s">
        <v>94</v>
      </c>
      <c r="D53" s="32" t="s">
        <v>142</v>
      </c>
      <c r="E53" s="32" t="s">
        <v>33</v>
      </c>
      <c r="F53" s="33">
        <v>1088.6400146484375</v>
      </c>
      <c r="G53" s="34">
        <v>2993.739990234375</v>
      </c>
    </row>
    <row r="54" spans="1:7" x14ac:dyDescent="0.25">
      <c r="A54" s="32" t="s">
        <v>67</v>
      </c>
      <c r="B54" s="32" t="s">
        <v>2</v>
      </c>
      <c r="C54" s="32" t="s">
        <v>94</v>
      </c>
      <c r="D54" s="32" t="s">
        <v>117</v>
      </c>
      <c r="E54" s="32" t="s">
        <v>95</v>
      </c>
      <c r="F54" s="33">
        <v>121.48999786376953</v>
      </c>
      <c r="G54" s="34">
        <v>76657.046875</v>
      </c>
    </row>
    <row r="55" spans="1:7" x14ac:dyDescent="0.25">
      <c r="A55" s="32" t="s">
        <v>67</v>
      </c>
      <c r="B55" s="32" t="s">
        <v>2</v>
      </c>
      <c r="C55" s="32" t="s">
        <v>94</v>
      </c>
      <c r="D55" s="32" t="s">
        <v>126</v>
      </c>
      <c r="E55" s="32" t="s">
        <v>33</v>
      </c>
      <c r="F55" s="33">
        <v>522.95001220703125</v>
      </c>
      <c r="G55" s="34">
        <v>1974.06005859375</v>
      </c>
    </row>
    <row r="56" spans="1:7" x14ac:dyDescent="0.25">
      <c r="A56" s="32" t="s">
        <v>67</v>
      </c>
      <c r="B56" s="32" t="s">
        <v>2</v>
      </c>
      <c r="C56" s="32" t="s">
        <v>94</v>
      </c>
      <c r="D56" s="32" t="s">
        <v>93</v>
      </c>
      <c r="E56" s="32" t="s">
        <v>42</v>
      </c>
      <c r="F56" s="33">
        <v>19916.760009765625</v>
      </c>
      <c r="G56" s="34">
        <v>214862.41796875</v>
      </c>
    </row>
    <row r="57" spans="1:7" x14ac:dyDescent="0.25">
      <c r="A57" s="32" t="s">
        <v>67</v>
      </c>
      <c r="B57" s="32" t="s">
        <v>2</v>
      </c>
      <c r="C57" s="32" t="s">
        <v>94</v>
      </c>
      <c r="D57" s="32" t="s">
        <v>93</v>
      </c>
      <c r="E57" s="32" t="s">
        <v>41</v>
      </c>
      <c r="F57" s="33">
        <v>17082.840209960938</v>
      </c>
      <c r="G57" s="34">
        <v>124627.1015625</v>
      </c>
    </row>
    <row r="58" spans="1:7" x14ac:dyDescent="0.25">
      <c r="A58" s="32" t="s">
        <v>67</v>
      </c>
      <c r="B58" s="32" t="s">
        <v>2</v>
      </c>
      <c r="C58" s="32" t="s">
        <v>94</v>
      </c>
      <c r="D58" s="32" t="s">
        <v>96</v>
      </c>
      <c r="E58" s="32" t="s">
        <v>34</v>
      </c>
      <c r="F58" s="33">
        <v>10577.5703125</v>
      </c>
      <c r="G58" s="34">
        <v>111527.046875</v>
      </c>
    </row>
    <row r="59" spans="1:7" x14ac:dyDescent="0.25">
      <c r="A59" s="32" t="s">
        <v>67</v>
      </c>
      <c r="B59" s="32" t="s">
        <v>2</v>
      </c>
      <c r="C59" s="32" t="s">
        <v>94</v>
      </c>
      <c r="D59" s="32" t="s">
        <v>96</v>
      </c>
      <c r="E59" s="32" t="s">
        <v>143</v>
      </c>
      <c r="F59" s="33">
        <v>14073.7900390625</v>
      </c>
      <c r="G59" s="34">
        <v>41866.26171875</v>
      </c>
    </row>
    <row r="60" spans="1:7" x14ac:dyDescent="0.25">
      <c r="A60" s="32" t="s">
        <v>67</v>
      </c>
      <c r="B60" s="32" t="s">
        <v>2</v>
      </c>
      <c r="C60" s="32" t="s">
        <v>94</v>
      </c>
      <c r="D60" s="32" t="s">
        <v>96</v>
      </c>
      <c r="E60" s="32" t="s">
        <v>97</v>
      </c>
      <c r="F60" s="33">
        <v>6463.7998046875</v>
      </c>
      <c r="G60" s="34">
        <v>45964.44921875</v>
      </c>
    </row>
    <row r="61" spans="1:7" x14ac:dyDescent="0.25">
      <c r="A61" s="32" t="s">
        <v>67</v>
      </c>
      <c r="B61" s="32" t="s">
        <v>2</v>
      </c>
      <c r="C61" s="32" t="s">
        <v>94</v>
      </c>
      <c r="D61" s="32" t="s">
        <v>96</v>
      </c>
      <c r="E61" s="32" t="s">
        <v>42</v>
      </c>
      <c r="F61" s="33">
        <v>8090</v>
      </c>
      <c r="G61" s="34">
        <v>79063.0390625</v>
      </c>
    </row>
    <row r="62" spans="1:7" x14ac:dyDescent="0.25">
      <c r="A62" s="32" t="s">
        <v>67</v>
      </c>
      <c r="B62" s="32" t="s">
        <v>2</v>
      </c>
      <c r="C62" s="32" t="s">
        <v>94</v>
      </c>
      <c r="D62" s="32" t="s">
        <v>96</v>
      </c>
      <c r="E62" s="32" t="s">
        <v>41</v>
      </c>
      <c r="F62" s="33">
        <v>744</v>
      </c>
      <c r="G62" s="34">
        <v>29026.359375</v>
      </c>
    </row>
    <row r="63" spans="1:7" ht="15.75" thickBot="1" x14ac:dyDescent="0.3">
      <c r="A63" s="19" t="s">
        <v>68</v>
      </c>
      <c r="B63" s="21"/>
      <c r="C63" s="21"/>
      <c r="D63" s="21"/>
      <c r="E63" s="21"/>
      <c r="F63" s="21">
        <f>SUM(F53:F62)</f>
        <v>78681.840400695801</v>
      </c>
      <c r="G63" s="20">
        <f>SUM(G53:G62)</f>
        <v>728561.52270507813</v>
      </c>
    </row>
    <row r="64" spans="1:7" x14ac:dyDescent="0.25">
      <c r="A64" s="32" t="s">
        <v>69</v>
      </c>
      <c r="B64" s="32" t="s">
        <v>2</v>
      </c>
      <c r="C64" s="32" t="s">
        <v>94</v>
      </c>
      <c r="D64" s="32" t="s">
        <v>126</v>
      </c>
      <c r="E64" s="32" t="s">
        <v>33</v>
      </c>
      <c r="F64" s="33">
        <v>435.45001220703125</v>
      </c>
      <c r="G64" s="34">
        <v>1184.4300537109375</v>
      </c>
    </row>
    <row r="65" spans="1:7" x14ac:dyDescent="0.25">
      <c r="A65" s="32" t="s">
        <v>69</v>
      </c>
      <c r="B65" s="32" t="s">
        <v>2</v>
      </c>
      <c r="C65" s="32" t="s">
        <v>94</v>
      </c>
      <c r="D65" s="32" t="s">
        <v>93</v>
      </c>
      <c r="E65" s="32" t="s">
        <v>42</v>
      </c>
      <c r="F65" s="33">
        <v>6240</v>
      </c>
      <c r="G65" s="34">
        <v>55173.73828125</v>
      </c>
    </row>
    <row r="66" spans="1:7" x14ac:dyDescent="0.25">
      <c r="A66" s="32" t="s">
        <v>69</v>
      </c>
      <c r="B66" s="32" t="s">
        <v>2</v>
      </c>
      <c r="C66" s="32" t="s">
        <v>94</v>
      </c>
      <c r="D66" s="32" t="s">
        <v>93</v>
      </c>
      <c r="E66" s="32" t="s">
        <v>41</v>
      </c>
      <c r="F66" s="33">
        <v>18386.830078125</v>
      </c>
      <c r="G66" s="34">
        <v>60294.51953125</v>
      </c>
    </row>
    <row r="67" spans="1:7" ht="15.75" thickBot="1" x14ac:dyDescent="0.3">
      <c r="A67" s="19" t="s">
        <v>70</v>
      </c>
      <c r="B67" s="21"/>
      <c r="C67" s="21"/>
      <c r="D67" s="21"/>
      <c r="E67" s="21"/>
      <c r="F67" s="21">
        <f>SUM(F64:F66)</f>
        <v>25062.280090332031</v>
      </c>
      <c r="G67" s="20">
        <f>SUM(G64:G66)</f>
        <v>116652.68786621094</v>
      </c>
    </row>
    <row r="68" spans="1:7" x14ac:dyDescent="0.25">
      <c r="A68" s="32" t="s">
        <v>71</v>
      </c>
      <c r="B68" s="32" t="s">
        <v>2</v>
      </c>
      <c r="C68" s="32" t="s">
        <v>94</v>
      </c>
      <c r="D68" s="32" t="s">
        <v>126</v>
      </c>
      <c r="E68" s="32" t="s">
        <v>46</v>
      </c>
      <c r="F68" s="33">
        <v>13292.2001953125</v>
      </c>
      <c r="G68" s="34">
        <v>11585</v>
      </c>
    </row>
    <row r="69" spans="1:7" x14ac:dyDescent="0.25">
      <c r="A69" s="32" t="s">
        <v>71</v>
      </c>
      <c r="B69" s="32" t="s">
        <v>2</v>
      </c>
      <c r="C69" s="32" t="s">
        <v>94</v>
      </c>
      <c r="D69" s="32" t="s">
        <v>93</v>
      </c>
      <c r="E69" s="32" t="s">
        <v>95</v>
      </c>
      <c r="F69" s="33">
        <v>8.8999996185302734</v>
      </c>
      <c r="G69" s="34">
        <v>44.511001586914063</v>
      </c>
    </row>
    <row r="70" spans="1:7" x14ac:dyDescent="0.25">
      <c r="A70" s="32" t="s">
        <v>71</v>
      </c>
      <c r="B70" s="32" t="s">
        <v>2</v>
      </c>
      <c r="C70" s="32" t="s">
        <v>94</v>
      </c>
      <c r="D70" s="32" t="s">
        <v>93</v>
      </c>
      <c r="E70" s="32" t="s">
        <v>42</v>
      </c>
      <c r="F70" s="33">
        <v>92504.440185546875</v>
      </c>
      <c r="G70" s="34">
        <v>693739.798828125</v>
      </c>
    </row>
    <row r="71" spans="1:7" x14ac:dyDescent="0.25">
      <c r="A71" s="32" t="s">
        <v>71</v>
      </c>
      <c r="B71" s="32" t="s">
        <v>2</v>
      </c>
      <c r="C71" s="32" t="s">
        <v>94</v>
      </c>
      <c r="D71" s="32" t="s">
        <v>93</v>
      </c>
      <c r="E71" s="32" t="s">
        <v>137</v>
      </c>
      <c r="F71" s="33">
        <v>6943.68017578125</v>
      </c>
      <c r="G71" s="34">
        <v>56456.8984375</v>
      </c>
    </row>
    <row r="72" spans="1:7" x14ac:dyDescent="0.25">
      <c r="A72" s="32" t="s">
        <v>71</v>
      </c>
      <c r="B72" s="32" t="s">
        <v>2</v>
      </c>
      <c r="C72" s="32" t="s">
        <v>94</v>
      </c>
      <c r="D72" s="32" t="s">
        <v>93</v>
      </c>
      <c r="E72" s="32" t="s">
        <v>41</v>
      </c>
      <c r="F72" s="33">
        <v>33056.5390625</v>
      </c>
      <c r="G72" s="34">
        <v>122143.296875</v>
      </c>
    </row>
    <row r="73" spans="1:7" x14ac:dyDescent="0.25">
      <c r="A73" s="32" t="s">
        <v>71</v>
      </c>
      <c r="B73" s="32" t="s">
        <v>2</v>
      </c>
      <c r="C73" s="32" t="s">
        <v>94</v>
      </c>
      <c r="D73" s="32" t="s">
        <v>96</v>
      </c>
      <c r="E73" s="32" t="s">
        <v>42</v>
      </c>
      <c r="F73" s="33">
        <v>44395.2001953125</v>
      </c>
      <c r="G73" s="34">
        <v>122687.98046875</v>
      </c>
    </row>
    <row r="74" spans="1:7" x14ac:dyDescent="0.25">
      <c r="A74" s="32" t="s">
        <v>71</v>
      </c>
      <c r="B74" s="32" t="s">
        <v>2</v>
      </c>
      <c r="C74" s="32" t="s">
        <v>94</v>
      </c>
      <c r="D74" s="32" t="s">
        <v>96</v>
      </c>
      <c r="E74" s="32" t="s">
        <v>41</v>
      </c>
      <c r="F74" s="33">
        <v>37430.400512695313</v>
      </c>
      <c r="G74" s="34">
        <v>179850.15087890625</v>
      </c>
    </row>
    <row r="75" spans="1:7" ht="15.75" thickBot="1" x14ac:dyDescent="0.3">
      <c r="A75" s="19" t="s">
        <v>146</v>
      </c>
      <c r="B75" s="21"/>
      <c r="C75" s="21"/>
      <c r="D75" s="21"/>
      <c r="E75" s="21"/>
      <c r="F75" s="21">
        <f>SUM(F68:F74)</f>
        <v>227631.36032676697</v>
      </c>
      <c r="G75" s="20">
        <f>SUM(G68:G74)</f>
        <v>1186507.6364898682</v>
      </c>
    </row>
    <row r="76" spans="1:7" x14ac:dyDescent="0.25">
      <c r="A76" s="32" t="s">
        <v>77</v>
      </c>
      <c r="B76" s="32" t="s">
        <v>2</v>
      </c>
      <c r="C76" s="32" t="s">
        <v>94</v>
      </c>
      <c r="D76" s="32" t="s">
        <v>93</v>
      </c>
      <c r="E76" s="32" t="s">
        <v>42</v>
      </c>
      <c r="F76" s="33">
        <v>6240</v>
      </c>
      <c r="G76" s="34">
        <v>55173.73828125</v>
      </c>
    </row>
    <row r="77" spans="1:7" x14ac:dyDescent="0.25">
      <c r="A77" s="32" t="s">
        <v>77</v>
      </c>
      <c r="B77" s="32" t="s">
        <v>2</v>
      </c>
      <c r="C77" s="32" t="s">
        <v>94</v>
      </c>
      <c r="D77" s="32" t="s">
        <v>93</v>
      </c>
      <c r="E77" s="32" t="s">
        <v>41</v>
      </c>
      <c r="F77" s="33">
        <v>44454.029296875</v>
      </c>
      <c r="G77" s="34">
        <v>507321.14453125</v>
      </c>
    </row>
    <row r="78" spans="1:7" x14ac:dyDescent="0.25">
      <c r="A78" s="32" t="s">
        <v>77</v>
      </c>
      <c r="B78" s="32" t="s">
        <v>2</v>
      </c>
      <c r="C78" s="32" t="s">
        <v>94</v>
      </c>
      <c r="D78" s="32" t="s">
        <v>96</v>
      </c>
      <c r="E78" s="32" t="s">
        <v>41</v>
      </c>
      <c r="F78" s="33">
        <v>5432.64013671875</v>
      </c>
      <c r="G78" s="34">
        <v>24567.8203125</v>
      </c>
    </row>
    <row r="79" spans="1:7" ht="15.75" thickBot="1" x14ac:dyDescent="0.3">
      <c r="A79" s="19" t="s">
        <v>149</v>
      </c>
      <c r="B79" s="21"/>
      <c r="C79" s="21"/>
      <c r="D79" s="21"/>
      <c r="E79" s="21"/>
      <c r="F79" s="21">
        <f>SUM(F76:F78)</f>
        <v>56126.66943359375</v>
      </c>
      <c r="G79" s="20">
        <f>SUM(G76:G78)</f>
        <v>587062.703125</v>
      </c>
    </row>
    <row r="80" spans="1:7" x14ac:dyDescent="0.25">
      <c r="A80" s="32" t="s">
        <v>150</v>
      </c>
      <c r="B80" s="32" t="s">
        <v>2</v>
      </c>
      <c r="C80" s="32" t="s">
        <v>94</v>
      </c>
      <c r="D80" s="32" t="s">
        <v>117</v>
      </c>
      <c r="E80" s="32" t="s">
        <v>106</v>
      </c>
      <c r="F80" s="33">
        <v>115664.3984375</v>
      </c>
      <c r="G80" s="34">
        <v>253640.1640625</v>
      </c>
    </row>
    <row r="81" spans="1:7" x14ac:dyDescent="0.25">
      <c r="A81" s="32" t="s">
        <v>150</v>
      </c>
      <c r="B81" s="32" t="s">
        <v>2</v>
      </c>
      <c r="C81" s="32" t="s">
        <v>94</v>
      </c>
      <c r="D81" s="32" t="s">
        <v>93</v>
      </c>
      <c r="E81" s="32" t="s">
        <v>34</v>
      </c>
      <c r="F81" s="33">
        <v>15332.9296875</v>
      </c>
      <c r="G81" s="34">
        <v>160649.40625</v>
      </c>
    </row>
    <row r="82" spans="1:7" x14ac:dyDescent="0.25">
      <c r="A82" s="32" t="s">
        <v>150</v>
      </c>
      <c r="B82" s="32" t="s">
        <v>2</v>
      </c>
      <c r="C82" s="32" t="s">
        <v>94</v>
      </c>
      <c r="D82" s="32" t="s">
        <v>93</v>
      </c>
      <c r="E82" s="32" t="s">
        <v>42</v>
      </c>
      <c r="F82" s="33">
        <v>130203.72082519531</v>
      </c>
      <c r="G82" s="34">
        <v>890029.04296875</v>
      </c>
    </row>
    <row r="83" spans="1:7" x14ac:dyDescent="0.25">
      <c r="A83" s="32" t="s">
        <v>150</v>
      </c>
      <c r="B83" s="32" t="s">
        <v>2</v>
      </c>
      <c r="C83" s="32" t="s">
        <v>94</v>
      </c>
      <c r="D83" s="32" t="s">
        <v>93</v>
      </c>
      <c r="E83" s="32" t="s">
        <v>41</v>
      </c>
      <c r="F83" s="33">
        <v>83615.701416015625</v>
      </c>
      <c r="G83" s="34">
        <v>556719.3515625</v>
      </c>
    </row>
    <row r="84" spans="1:7" x14ac:dyDescent="0.25">
      <c r="A84" s="32" t="s">
        <v>150</v>
      </c>
      <c r="B84" s="32" t="s">
        <v>2</v>
      </c>
      <c r="C84" s="32" t="s">
        <v>94</v>
      </c>
      <c r="D84" s="32" t="s">
        <v>96</v>
      </c>
      <c r="E84" s="32" t="s">
        <v>138</v>
      </c>
      <c r="F84" s="33">
        <v>6120</v>
      </c>
      <c r="G84" s="34">
        <v>42850.5</v>
      </c>
    </row>
    <row r="85" spans="1:7" x14ac:dyDescent="0.25">
      <c r="A85" s="32" t="s">
        <v>150</v>
      </c>
      <c r="B85" s="32" t="s">
        <v>2</v>
      </c>
      <c r="C85" s="32" t="s">
        <v>94</v>
      </c>
      <c r="D85" s="32" t="s">
        <v>96</v>
      </c>
      <c r="E85" s="32" t="s">
        <v>42</v>
      </c>
      <c r="F85" s="33">
        <v>9859.2001953125</v>
      </c>
      <c r="G85" s="34">
        <v>57258.5</v>
      </c>
    </row>
    <row r="86" spans="1:7" x14ac:dyDescent="0.25">
      <c r="A86" s="32" t="s">
        <v>150</v>
      </c>
      <c r="B86" s="32" t="s">
        <v>2</v>
      </c>
      <c r="C86" s="32" t="s">
        <v>94</v>
      </c>
      <c r="D86" s="32" t="s">
        <v>96</v>
      </c>
      <c r="E86" s="32" t="s">
        <v>41</v>
      </c>
      <c r="F86" s="33">
        <v>31156.31982421875</v>
      </c>
      <c r="G86" s="34">
        <v>192026.951171875</v>
      </c>
    </row>
    <row r="87" spans="1:7" ht="15.75" thickBot="1" x14ac:dyDescent="0.3">
      <c r="A87" s="19" t="s">
        <v>151</v>
      </c>
      <c r="B87" s="21"/>
      <c r="C87" s="21"/>
      <c r="D87" s="21"/>
      <c r="E87" s="21"/>
      <c r="F87" s="21">
        <f>SUM(F80:F86)</f>
        <v>391952.27038574219</v>
      </c>
      <c r="G87" s="20">
        <f>SUM(G80:G86)</f>
        <v>2153173.916015625</v>
      </c>
    </row>
    <row r="88" spans="1:7" ht="16.5" thickBot="1" x14ac:dyDescent="0.3">
      <c r="A88" s="17" t="s">
        <v>0</v>
      </c>
      <c r="B88" s="17"/>
      <c r="C88" s="17"/>
      <c r="D88" s="17"/>
      <c r="E88" s="17"/>
      <c r="F88" s="17">
        <f>SUM(F87,F79,F75,F67,F63,F52,F42,F38,F33,F26,F17,F14)</f>
        <v>1498649.6098918915</v>
      </c>
      <c r="G88" s="18">
        <f>SUM(G87,G79,G75,G67,G63,G52,G42,G38,G33,G26,G17,G14)</f>
        <v>8440606.0581359863</v>
      </c>
    </row>
    <row r="90" spans="1:7" x14ac:dyDescent="0.25">
      <c r="A90" t="s">
        <v>21</v>
      </c>
    </row>
  </sheetData>
  <sortState xmlns:xlrd2="http://schemas.microsoft.com/office/spreadsheetml/2017/richdata2" ref="A12:H157">
    <sortCondition ref="D12:D157"/>
    <sortCondition ref="E12:E157"/>
  </sortState>
  <mergeCells count="5">
    <mergeCell ref="A10:G10"/>
    <mergeCell ref="A6:G6"/>
    <mergeCell ref="A7:G7"/>
    <mergeCell ref="A8:G8"/>
    <mergeCell ref="A9:G9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29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2.5" x14ac:dyDescent="0.35">
      <c r="A8" s="49" t="s">
        <v>15</v>
      </c>
      <c r="B8" s="49"/>
      <c r="C8" s="49"/>
      <c r="D8" s="49"/>
      <c r="E8" s="49"/>
      <c r="F8" s="49"/>
      <c r="G8" s="49"/>
    </row>
    <row r="9" spans="1:7" ht="20.25" thickBot="1" x14ac:dyDescent="0.4">
      <c r="A9" s="52" t="e">
        <f>Consolidado!#REF!</f>
        <v>#REF!</v>
      </c>
      <c r="B9" s="52"/>
      <c r="C9" s="52"/>
      <c r="D9" s="52"/>
      <c r="E9" s="52"/>
      <c r="F9" s="52"/>
      <c r="G9" s="52"/>
    </row>
    <row r="10" spans="1:7" ht="15.75" thickBot="1" x14ac:dyDescent="0.3">
      <c r="A10" s="50" t="s">
        <v>20</v>
      </c>
      <c r="B10" s="45"/>
      <c r="C10" s="45"/>
      <c r="D10" s="45"/>
      <c r="E10" s="45"/>
      <c r="F10" s="45"/>
      <c r="G10" s="51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12</v>
      </c>
      <c r="E11" s="35" t="s">
        <v>19</v>
      </c>
      <c r="F11" s="36" t="s">
        <v>7</v>
      </c>
      <c r="G11" s="37" t="s">
        <v>8</v>
      </c>
    </row>
    <row r="12" spans="1:7" x14ac:dyDescent="0.25">
      <c r="A12" s="32"/>
      <c r="B12" s="32"/>
      <c r="C12" s="32"/>
      <c r="D12" s="32"/>
      <c r="E12" s="32"/>
      <c r="F12" s="42"/>
      <c r="G12" s="43"/>
    </row>
    <row r="13" spans="1:7" x14ac:dyDescent="0.25">
      <c r="A13" s="38"/>
      <c r="B13" s="39"/>
      <c r="C13" s="39"/>
      <c r="D13" s="39"/>
      <c r="E13" s="39"/>
      <c r="F13" s="39"/>
      <c r="G13" s="40"/>
    </row>
    <row r="14" spans="1:7" x14ac:dyDescent="0.25">
      <c r="A14" s="32"/>
      <c r="B14" s="32"/>
      <c r="C14" s="32"/>
      <c r="D14" s="32"/>
      <c r="E14" s="32"/>
      <c r="F14" s="33"/>
      <c r="G14" s="34"/>
    </row>
    <row r="15" spans="1:7" ht="15.75" thickBot="1" x14ac:dyDescent="0.3">
      <c r="A15" s="38"/>
      <c r="B15" s="39"/>
      <c r="C15" s="39"/>
      <c r="D15" s="39"/>
      <c r="E15" s="39"/>
      <c r="F15" s="39"/>
      <c r="G15" s="40"/>
    </row>
    <row r="16" spans="1:7" ht="16.5" thickBot="1" x14ac:dyDescent="0.3">
      <c r="A16" s="25" t="s">
        <v>0</v>
      </c>
      <c r="B16" s="25"/>
      <c r="C16" s="25"/>
      <c r="D16" s="25"/>
      <c r="E16" s="25"/>
      <c r="F16" s="25">
        <f>SUM(F15,F13)</f>
        <v>0</v>
      </c>
      <c r="G16" s="2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6"/>
  <sheetViews>
    <sheetView topLeftCell="B39" workbookViewId="0">
      <selection activeCell="G50" sqref="G50"/>
    </sheetView>
  </sheetViews>
  <sheetFormatPr baseColWidth="10" defaultColWidth="24.140625" defaultRowHeight="15" x14ac:dyDescent="0.25"/>
  <cols>
    <col min="1" max="1" width="16.7109375" hidden="1" customWidth="1"/>
    <col min="2" max="2" width="13.7109375" customWidth="1"/>
    <col min="3" max="3" width="10.140625" bestFit="1" customWidth="1"/>
    <col min="4" max="4" width="20.140625" bestFit="1" customWidth="1"/>
    <col min="5" max="5" width="22.42578125" customWidth="1"/>
  </cols>
  <sheetData>
    <row r="1" spans="2:5" x14ac:dyDescent="0.25">
      <c r="B1" s="11"/>
      <c r="E1" s="29"/>
    </row>
    <row r="2" spans="2:5" x14ac:dyDescent="0.25">
      <c r="E2" s="29"/>
    </row>
    <row r="3" spans="2:5" x14ac:dyDescent="0.25">
      <c r="E3" s="29"/>
    </row>
    <row r="4" spans="2:5" x14ac:dyDescent="0.25">
      <c r="E4" s="29"/>
    </row>
    <row r="5" spans="2:5" x14ac:dyDescent="0.25">
      <c r="E5" s="29"/>
    </row>
    <row r="6" spans="2:5" x14ac:dyDescent="0.25">
      <c r="B6" s="47" t="s">
        <v>13</v>
      </c>
      <c r="C6" s="47"/>
      <c r="D6" s="47"/>
      <c r="E6" s="47"/>
    </row>
    <row r="7" spans="2:5" ht="23.25" x14ac:dyDescent="0.35">
      <c r="B7" s="48" t="s">
        <v>14</v>
      </c>
      <c r="C7" s="48"/>
      <c r="D7" s="48"/>
      <c r="E7" s="48"/>
    </row>
    <row r="8" spans="2:5" ht="23.25" thickBot="1" x14ac:dyDescent="0.4">
      <c r="B8" s="49" t="s">
        <v>15</v>
      </c>
      <c r="C8" s="49"/>
      <c r="D8" s="49"/>
      <c r="E8" s="49"/>
    </row>
    <row r="9" spans="2:5" ht="15.75" thickBot="1" x14ac:dyDescent="0.3">
      <c r="B9" s="53" t="s">
        <v>24</v>
      </c>
      <c r="C9" s="54"/>
      <c r="D9" s="54"/>
      <c r="E9" s="54"/>
    </row>
    <row r="10" spans="2:5" ht="15.75" thickBot="1" x14ac:dyDescent="0.3">
      <c r="B10" s="44" t="str">
        <f>Consolidado!A10</f>
        <v>Año 2021</v>
      </c>
      <c r="C10" s="45"/>
      <c r="D10" s="45"/>
      <c r="E10" s="46"/>
    </row>
    <row r="11" spans="2:5" ht="15.75" thickBot="1" x14ac:dyDescent="0.3">
      <c r="B11" s="30" t="s">
        <v>4</v>
      </c>
      <c r="C11" s="30" t="s">
        <v>12</v>
      </c>
      <c r="D11" s="31" t="s">
        <v>19</v>
      </c>
      <c r="E11" s="31" t="s">
        <v>8</v>
      </c>
    </row>
    <row r="12" spans="2:5" x14ac:dyDescent="0.25">
      <c r="B12" s="32" t="s">
        <v>31</v>
      </c>
      <c r="C12" s="32" t="s">
        <v>98</v>
      </c>
      <c r="D12" s="32" t="s">
        <v>95</v>
      </c>
      <c r="E12" s="41">
        <v>223.97999572753906</v>
      </c>
    </row>
    <row r="13" spans="2:5" x14ac:dyDescent="0.25">
      <c r="B13" s="32" t="s">
        <v>31</v>
      </c>
      <c r="C13" s="32" t="s">
        <v>98</v>
      </c>
      <c r="D13" s="32" t="s">
        <v>33</v>
      </c>
      <c r="E13" s="41">
        <v>7229.39013671875</v>
      </c>
    </row>
    <row r="14" spans="2:5" ht="15.75" thickBot="1" x14ac:dyDescent="0.3">
      <c r="B14" s="19" t="s">
        <v>22</v>
      </c>
      <c r="C14" s="21"/>
      <c r="D14" s="21"/>
      <c r="E14" s="20">
        <f>SUM(E12:E13)</f>
        <v>7453.3701324462891</v>
      </c>
    </row>
    <row r="15" spans="2:5" x14ac:dyDescent="0.25">
      <c r="B15" s="32" t="s">
        <v>43</v>
      </c>
      <c r="C15" s="32" t="s">
        <v>98</v>
      </c>
      <c r="D15" s="32" t="s">
        <v>39</v>
      </c>
      <c r="E15" s="41">
        <v>16718</v>
      </c>
    </row>
    <row r="16" spans="2:5" x14ac:dyDescent="0.25">
      <c r="B16" s="32" t="s">
        <v>43</v>
      </c>
      <c r="C16" s="32" t="s">
        <v>98</v>
      </c>
      <c r="D16" s="32" t="s">
        <v>99</v>
      </c>
      <c r="E16" s="41">
        <v>72582</v>
      </c>
    </row>
    <row r="17" spans="2:5" x14ac:dyDescent="0.25">
      <c r="B17" s="32" t="s">
        <v>43</v>
      </c>
      <c r="C17" s="32" t="s">
        <v>98</v>
      </c>
      <c r="D17" s="32" t="s">
        <v>100</v>
      </c>
      <c r="E17" s="41">
        <v>47400</v>
      </c>
    </row>
    <row r="18" spans="2:5" x14ac:dyDescent="0.25">
      <c r="B18" s="32" t="s">
        <v>43</v>
      </c>
      <c r="C18" s="32" t="s">
        <v>98</v>
      </c>
      <c r="D18" s="32" t="s">
        <v>101</v>
      </c>
      <c r="E18" s="41">
        <v>14360</v>
      </c>
    </row>
    <row r="19" spans="2:5" x14ac:dyDescent="0.25">
      <c r="B19" s="32" t="s">
        <v>43</v>
      </c>
      <c r="C19" s="32" t="s">
        <v>98</v>
      </c>
      <c r="D19" s="32" t="s">
        <v>33</v>
      </c>
      <c r="E19" s="41">
        <v>6020.2900390625</v>
      </c>
    </row>
    <row r="20" spans="2:5" x14ac:dyDescent="0.25">
      <c r="B20" s="32" t="s">
        <v>43</v>
      </c>
      <c r="C20" s="32" t="s">
        <v>98</v>
      </c>
      <c r="D20" s="32" t="s">
        <v>102</v>
      </c>
      <c r="E20" s="41">
        <v>14200</v>
      </c>
    </row>
    <row r="21" spans="2:5" ht="15.75" thickBot="1" x14ac:dyDescent="0.3">
      <c r="B21" s="19" t="s">
        <v>45</v>
      </c>
      <c r="C21" s="21"/>
      <c r="D21" s="21"/>
      <c r="E21" s="20">
        <f>SUM(E15:E20)</f>
        <v>171280.2900390625</v>
      </c>
    </row>
    <row r="22" spans="2:5" x14ac:dyDescent="0.25">
      <c r="B22" s="32" t="s">
        <v>48</v>
      </c>
      <c r="C22" s="32" t="s">
        <v>98</v>
      </c>
      <c r="D22" s="32" t="s">
        <v>100</v>
      </c>
      <c r="E22" s="41">
        <v>19000</v>
      </c>
    </row>
    <row r="23" spans="2:5" x14ac:dyDescent="0.25">
      <c r="B23" s="32" t="s">
        <v>48</v>
      </c>
      <c r="C23" s="32" t="s">
        <v>98</v>
      </c>
      <c r="D23" s="32" t="s">
        <v>33</v>
      </c>
      <c r="E23" s="41">
        <v>10454.900390625</v>
      </c>
    </row>
    <row r="24" spans="2:5" ht="15.75" thickBot="1" x14ac:dyDescent="0.3">
      <c r="B24" s="19" t="s">
        <v>49</v>
      </c>
      <c r="C24" s="21"/>
      <c r="D24" s="21"/>
      <c r="E24" s="20">
        <f>SUM(E22:E23)</f>
        <v>29454.900390625</v>
      </c>
    </row>
    <row r="25" spans="2:5" x14ac:dyDescent="0.25">
      <c r="B25" s="32" t="s">
        <v>50</v>
      </c>
      <c r="C25" s="32" t="s">
        <v>98</v>
      </c>
      <c r="D25" s="32" t="s">
        <v>119</v>
      </c>
      <c r="E25" s="41">
        <v>81460.33984375</v>
      </c>
    </row>
    <row r="26" spans="2:5" x14ac:dyDescent="0.25">
      <c r="B26" s="32" t="s">
        <v>50</v>
      </c>
      <c r="C26" s="32" t="s">
        <v>98</v>
      </c>
      <c r="D26" s="32" t="s">
        <v>89</v>
      </c>
      <c r="E26" s="41">
        <v>33750</v>
      </c>
    </row>
    <row r="27" spans="2:5" x14ac:dyDescent="0.25">
      <c r="B27" s="32" t="s">
        <v>50</v>
      </c>
      <c r="C27" s="32" t="s">
        <v>98</v>
      </c>
      <c r="D27" s="32" t="s">
        <v>39</v>
      </c>
      <c r="E27" s="41">
        <v>30450</v>
      </c>
    </row>
    <row r="28" spans="2:5" x14ac:dyDescent="0.25">
      <c r="B28" s="32" t="s">
        <v>50</v>
      </c>
      <c r="C28" s="32" t="s">
        <v>98</v>
      </c>
      <c r="D28" s="32" t="s">
        <v>100</v>
      </c>
      <c r="E28" s="41">
        <v>19000</v>
      </c>
    </row>
    <row r="29" spans="2:5" x14ac:dyDescent="0.25">
      <c r="B29" s="32" t="s">
        <v>50</v>
      </c>
      <c r="C29" s="32" t="s">
        <v>98</v>
      </c>
      <c r="D29" s="32" t="s">
        <v>33</v>
      </c>
      <c r="E29" s="41">
        <v>8747.8896484375</v>
      </c>
    </row>
    <row r="30" spans="2:5" ht="15.75" thickBot="1" x14ac:dyDescent="0.3">
      <c r="B30" s="19"/>
      <c r="C30" s="21"/>
      <c r="D30" s="21"/>
      <c r="E30" s="20">
        <f>SUM(E25:E29)</f>
        <v>173408.2294921875</v>
      </c>
    </row>
    <row r="31" spans="2:5" x14ac:dyDescent="0.25">
      <c r="B31" s="32" t="s">
        <v>53</v>
      </c>
      <c r="C31" s="32" t="s">
        <v>98</v>
      </c>
      <c r="D31" s="32" t="s">
        <v>100</v>
      </c>
      <c r="E31" s="41">
        <v>19000</v>
      </c>
    </row>
    <row r="32" spans="2:5" ht="15.75" thickBot="1" x14ac:dyDescent="0.3">
      <c r="B32" s="19" t="s">
        <v>55</v>
      </c>
      <c r="C32" s="21"/>
      <c r="D32" s="21"/>
      <c r="E32" s="20">
        <f>SUM(E31)</f>
        <v>19000</v>
      </c>
    </row>
    <row r="33" spans="2:5" x14ac:dyDescent="0.25">
      <c r="B33" s="32" t="s">
        <v>57</v>
      </c>
      <c r="C33" s="32" t="s">
        <v>98</v>
      </c>
      <c r="D33" s="32" t="s">
        <v>102</v>
      </c>
      <c r="E33" s="41">
        <v>13490</v>
      </c>
    </row>
    <row r="34" spans="2:5" x14ac:dyDescent="0.25">
      <c r="B34" s="32" t="s">
        <v>57</v>
      </c>
      <c r="C34" s="32" t="s">
        <v>98</v>
      </c>
      <c r="D34" s="32" t="s">
        <v>119</v>
      </c>
      <c r="E34" s="41">
        <v>42250</v>
      </c>
    </row>
    <row r="35" spans="2:5" ht="15.75" thickBot="1" x14ac:dyDescent="0.3">
      <c r="B35" s="19" t="s">
        <v>61</v>
      </c>
      <c r="C35" s="21"/>
      <c r="D35" s="21"/>
      <c r="E35" s="20">
        <f>SUM(E33:E34)</f>
        <v>55740</v>
      </c>
    </row>
    <row r="36" spans="2:5" x14ac:dyDescent="0.25">
      <c r="B36" s="32" t="s">
        <v>63</v>
      </c>
      <c r="C36" s="32" t="s">
        <v>98</v>
      </c>
      <c r="D36" s="32" t="s">
        <v>119</v>
      </c>
      <c r="E36" s="41">
        <v>9171.51953125</v>
      </c>
    </row>
    <row r="37" spans="2:5" x14ac:dyDescent="0.25">
      <c r="B37" s="32" t="s">
        <v>63</v>
      </c>
      <c r="C37" s="32" t="s">
        <v>98</v>
      </c>
      <c r="D37" s="32" t="s">
        <v>42</v>
      </c>
      <c r="E37" s="41">
        <v>31750</v>
      </c>
    </row>
    <row r="38" spans="2:5" ht="15.75" thickBot="1" x14ac:dyDescent="0.3">
      <c r="B38" s="19" t="s">
        <v>64</v>
      </c>
      <c r="C38" s="21"/>
      <c r="D38" s="21"/>
      <c r="E38" s="20">
        <f>SUM(E36:E37)</f>
        <v>40921.51953125</v>
      </c>
    </row>
    <row r="39" spans="2:5" x14ac:dyDescent="0.25">
      <c r="B39" s="32" t="s">
        <v>67</v>
      </c>
      <c r="C39" s="32" t="s">
        <v>98</v>
      </c>
      <c r="D39" s="32" t="s">
        <v>33</v>
      </c>
      <c r="E39" s="41">
        <v>20417</v>
      </c>
    </row>
    <row r="40" spans="2:5" x14ac:dyDescent="0.25">
      <c r="B40" s="32" t="s">
        <v>67</v>
      </c>
      <c r="C40" s="32" t="s">
        <v>98</v>
      </c>
      <c r="D40" s="32" t="s">
        <v>119</v>
      </c>
      <c r="E40" s="41">
        <v>42250</v>
      </c>
    </row>
    <row r="41" spans="2:5" ht="15.75" thickBot="1" x14ac:dyDescent="0.3">
      <c r="B41" s="19" t="s">
        <v>68</v>
      </c>
      <c r="C41" s="21"/>
      <c r="D41" s="21"/>
      <c r="E41" s="20">
        <f>SUM(E39:E40)</f>
        <v>62667</v>
      </c>
    </row>
    <row r="42" spans="2:5" x14ac:dyDescent="0.25">
      <c r="B42" s="32" t="s">
        <v>152</v>
      </c>
      <c r="C42" s="32" t="s">
        <v>98</v>
      </c>
      <c r="D42" s="32" t="s">
        <v>107</v>
      </c>
      <c r="E42" s="41">
        <v>9500</v>
      </c>
    </row>
    <row r="43" spans="2:5" x14ac:dyDescent="0.25">
      <c r="B43" s="32" t="s">
        <v>69</v>
      </c>
      <c r="C43" s="32" t="s">
        <v>98</v>
      </c>
      <c r="D43" s="32" t="s">
        <v>33</v>
      </c>
      <c r="E43" s="41">
        <v>9742.080078125</v>
      </c>
    </row>
    <row r="44" spans="2:5" ht="15.75" thickBot="1" x14ac:dyDescent="0.3">
      <c r="B44" s="19" t="s">
        <v>69</v>
      </c>
      <c r="C44" s="21"/>
      <c r="D44" s="21"/>
      <c r="E44" s="20">
        <f>SUM(E42:E43)</f>
        <v>19242.080078125</v>
      </c>
    </row>
    <row r="45" spans="2:5" x14ac:dyDescent="0.25">
      <c r="B45" s="32" t="s">
        <v>71</v>
      </c>
      <c r="C45" s="32" t="s">
        <v>98</v>
      </c>
      <c r="D45" s="32" t="s">
        <v>147</v>
      </c>
      <c r="E45" s="41">
        <v>292666</v>
      </c>
    </row>
    <row r="46" spans="2:5" x14ac:dyDescent="0.25">
      <c r="B46" s="32" t="s">
        <v>71</v>
      </c>
      <c r="C46" s="32" t="s">
        <v>98</v>
      </c>
      <c r="D46" s="32" t="s">
        <v>102</v>
      </c>
      <c r="E46" s="41">
        <v>38500</v>
      </c>
    </row>
    <row r="47" spans="2:5" ht="15.75" thickBot="1" x14ac:dyDescent="0.3">
      <c r="B47" s="19" t="s">
        <v>72</v>
      </c>
      <c r="C47" s="21"/>
      <c r="D47" s="21"/>
      <c r="E47" s="20">
        <f>SUM(E45:E46)</f>
        <v>331166</v>
      </c>
    </row>
    <row r="48" spans="2:5" ht="30" x14ac:dyDescent="0.25">
      <c r="B48" s="32" t="s">
        <v>77</v>
      </c>
      <c r="C48" s="32" t="s">
        <v>98</v>
      </c>
      <c r="D48" s="32" t="s">
        <v>148</v>
      </c>
      <c r="E48" s="41">
        <v>105425</v>
      </c>
    </row>
    <row r="49" spans="2:5" ht="15.75" thickBot="1" x14ac:dyDescent="0.3">
      <c r="B49" s="19" t="s">
        <v>149</v>
      </c>
      <c r="C49" s="21"/>
      <c r="D49" s="21"/>
      <c r="E49" s="20">
        <f>SUM(E48)</f>
        <v>105425</v>
      </c>
    </row>
    <row r="50" spans="2:5" x14ac:dyDescent="0.25">
      <c r="B50" s="32" t="s">
        <v>150</v>
      </c>
      <c r="C50" s="32" t="s">
        <v>98</v>
      </c>
      <c r="D50" s="32" t="s">
        <v>39</v>
      </c>
      <c r="E50" s="41">
        <v>29083</v>
      </c>
    </row>
    <row r="51" spans="2:5" x14ac:dyDescent="0.25">
      <c r="B51" s="32" t="s">
        <v>150</v>
      </c>
      <c r="C51" s="32" t="s">
        <v>98</v>
      </c>
      <c r="D51" s="32" t="s">
        <v>100</v>
      </c>
      <c r="E51" s="41">
        <v>49145</v>
      </c>
    </row>
    <row r="52" spans="2:5" x14ac:dyDescent="0.25">
      <c r="B52" s="32" t="s">
        <v>150</v>
      </c>
      <c r="C52" s="32" t="s">
        <v>98</v>
      </c>
      <c r="D52" s="32" t="s">
        <v>99</v>
      </c>
      <c r="E52" s="41">
        <v>75015</v>
      </c>
    </row>
    <row r="53" spans="2:5" ht="15.75" thickBot="1" x14ac:dyDescent="0.3">
      <c r="B53" s="19" t="s">
        <v>151</v>
      </c>
      <c r="C53" s="21"/>
      <c r="D53" s="21"/>
      <c r="E53" s="20">
        <f>SUM(E50:E52)</f>
        <v>153243</v>
      </c>
    </row>
    <row r="54" spans="2:5" ht="16.5" thickBot="1" x14ac:dyDescent="0.3">
      <c r="B54" s="17" t="s">
        <v>0</v>
      </c>
      <c r="C54" s="17"/>
      <c r="D54" s="17"/>
      <c r="E54" s="18">
        <f>+E53+E49+E47+E44+E41+E38+E35+E32+E30+E24+E21+E14</f>
        <v>1169001.3896636963</v>
      </c>
    </row>
    <row r="56" spans="2:5" x14ac:dyDescent="0.25">
      <c r="B56" t="s">
        <v>21</v>
      </c>
    </row>
  </sheetData>
  <sortState xmlns:xlrd2="http://schemas.microsoft.com/office/spreadsheetml/2017/richdata2" ref="B12:F20">
    <sortCondition ref="B12"/>
  </sortState>
  <mergeCells count="5">
    <mergeCell ref="B10:E10"/>
    <mergeCell ref="B6:E6"/>
    <mergeCell ref="B7:E7"/>
    <mergeCell ref="B8:E8"/>
    <mergeCell ref="B9:E9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1"/>
  <headerFooter>
    <oddFooter>&amp;CE-Página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Consolidado</vt:lpstr>
      <vt:lpstr>Bovino Carnico</vt:lpstr>
      <vt:lpstr>Bovino Lacteo</vt:lpstr>
      <vt:lpstr>Leche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2020-10-16T17:58:30Z</cp:lastPrinted>
  <dcterms:created xsi:type="dcterms:W3CDTF">2013-05-27T12:29:06Z</dcterms:created>
  <dcterms:modified xsi:type="dcterms:W3CDTF">2025-06-04T19:01:52Z</dcterms:modified>
</cp:coreProperties>
</file>