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cos Cabral\Desktop\1 A OIA DIGEGA MC  (OF. LIBRE ACCESO A LA INFORMACION\1 CARPESTA Y ARCHIVOS MIGRACION DEL PORTAL NEW\7 Estadisticas Inst. (8C, c-una con 3 C)\2019\"/>
    </mc:Choice>
  </mc:AlternateContent>
  <xr:revisionPtr revIDLastSave="0" documentId="8_{251C3ABD-D314-4DF3-8813-681EE2F679C1}" xr6:coauthVersionLast="47" xr6:coauthVersionMax="47" xr10:uidLastSave="{00000000-0000-0000-0000-000000000000}"/>
  <bookViews>
    <workbookView xWindow="7050" yWindow="7050" windowWidth="27675" windowHeight="8940" tabRatio="918" activeTab="9" xr2:uid="{00000000-000D-0000-FFFF-FFFF00000000}"/>
  </bookViews>
  <sheets>
    <sheet name="Consolidado" sheetId="15" r:id="rId1"/>
    <sheet name="Bovino Carnico" sheetId="5" r:id="rId2"/>
    <sheet name="Bovino Lacteo" sheetId="6" r:id="rId3"/>
    <sheet name="Leche" sheetId="7" r:id="rId4"/>
    <sheet name="Porcino Carnico" sheetId="8" r:id="rId5"/>
    <sheet name="Pieles" sheetId="11" r:id="rId6"/>
    <sheet name="Embutidos" sheetId="12" r:id="rId7"/>
    <sheet name="Otro Origen" sheetId="14" r:id="rId8"/>
    <sheet name="Huevo" sheetId="21" state="hidden" r:id="rId9"/>
    <sheet name="Pro vet" sheetId="20" r:id="rId10"/>
  </sheets>
  <definedNames>
    <definedName name="_xlnm._FilterDatabase" localSheetId="6" hidden="1">Embutidos!#REF!</definedName>
    <definedName name="_xlnm.Print_Titles" localSheetId="1">'Bovino Carnico'!$10:$12</definedName>
    <definedName name="_xlnm.Print_Titles" localSheetId="2">'Bovino Lacteo'!$10:$12</definedName>
    <definedName name="_xlnm.Print_Titles" localSheetId="6">Embutidos!$10:$12</definedName>
    <definedName name="_xlnm.Print_Titles" localSheetId="8">Huevo!$10:$11</definedName>
    <definedName name="_xlnm.Print_Titles" localSheetId="3">Leche!$10:$12</definedName>
    <definedName name="_xlnm.Print_Titles" localSheetId="7">'Otro Origen'!$10:$12</definedName>
    <definedName name="_xlnm.Print_Titles" localSheetId="5">Pieles!$10:$12</definedName>
    <definedName name="_xlnm.Print_Titles" localSheetId="4">'Porcino Carnico'!$10:$12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2" i="20" l="1"/>
  <c r="E20" i="20"/>
  <c r="E25" i="20"/>
  <c r="E31" i="20"/>
  <c r="E29" i="20"/>
  <c r="E27" i="20"/>
  <c r="G100" i="14"/>
  <c r="G111" i="14" s="1"/>
  <c r="F100" i="14"/>
  <c r="F111" i="14" s="1"/>
  <c r="G83" i="14"/>
  <c r="F83" i="14"/>
  <c r="G32" i="12"/>
  <c r="F32" i="12"/>
  <c r="G26" i="12"/>
  <c r="F26" i="12"/>
  <c r="G71" i="11"/>
  <c r="F71" i="11"/>
  <c r="G65" i="11"/>
  <c r="F65" i="11"/>
  <c r="G51" i="11"/>
  <c r="F51" i="11"/>
  <c r="G30" i="8"/>
  <c r="F30" i="8"/>
  <c r="G28" i="8"/>
  <c r="F28" i="8"/>
  <c r="G26" i="8"/>
  <c r="F26" i="8"/>
  <c r="G59" i="7"/>
  <c r="F59" i="7"/>
  <c r="G55" i="7"/>
  <c r="F55" i="7"/>
  <c r="G46" i="7"/>
  <c r="F46" i="7"/>
  <c r="G65" i="6"/>
  <c r="F65" i="6"/>
  <c r="G63" i="6"/>
  <c r="F63" i="6"/>
  <c r="G51" i="6"/>
  <c r="F51" i="6"/>
  <c r="G36" i="5"/>
  <c r="F36" i="5"/>
  <c r="G34" i="5"/>
  <c r="F34" i="5"/>
  <c r="F72" i="14" l="1"/>
  <c r="G72" i="14"/>
  <c r="F48" i="11"/>
  <c r="G48" i="11"/>
  <c r="F40" i="7"/>
  <c r="F60" i="7" s="1"/>
  <c r="G40" i="7"/>
  <c r="G60" i="7" s="1"/>
  <c r="F24" i="8"/>
  <c r="G24" i="8"/>
  <c r="F44" i="6"/>
  <c r="G44" i="6"/>
  <c r="F28" i="5"/>
  <c r="F29" i="5" s="1"/>
  <c r="F31" i="5" s="1"/>
  <c r="G28" i="5"/>
  <c r="G29" i="5" s="1"/>
  <c r="G31" i="5" s="1"/>
  <c r="F63" i="14"/>
  <c r="G63" i="14"/>
  <c r="F22" i="12"/>
  <c r="G22" i="12"/>
  <c r="F44" i="11"/>
  <c r="G44" i="11"/>
  <c r="G22" i="8"/>
  <c r="F22" i="8"/>
  <c r="G35" i="7"/>
  <c r="F39" i="6"/>
  <c r="G39" i="6"/>
  <c r="F51" i="14"/>
  <c r="G51" i="14"/>
  <c r="G20" i="12"/>
  <c r="F20" i="12"/>
  <c r="F36" i="11"/>
  <c r="G36" i="11"/>
  <c r="F30" i="7"/>
  <c r="F35" i="7" s="1"/>
  <c r="G30" i="7"/>
  <c r="F31" i="6"/>
  <c r="G31" i="6"/>
  <c r="F23" i="5"/>
  <c r="G23" i="5"/>
  <c r="B11" i="20" l="1"/>
  <c r="A11" i="14"/>
  <c r="A11" i="12"/>
  <c r="A11" i="11"/>
  <c r="A11" i="8"/>
  <c r="A11" i="7"/>
  <c r="A11" i="6"/>
  <c r="A11" i="5"/>
  <c r="E18" i="20" l="1"/>
  <c r="E16" i="20"/>
  <c r="F41" i="14"/>
  <c r="G41" i="14"/>
  <c r="F16" i="12"/>
  <c r="G16" i="12"/>
  <c r="F18" i="12"/>
  <c r="G18" i="12"/>
  <c r="F28" i="11"/>
  <c r="F72" i="11" s="1"/>
  <c r="G28" i="11"/>
  <c r="F24" i="7"/>
  <c r="G24" i="7"/>
  <c r="F26" i="6"/>
  <c r="G26" i="6"/>
  <c r="F20" i="5"/>
  <c r="G20" i="5"/>
  <c r="F29" i="14"/>
  <c r="G29" i="14"/>
  <c r="F22" i="11"/>
  <c r="G22" i="11"/>
  <c r="G16" i="8"/>
  <c r="F16" i="8"/>
  <c r="F31" i="8" s="1"/>
  <c r="F22" i="7"/>
  <c r="G22" i="7"/>
  <c r="F21" i="6"/>
  <c r="G21" i="6"/>
  <c r="F17" i="6"/>
  <c r="G17" i="6"/>
  <c r="F18" i="5"/>
  <c r="G18" i="5"/>
  <c r="F22" i="14"/>
  <c r="G22" i="14"/>
  <c r="G112" i="14" s="1"/>
  <c r="F16" i="11"/>
  <c r="G16" i="11"/>
  <c r="F14" i="8"/>
  <c r="G14" i="8"/>
  <c r="F17" i="7"/>
  <c r="G17" i="7"/>
  <c r="F15" i="5"/>
  <c r="G15" i="5"/>
  <c r="G72" i="11" l="1"/>
  <c r="F112" i="14"/>
  <c r="G31" i="8"/>
  <c r="G35" i="12"/>
  <c r="G37" i="5"/>
  <c r="F37" i="5"/>
  <c r="G66" i="6"/>
  <c r="F66" i="6"/>
  <c r="E32" i="20"/>
  <c r="E14" i="20"/>
  <c r="F14" i="12"/>
  <c r="F35" i="12" s="1"/>
  <c r="G14" i="12"/>
  <c r="B13" i="15" l="1"/>
  <c r="C13" i="15"/>
  <c r="B9" i="20" l="1"/>
  <c r="A9" i="21"/>
  <c r="A9" i="14"/>
  <c r="A9" i="12"/>
  <c r="A9" i="11"/>
  <c r="A9" i="8"/>
  <c r="A9" i="7"/>
  <c r="A9" i="6"/>
  <c r="A9" i="5" s="1"/>
  <c r="F16" i="21" l="1"/>
  <c r="G16" i="21"/>
  <c r="B20" i="15" l="1"/>
  <c r="C20" i="15"/>
  <c r="C21" i="15" l="1"/>
  <c r="C16" i="15"/>
  <c r="B16" i="15"/>
  <c r="B17" i="15" l="1"/>
  <c r="C17" i="15"/>
  <c r="B19" i="15"/>
  <c r="B18" i="15"/>
  <c r="C18" i="15"/>
  <c r="C15" i="15" l="1"/>
  <c r="B15" i="15"/>
  <c r="B14" i="15"/>
  <c r="C14" i="15"/>
  <c r="B22" i="15" l="1"/>
  <c r="C19" i="15" l="1"/>
  <c r="C22" i="15" s="1"/>
</calcChain>
</file>

<file path=xl/sharedStrings.xml><?xml version="1.0" encoding="utf-8"?>
<sst xmlns="http://schemas.openxmlformats.org/spreadsheetml/2006/main" count="1503" uniqueCount="148">
  <si>
    <t>Total</t>
  </si>
  <si>
    <t>Leche</t>
  </si>
  <si>
    <t>Otro Origen</t>
  </si>
  <si>
    <t>Embutidos</t>
  </si>
  <si>
    <t>Mes</t>
  </si>
  <si>
    <t>Origen</t>
  </si>
  <si>
    <t>Clasificación</t>
  </si>
  <si>
    <t>Kilos</t>
  </si>
  <si>
    <t>Valor US$</t>
  </si>
  <si>
    <t>Res</t>
  </si>
  <si>
    <t>Lacteo</t>
  </si>
  <si>
    <t>Cerdo</t>
  </si>
  <si>
    <t>Pieles</t>
  </si>
  <si>
    <t>Mercancia</t>
  </si>
  <si>
    <t>República Dominicana</t>
  </si>
  <si>
    <t>MINISTERIO DE AGRICULTURA</t>
  </si>
  <si>
    <t>Dirección General de Ganadería</t>
  </si>
  <si>
    <t>Productos Veterinarios</t>
  </si>
  <si>
    <t>Destino</t>
  </si>
  <si>
    <t>Piel</t>
  </si>
  <si>
    <t>Pais de Procedencia</t>
  </si>
  <si>
    <t>Huevos</t>
  </si>
  <si>
    <t>Haiti</t>
  </si>
  <si>
    <t>Lácteo</t>
  </si>
  <si>
    <t>Bovino</t>
  </si>
  <si>
    <t>Jamaica</t>
  </si>
  <si>
    <t>Helados</t>
  </si>
  <si>
    <t>Estados Unidos</t>
  </si>
  <si>
    <t>Queso</t>
  </si>
  <si>
    <t>Queso Blanco</t>
  </si>
  <si>
    <t>Enero</t>
  </si>
  <si>
    <t>Leche entera en polvo</t>
  </si>
  <si>
    <t>Santa Lucia</t>
  </si>
  <si>
    <t>Formula Infantil</t>
  </si>
  <si>
    <t>Aruba</t>
  </si>
  <si>
    <t>Piel Animal</t>
  </si>
  <si>
    <t>San Martin</t>
  </si>
  <si>
    <t>Otro Tipo</t>
  </si>
  <si>
    <t>Cuba</t>
  </si>
  <si>
    <t>Cárnico</t>
  </si>
  <si>
    <t>Consolidado de Importaciones de Huevos del Año 2017</t>
  </si>
  <si>
    <t>Antigua y Barbuda</t>
  </si>
  <si>
    <t>Leche UHT</t>
  </si>
  <si>
    <t>Porcino</t>
  </si>
  <si>
    <t>Barbados</t>
  </si>
  <si>
    <t>Chuleta</t>
  </si>
  <si>
    <t>Curtidas o curadas</t>
  </si>
  <si>
    <t>China</t>
  </si>
  <si>
    <t>El Salvador</t>
  </si>
  <si>
    <t>Italia</t>
  </si>
  <si>
    <t>Piel Bovina Salada verde</t>
  </si>
  <si>
    <t>Bosnia</t>
  </si>
  <si>
    <t>Mexico</t>
  </si>
  <si>
    <t>Pieles Bovinas Frescas Saladas</t>
  </si>
  <si>
    <t>Turquia</t>
  </si>
  <si>
    <t>Caldo de pollo</t>
  </si>
  <si>
    <t>Guatemala</t>
  </si>
  <si>
    <t>Mayonesa</t>
  </si>
  <si>
    <t>Sazones</t>
  </si>
  <si>
    <t>Trinidad &amp; Tobago</t>
  </si>
  <si>
    <t>Sopa</t>
  </si>
  <si>
    <t>Febrero</t>
  </si>
  <si>
    <t>Marzo</t>
  </si>
  <si>
    <t>Leche entera liquida</t>
  </si>
  <si>
    <t>Ucrania</t>
  </si>
  <si>
    <t>Embutidos Variados</t>
  </si>
  <si>
    <t>Curazao</t>
  </si>
  <si>
    <t>Guyana</t>
  </si>
  <si>
    <t>Surinam</t>
  </si>
  <si>
    <t>Granada</t>
  </si>
  <si>
    <t>Cortes</t>
  </si>
  <si>
    <t>Indonesia</t>
  </si>
  <si>
    <t>Filipinas</t>
  </si>
  <si>
    <t>Costillas</t>
  </si>
  <si>
    <t>Leche semidescremada en polvo</t>
  </si>
  <si>
    <t>“Año de la innovación y Competitividad”</t>
  </si>
  <si>
    <t>Queso maduro</t>
  </si>
  <si>
    <t>SAN SALVADOR</t>
  </si>
  <si>
    <t>Nota: Los meses con asterisco (*) estan sujetos a cambios</t>
  </si>
  <si>
    <t>Febrero*</t>
  </si>
  <si>
    <t>Marzo*</t>
  </si>
  <si>
    <t>Enero*</t>
  </si>
  <si>
    <t>Consolidado de Exportaciones de Mercancia de Otro Origen del Año 2019</t>
  </si>
  <si>
    <t>Consolidado de Exportaciones de Productos veterinarios del Año 2019</t>
  </si>
  <si>
    <t>Periodo Enero - Marzo 2019</t>
  </si>
  <si>
    <t>Consolidado General de Exportaciones</t>
  </si>
  <si>
    <t>Consolidado de Exportaciones de Carne de Res</t>
  </si>
  <si>
    <t>Consolidado de Exportaciones de Lacteo</t>
  </si>
  <si>
    <t>Consolidado de Exportaciones de Leche</t>
  </si>
  <si>
    <t>Consolidado de Exportaciones de Carne de Cerdo</t>
  </si>
  <si>
    <t>Consolidado de Exportaciones de Pieles</t>
  </si>
  <si>
    <t>Consolidado de Exportaciones de Embutidos</t>
  </si>
  <si>
    <t>San Cristobal-Nevis (St. Kitts)</t>
  </si>
  <si>
    <t>Abril</t>
  </si>
  <si>
    <t>Miembro</t>
  </si>
  <si>
    <t>Abril*</t>
  </si>
  <si>
    <t>Holandes</t>
  </si>
  <si>
    <t>Leche con Chocolate</t>
  </si>
  <si>
    <t>Guayana Francesa</t>
  </si>
  <si>
    <t>Costa Rica</t>
  </si>
  <si>
    <t>Tortola</t>
  </si>
  <si>
    <t>Boovino</t>
  </si>
  <si>
    <t>Curtidas o Curadas</t>
  </si>
  <si>
    <t>Canada</t>
  </si>
  <si>
    <t>Libano</t>
  </si>
  <si>
    <t>Mayo</t>
  </si>
  <si>
    <t>Queso fresco</t>
  </si>
  <si>
    <t>Puerto Rico</t>
  </si>
  <si>
    <t>Mayo*</t>
  </si>
  <si>
    <t>Pieles Bovinas Secas y Saladas</t>
  </si>
  <si>
    <t>Junio</t>
  </si>
  <si>
    <t>Carne de res</t>
  </si>
  <si>
    <t>Junio*</t>
  </si>
  <si>
    <t>San Marino</t>
  </si>
  <si>
    <t>julio</t>
  </si>
  <si>
    <t>Julio</t>
  </si>
  <si>
    <t>vicera</t>
  </si>
  <si>
    <t>Julio*</t>
  </si>
  <si>
    <t>agosto</t>
  </si>
  <si>
    <t>Agosto</t>
  </si>
  <si>
    <t>Agosto*</t>
  </si>
  <si>
    <t>Septiembre</t>
  </si>
  <si>
    <t>Septiembre*</t>
  </si>
  <si>
    <t>Productos Lácteos</t>
  </si>
  <si>
    <t>Crema de leche</t>
  </si>
  <si>
    <t>Dulce de leche</t>
  </si>
  <si>
    <t>Queso Amarillo</t>
  </si>
  <si>
    <t>Queso de hoja</t>
  </si>
  <si>
    <t>Leche Saborizada</t>
  </si>
  <si>
    <t>Dinamarca</t>
  </si>
  <si>
    <t>septiembre*</t>
  </si>
  <si>
    <t>Alemania</t>
  </si>
  <si>
    <t>Semicurtidas o semicuradas</t>
  </si>
  <si>
    <t>Ovino</t>
  </si>
  <si>
    <t>Bovinio</t>
  </si>
  <si>
    <t>bovino</t>
  </si>
  <si>
    <t>Salami</t>
  </si>
  <si>
    <t>Salchichas</t>
  </si>
  <si>
    <t>Mixto</t>
  </si>
  <si>
    <t>Chorizo</t>
  </si>
  <si>
    <t>Caldo de Chorizo</t>
  </si>
  <si>
    <t>Dulce de Naranja</t>
  </si>
  <si>
    <t>nestle</t>
  </si>
  <si>
    <t>Base Para helados</t>
  </si>
  <si>
    <t>PVET</t>
  </si>
  <si>
    <t>Honduras</t>
  </si>
  <si>
    <t>junio</t>
  </si>
  <si>
    <t>Ecuador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</si>
</sst>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i/>
      <shadow/>
      <sz val="18"/>
      <color theme="1"/>
      <name val="Garamond"/>
      <family val="1"/>
    </font>
    <font>
      <b/>
      <i/>
      <sz val="17"/>
      <color theme="1"/>
      <name val="Times New Roman"/>
      <family val="1"/>
    </font>
    <font>
      <b/>
      <i/>
      <sz val="12"/>
      <color theme="1"/>
      <name val="Times New Roman"/>
      <family val="1"/>
    </font>
    <font>
      <b/>
      <i/>
      <sz val="14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0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</cellStyleXfs>
  <cellXfs count="59">
    <xf numFmtId="0" fontId="0" fillId="0" borderId="0" xfId="0"/>
    <xf numFmtId="43" fontId="4" fillId="0" borderId="0" xfId="1" applyFont="1"/>
    <xf numFmtId="0" fontId="2" fillId="2" borderId="1" xfId="4" applyFont="1" applyFill="1" applyBorder="1" applyAlignment="1">
      <alignment horizontal="center"/>
    </xf>
    <xf numFmtId="0" fontId="2" fillId="2" borderId="2" xfId="4" applyFont="1" applyFill="1" applyBorder="1" applyAlignment="1">
      <alignment horizontal="center"/>
    </xf>
    <xf numFmtId="43" fontId="2" fillId="2" borderId="3" xfId="1" applyFont="1" applyFill="1" applyBorder="1" applyAlignment="1">
      <alignment horizontal="center"/>
    </xf>
    <xf numFmtId="164" fontId="2" fillId="2" borderId="2" xfId="1" applyNumberFormat="1" applyFont="1" applyFill="1" applyBorder="1" applyAlignment="1">
      <alignment horizontal="center"/>
    </xf>
    <xf numFmtId="164" fontId="4" fillId="0" borderId="0" xfId="1" applyNumberFormat="1" applyFont="1"/>
    <xf numFmtId="0" fontId="0" fillId="0" borderId="5" xfId="0" applyBorder="1"/>
    <xf numFmtId="164" fontId="4" fillId="0" borderId="5" xfId="1" applyNumberFormat="1" applyFont="1" applyBorder="1"/>
    <xf numFmtId="0" fontId="0" fillId="0" borderId="6" xfId="0" applyBorder="1"/>
    <xf numFmtId="164" fontId="4" fillId="0" borderId="6" xfId="1" applyNumberFormat="1" applyFont="1" applyBorder="1"/>
    <xf numFmtId="0" fontId="6" fillId="0" borderId="0" xfId="0" applyFont="1" applyAlignment="1">
      <alignment horizontal="center"/>
    </xf>
    <xf numFmtId="0" fontId="0" fillId="0" borderId="7" xfId="0" applyBorder="1"/>
    <xf numFmtId="164" fontId="4" fillId="0" borderId="7" xfId="1" applyNumberFormat="1" applyFont="1" applyBorder="1"/>
    <xf numFmtId="0" fontId="5" fillId="4" borderId="4" xfId="0" applyFont="1" applyFill="1" applyBorder="1"/>
    <xf numFmtId="43" fontId="5" fillId="4" borderId="4" xfId="1" applyFont="1" applyFill="1" applyBorder="1"/>
    <xf numFmtId="164" fontId="5" fillId="4" borderId="4" xfId="1" applyNumberFormat="1" applyFont="1" applyFill="1" applyBorder="1"/>
    <xf numFmtId="164" fontId="7" fillId="4" borderId="8" xfId="1" applyNumberFormat="1" applyFont="1" applyFill="1" applyBorder="1"/>
    <xf numFmtId="43" fontId="7" fillId="4" borderId="8" xfId="1" applyFont="1" applyFill="1" applyBorder="1"/>
    <xf numFmtId="0" fontId="2" fillId="3" borderId="8" xfId="3" applyFont="1" applyFill="1" applyBorder="1" applyAlignment="1">
      <alignment wrapText="1"/>
    </xf>
    <xf numFmtId="43" fontId="5" fillId="3" borderId="8" xfId="1" applyFont="1" applyFill="1" applyBorder="1"/>
    <xf numFmtId="164" fontId="5" fillId="3" borderId="8" xfId="1" applyNumberFormat="1" applyFont="1" applyFill="1" applyBorder="1"/>
    <xf numFmtId="0" fontId="2" fillId="3" borderId="4" xfId="3" applyFont="1" applyFill="1" applyBorder="1" applyAlignment="1">
      <alignment wrapText="1"/>
    </xf>
    <xf numFmtId="43" fontId="5" fillId="3" borderId="4" xfId="1" applyFont="1" applyFill="1" applyBorder="1"/>
    <xf numFmtId="164" fontId="5" fillId="3" borderId="4" xfId="1" applyNumberFormat="1" applyFont="1" applyFill="1" applyBorder="1"/>
    <xf numFmtId="164" fontId="7" fillId="4" borderId="4" xfId="1" applyNumberFormat="1" applyFont="1" applyFill="1" applyBorder="1"/>
    <xf numFmtId="43" fontId="7" fillId="4" borderId="4" xfId="1" applyFont="1" applyFill="1" applyBorder="1"/>
    <xf numFmtId="43" fontId="4" fillId="0" borderId="6" xfId="1" applyFont="1" applyBorder="1"/>
    <xf numFmtId="43" fontId="4" fillId="0" borderId="5" xfId="1" applyFont="1" applyBorder="1"/>
    <xf numFmtId="43" fontId="0" fillId="0" borderId="0" xfId="1" applyFont="1"/>
    <xf numFmtId="0" fontId="2" fillId="2" borderId="4" xfId="4" applyFont="1" applyFill="1" applyBorder="1" applyAlignment="1">
      <alignment horizontal="center"/>
    </xf>
    <xf numFmtId="43" fontId="2" fillId="2" borderId="4" xfId="1" applyFont="1" applyFill="1" applyBorder="1" applyAlignment="1">
      <alignment horizontal="center"/>
    </xf>
    <xf numFmtId="0" fontId="1" fillId="0" borderId="13" xfId="2" applyFont="1" applyBorder="1" applyAlignment="1">
      <alignment wrapText="1"/>
    </xf>
    <xf numFmtId="164" fontId="1" fillId="0" borderId="13" xfId="1" applyNumberFormat="1" applyFont="1" applyFill="1" applyBorder="1" applyAlignment="1">
      <alignment horizontal="right" wrapText="1"/>
    </xf>
    <xf numFmtId="43" fontId="1" fillId="0" borderId="13" xfId="1" applyFont="1" applyFill="1" applyBorder="1" applyAlignment="1">
      <alignment horizontal="right" wrapText="1"/>
    </xf>
    <xf numFmtId="0" fontId="2" fillId="2" borderId="14" xfId="4" applyFont="1" applyFill="1" applyBorder="1" applyAlignment="1">
      <alignment horizontal="center"/>
    </xf>
    <xf numFmtId="164" fontId="2" fillId="2" borderId="14" xfId="1" applyNumberFormat="1" applyFont="1" applyFill="1" applyBorder="1" applyAlignment="1">
      <alignment horizontal="center"/>
    </xf>
    <xf numFmtId="43" fontId="2" fillId="2" borderId="15" xfId="1" applyFont="1" applyFill="1" applyBorder="1" applyAlignment="1">
      <alignment horizontal="center"/>
    </xf>
    <xf numFmtId="0" fontId="2" fillId="3" borderId="7" xfId="3" applyFont="1" applyFill="1" applyBorder="1" applyAlignment="1">
      <alignment wrapText="1"/>
    </xf>
    <xf numFmtId="164" fontId="5" fillId="3" borderId="7" xfId="1" applyNumberFormat="1" applyFont="1" applyFill="1" applyBorder="1"/>
    <xf numFmtId="43" fontId="5" fillId="3" borderId="7" xfId="1" applyFont="1" applyFill="1" applyBorder="1"/>
    <xf numFmtId="0" fontId="0" fillId="0" borderId="13" xfId="0" applyBorder="1"/>
    <xf numFmtId="164" fontId="4" fillId="0" borderId="13" xfId="1" applyNumberFormat="1" applyFont="1" applyBorder="1"/>
    <xf numFmtId="43" fontId="1" fillId="0" borderId="13" xfId="1" applyFont="1" applyFill="1" applyBorder="1" applyAlignment="1">
      <alignment wrapText="1"/>
    </xf>
    <xf numFmtId="164" fontId="1" fillId="0" borderId="13" xfId="1" applyNumberFormat="1" applyFont="1" applyFill="1" applyBorder="1" applyAlignment="1">
      <alignment horizontal="right"/>
    </xf>
    <xf numFmtId="43" fontId="1" fillId="0" borderId="13" xfId="1" applyFont="1" applyFill="1" applyBorder="1" applyAlignment="1">
      <alignment horizontal="right"/>
    </xf>
    <xf numFmtId="164" fontId="0" fillId="0" borderId="0" xfId="0" applyNumberFormat="1"/>
    <xf numFmtId="0" fontId="2" fillId="2" borderId="17" xfId="4" applyFont="1" applyFill="1" applyBorder="1" applyAlignment="1">
      <alignment horizontal="center"/>
    </xf>
    <xf numFmtId="0" fontId="2" fillId="2" borderId="10" xfId="4" applyFont="1" applyFill="1" applyBorder="1" applyAlignment="1">
      <alignment horizontal="center"/>
    </xf>
    <xf numFmtId="0" fontId="2" fillId="2" borderId="11" xfId="4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16" xfId="0" applyFont="1" applyBorder="1" applyAlignment="1">
      <alignment horizontal="center"/>
    </xf>
    <xf numFmtId="0" fontId="2" fillId="2" borderId="9" xfId="4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0" fontId="2" fillId="2" borderId="12" xfId="4" applyFont="1" applyFill="1" applyBorder="1" applyAlignment="1">
      <alignment horizontal="center"/>
    </xf>
    <xf numFmtId="0" fontId="2" fillId="2" borderId="3" xfId="4" applyFont="1" applyFill="1" applyBorder="1" applyAlignment="1">
      <alignment horizontal="center"/>
    </xf>
    <xf numFmtId="0" fontId="2" fillId="2" borderId="4" xfId="4" applyFont="1" applyFill="1" applyBorder="1" applyAlignment="1">
      <alignment horizontal="center"/>
    </xf>
  </cellXfs>
  <cellStyles count="5">
    <cellStyle name="Millares" xfId="1" builtinId="3"/>
    <cellStyle name="Normal" xfId="0" builtinId="0"/>
    <cellStyle name="Normal_Bovino Lacteo" xfId="2" xr:uid="{00000000-0005-0000-0000-000002000000}"/>
    <cellStyle name="Normal_Hoja14" xfId="3" xr:uid="{00000000-0005-0000-0000-000003000000}"/>
    <cellStyle name="Normal_Hoja5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152400</xdr:colOff>
      <xdr:row>0</xdr:row>
      <xdr:rowOff>9525</xdr:rowOff>
    </xdr:from>
    <xdr:to>
      <xdr:col>1</xdr:col>
      <xdr:colOff>1009650</xdr:colOff>
      <xdr:row>4</xdr:row>
      <xdr:rowOff>76200</xdr:rowOff>
    </xdr:to>
    <xdr:pic>
      <xdr:nvPicPr>
        <xdr:cNvPr id="2130" name="Picture 1" descr="escudo">
          <a:extLst>
            <a:ext uri="{FF2B5EF4-FFF2-40B4-BE49-F238E27FC236}">
              <a16:creationId xmlns:a16="http://schemas.microsoft.com/office/drawing/2014/main" id="{00000000-0008-0000-0000-000052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57350" y="9525"/>
          <a:ext cx="857250" cy="828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142875</xdr:colOff>
      <xdr:row>2</xdr:row>
      <xdr:rowOff>85725</xdr:rowOff>
    </xdr:from>
    <xdr:to>
      <xdr:col>3</xdr:col>
      <xdr:colOff>24765</xdr:colOff>
      <xdr:row>6</xdr:row>
      <xdr:rowOff>28575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67050" y="466725"/>
          <a:ext cx="1177290" cy="7048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1</xdr:row>
      <xdr:rowOff>85725</xdr:rowOff>
    </xdr:from>
    <xdr:to>
      <xdr:col>0</xdr:col>
      <xdr:colOff>1184645</xdr:colOff>
      <xdr:row>6</xdr:row>
      <xdr:rowOff>47625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276225"/>
          <a:ext cx="1127495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238125</xdr:colOff>
      <xdr:row>0</xdr:row>
      <xdr:rowOff>47625</xdr:rowOff>
    </xdr:from>
    <xdr:to>
      <xdr:col>3</xdr:col>
      <xdr:colOff>1152525</xdr:colOff>
      <xdr:row>4</xdr:row>
      <xdr:rowOff>95250</xdr:rowOff>
    </xdr:to>
    <xdr:pic>
      <xdr:nvPicPr>
        <xdr:cNvPr id="2" name="Picture 1" descr="escudo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76400" y="47625"/>
          <a:ext cx="914400" cy="809625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381000</xdr:colOff>
      <xdr:row>2</xdr:row>
      <xdr:rowOff>66675</xdr:rowOff>
    </xdr:from>
    <xdr:to>
      <xdr:col>5</xdr:col>
      <xdr:colOff>62865</xdr:colOff>
      <xdr:row>6</xdr:row>
      <xdr:rowOff>9525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62300" y="447675"/>
          <a:ext cx="1177290" cy="704850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152400</xdr:colOff>
      <xdr:row>1</xdr:row>
      <xdr:rowOff>66675</xdr:rowOff>
    </xdr:from>
    <xdr:to>
      <xdr:col>2</xdr:col>
      <xdr:colOff>432170</xdr:colOff>
      <xdr:row>6</xdr:row>
      <xdr:rowOff>28575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57175"/>
          <a:ext cx="1127495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295275</xdr:colOff>
      <xdr:row>0</xdr:row>
      <xdr:rowOff>57150</xdr:rowOff>
    </xdr:from>
    <xdr:to>
      <xdr:col>4</xdr:col>
      <xdr:colOff>161925</xdr:colOff>
      <xdr:row>4</xdr:row>
      <xdr:rowOff>38100</xdr:rowOff>
    </xdr:to>
    <xdr:pic>
      <xdr:nvPicPr>
        <xdr:cNvPr id="3154" name="Picture 1" descr="escudo">
          <a:extLst>
            <a:ext uri="{FF2B5EF4-FFF2-40B4-BE49-F238E27FC236}">
              <a16:creationId xmlns:a16="http://schemas.microsoft.com/office/drawing/2014/main" id="{00000000-0008-0000-0100-000052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362200" y="57150"/>
          <a:ext cx="9715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638175</xdr:colOff>
      <xdr:row>2</xdr:row>
      <xdr:rowOff>76200</xdr:rowOff>
    </xdr:from>
    <xdr:to>
      <xdr:col>6</xdr:col>
      <xdr:colOff>205740</xdr:colOff>
      <xdr:row>6</xdr:row>
      <xdr:rowOff>19050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00" y="457200"/>
          <a:ext cx="1177290" cy="704850"/>
        </a:xfrm>
        <a:prstGeom prst="rect">
          <a:avLst/>
        </a:prstGeom>
      </xdr:spPr>
    </xdr:pic>
    <xdr:clientData/>
  </xdr:twoCellAnchor>
  <xdr:twoCellAnchor editAs="oneCell">
    <xdr:from>
      <xdr:col>0</xdr:col>
      <xdr:colOff>600075</xdr:colOff>
      <xdr:row>1</xdr:row>
      <xdr:rowOff>66675</xdr:rowOff>
    </xdr:from>
    <xdr:to>
      <xdr:col>2</xdr:col>
      <xdr:colOff>365495</xdr:colOff>
      <xdr:row>6</xdr:row>
      <xdr:rowOff>28575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257175"/>
          <a:ext cx="1127495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495299</xdr:colOff>
      <xdr:row>0</xdr:row>
      <xdr:rowOff>28575</xdr:rowOff>
    </xdr:from>
    <xdr:to>
      <xdr:col>4</xdr:col>
      <xdr:colOff>200024</xdr:colOff>
      <xdr:row>4</xdr:row>
      <xdr:rowOff>171450</xdr:rowOff>
    </xdr:to>
    <xdr:pic>
      <xdr:nvPicPr>
        <xdr:cNvPr id="4178" name="Picture 1" descr="escudo">
          <a:extLst>
            <a:ext uri="{FF2B5EF4-FFF2-40B4-BE49-F238E27FC236}">
              <a16:creationId xmlns:a16="http://schemas.microsoft.com/office/drawing/2014/main" id="{00000000-0008-0000-0200-000052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562224" y="28575"/>
          <a:ext cx="981075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790575</xdr:colOff>
      <xdr:row>2</xdr:row>
      <xdr:rowOff>47625</xdr:rowOff>
    </xdr:from>
    <xdr:to>
      <xdr:col>6</xdr:col>
      <xdr:colOff>24765</xdr:colOff>
      <xdr:row>5</xdr:row>
      <xdr:rowOff>180975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33850" y="428625"/>
          <a:ext cx="1177290" cy="704850"/>
        </a:xfrm>
        <a:prstGeom prst="rect">
          <a:avLst/>
        </a:prstGeom>
      </xdr:spPr>
    </xdr:pic>
    <xdr:clientData/>
  </xdr:twoCellAnchor>
  <xdr:twoCellAnchor editAs="oneCell">
    <xdr:from>
      <xdr:col>1</xdr:col>
      <xdr:colOff>361950</xdr:colOff>
      <xdr:row>1</xdr:row>
      <xdr:rowOff>47625</xdr:rowOff>
    </xdr:from>
    <xdr:to>
      <xdr:col>3</xdr:col>
      <xdr:colOff>184520</xdr:colOff>
      <xdr:row>6</xdr:row>
      <xdr:rowOff>9525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0" y="238125"/>
          <a:ext cx="1127495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676275</xdr:colOff>
      <xdr:row>0</xdr:row>
      <xdr:rowOff>161924</xdr:rowOff>
    </xdr:from>
    <xdr:to>
      <xdr:col>3</xdr:col>
      <xdr:colOff>1524000</xdr:colOff>
      <xdr:row>4</xdr:row>
      <xdr:rowOff>190499</xdr:rowOff>
    </xdr:to>
    <xdr:pic>
      <xdr:nvPicPr>
        <xdr:cNvPr id="5202" name="Picture 1" descr="escudo">
          <a:extLst>
            <a:ext uri="{FF2B5EF4-FFF2-40B4-BE49-F238E27FC236}">
              <a16:creationId xmlns:a16="http://schemas.microsoft.com/office/drawing/2014/main" id="{00000000-0008-0000-0300-000052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743200" y="161924"/>
          <a:ext cx="847725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647700</xdr:colOff>
      <xdr:row>2</xdr:row>
      <xdr:rowOff>76200</xdr:rowOff>
    </xdr:from>
    <xdr:to>
      <xdr:col>5</xdr:col>
      <xdr:colOff>558165</xdr:colOff>
      <xdr:row>6</xdr:row>
      <xdr:rowOff>19050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86250" y="457200"/>
          <a:ext cx="1177290" cy="704850"/>
        </a:xfrm>
        <a:prstGeom prst="rect">
          <a:avLst/>
        </a:prstGeom>
      </xdr:spPr>
    </xdr:pic>
    <xdr:clientData/>
  </xdr:twoCellAnchor>
  <xdr:twoCellAnchor editAs="oneCell">
    <xdr:from>
      <xdr:col>1</xdr:col>
      <xdr:colOff>485775</xdr:colOff>
      <xdr:row>1</xdr:row>
      <xdr:rowOff>76200</xdr:rowOff>
    </xdr:from>
    <xdr:to>
      <xdr:col>3</xdr:col>
      <xdr:colOff>308345</xdr:colOff>
      <xdr:row>6</xdr:row>
      <xdr:rowOff>38100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" y="266700"/>
          <a:ext cx="1127495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504825</xdr:colOff>
      <xdr:row>0</xdr:row>
      <xdr:rowOff>57150</xdr:rowOff>
    </xdr:from>
    <xdr:to>
      <xdr:col>4</xdr:col>
      <xdr:colOff>133350</xdr:colOff>
      <xdr:row>5</xdr:row>
      <xdr:rowOff>0</xdr:rowOff>
    </xdr:to>
    <xdr:pic>
      <xdr:nvPicPr>
        <xdr:cNvPr id="6226" name="Picture 1" descr="escudo">
          <a:extLst>
            <a:ext uri="{FF2B5EF4-FFF2-40B4-BE49-F238E27FC236}">
              <a16:creationId xmlns:a16="http://schemas.microsoft.com/office/drawing/2014/main" id="{00000000-0008-0000-0400-000052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638425" y="57150"/>
          <a:ext cx="876300" cy="895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628650</xdr:colOff>
      <xdr:row>2</xdr:row>
      <xdr:rowOff>66675</xdr:rowOff>
    </xdr:from>
    <xdr:to>
      <xdr:col>5</xdr:col>
      <xdr:colOff>558165</xdr:colOff>
      <xdr:row>6</xdr:row>
      <xdr:rowOff>9525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10025" y="447675"/>
          <a:ext cx="1177290" cy="704850"/>
        </a:xfrm>
        <a:prstGeom prst="rect">
          <a:avLst/>
        </a:prstGeom>
      </xdr:spPr>
    </xdr:pic>
    <xdr:clientData/>
  </xdr:twoCellAnchor>
  <xdr:twoCellAnchor editAs="oneCell">
    <xdr:from>
      <xdr:col>1</xdr:col>
      <xdr:colOff>209550</xdr:colOff>
      <xdr:row>1</xdr:row>
      <xdr:rowOff>66675</xdr:rowOff>
    </xdr:from>
    <xdr:to>
      <xdr:col>2</xdr:col>
      <xdr:colOff>794120</xdr:colOff>
      <xdr:row>6</xdr:row>
      <xdr:rowOff>28575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257175"/>
          <a:ext cx="1127495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962025</xdr:colOff>
      <xdr:row>0</xdr:row>
      <xdr:rowOff>0</xdr:rowOff>
    </xdr:from>
    <xdr:to>
      <xdr:col>4</xdr:col>
      <xdr:colOff>152400</xdr:colOff>
      <xdr:row>4</xdr:row>
      <xdr:rowOff>161925</xdr:rowOff>
    </xdr:to>
    <xdr:pic>
      <xdr:nvPicPr>
        <xdr:cNvPr id="9298" name="Picture 1" descr="escudo">
          <a:extLst>
            <a:ext uri="{FF2B5EF4-FFF2-40B4-BE49-F238E27FC236}">
              <a16:creationId xmlns:a16="http://schemas.microsoft.com/office/drawing/2014/main" id="{00000000-0008-0000-0500-0000522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048000" y="0"/>
          <a:ext cx="90487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619125</xdr:colOff>
      <xdr:row>2</xdr:row>
      <xdr:rowOff>66675</xdr:rowOff>
    </xdr:from>
    <xdr:to>
      <xdr:col>5</xdr:col>
      <xdr:colOff>548640</xdr:colOff>
      <xdr:row>6</xdr:row>
      <xdr:rowOff>9525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19600" y="447675"/>
          <a:ext cx="1177290" cy="704850"/>
        </a:xfrm>
        <a:prstGeom prst="rect">
          <a:avLst/>
        </a:prstGeom>
      </xdr:spPr>
    </xdr:pic>
    <xdr:clientData/>
  </xdr:twoCellAnchor>
  <xdr:twoCellAnchor editAs="oneCell">
    <xdr:from>
      <xdr:col>2</xdr:col>
      <xdr:colOff>123825</xdr:colOff>
      <xdr:row>1</xdr:row>
      <xdr:rowOff>66675</xdr:rowOff>
    </xdr:from>
    <xdr:to>
      <xdr:col>3</xdr:col>
      <xdr:colOff>451220</xdr:colOff>
      <xdr:row>6</xdr:row>
      <xdr:rowOff>28575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9700" y="257175"/>
          <a:ext cx="1127495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390525</xdr:colOff>
      <xdr:row>0</xdr:row>
      <xdr:rowOff>28575</xdr:rowOff>
    </xdr:from>
    <xdr:to>
      <xdr:col>4</xdr:col>
      <xdr:colOff>28575</xdr:colOff>
      <xdr:row>4</xdr:row>
      <xdr:rowOff>171450</xdr:rowOff>
    </xdr:to>
    <xdr:pic>
      <xdr:nvPicPr>
        <xdr:cNvPr id="10322" name="Picture 1" descr="escudo">
          <a:extLst>
            <a:ext uri="{FF2B5EF4-FFF2-40B4-BE49-F238E27FC236}">
              <a16:creationId xmlns:a16="http://schemas.microsoft.com/office/drawing/2014/main" id="{00000000-0008-0000-0600-0000522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714625" y="28575"/>
          <a:ext cx="885825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428625</xdr:colOff>
      <xdr:row>2</xdr:row>
      <xdr:rowOff>38100</xdr:rowOff>
    </xdr:from>
    <xdr:to>
      <xdr:col>6</xdr:col>
      <xdr:colOff>139065</xdr:colOff>
      <xdr:row>5</xdr:row>
      <xdr:rowOff>171450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00500" y="419100"/>
          <a:ext cx="1177290" cy="704850"/>
        </a:xfrm>
        <a:prstGeom prst="rect">
          <a:avLst/>
        </a:prstGeom>
      </xdr:spPr>
    </xdr:pic>
    <xdr:clientData/>
  </xdr:twoCellAnchor>
  <xdr:twoCellAnchor editAs="oneCell">
    <xdr:from>
      <xdr:col>1</xdr:col>
      <xdr:colOff>228600</xdr:colOff>
      <xdr:row>1</xdr:row>
      <xdr:rowOff>38100</xdr:rowOff>
    </xdr:from>
    <xdr:to>
      <xdr:col>2</xdr:col>
      <xdr:colOff>594095</xdr:colOff>
      <xdr:row>6</xdr:row>
      <xdr:rowOff>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0" y="228600"/>
          <a:ext cx="1127495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514350</xdr:colOff>
      <xdr:row>0</xdr:row>
      <xdr:rowOff>47625</xdr:rowOff>
    </xdr:from>
    <xdr:to>
      <xdr:col>4</xdr:col>
      <xdr:colOff>180975</xdr:colOff>
      <xdr:row>5</xdr:row>
      <xdr:rowOff>19050</xdr:rowOff>
    </xdr:to>
    <xdr:pic>
      <xdr:nvPicPr>
        <xdr:cNvPr id="12370" name="Picture 1" descr="escudo">
          <a:extLst>
            <a:ext uri="{FF2B5EF4-FFF2-40B4-BE49-F238E27FC236}">
              <a16:creationId xmlns:a16="http://schemas.microsoft.com/office/drawing/2014/main" id="{00000000-0008-0000-0700-0000523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38450" y="47625"/>
          <a:ext cx="914400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695325</xdr:colOff>
      <xdr:row>2</xdr:row>
      <xdr:rowOff>57150</xdr:rowOff>
    </xdr:from>
    <xdr:to>
      <xdr:col>5</xdr:col>
      <xdr:colOff>729615</xdr:colOff>
      <xdr:row>6</xdr:row>
      <xdr:rowOff>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67200" y="438150"/>
          <a:ext cx="1177290" cy="704850"/>
        </a:xfrm>
        <a:prstGeom prst="rect">
          <a:avLst/>
        </a:prstGeom>
      </xdr:spPr>
    </xdr:pic>
    <xdr:clientData/>
  </xdr:twoCellAnchor>
  <xdr:twoCellAnchor editAs="oneCell">
    <xdr:from>
      <xdr:col>1</xdr:col>
      <xdr:colOff>495300</xdr:colOff>
      <xdr:row>1</xdr:row>
      <xdr:rowOff>57150</xdr:rowOff>
    </xdr:from>
    <xdr:to>
      <xdr:col>3</xdr:col>
      <xdr:colOff>60695</xdr:colOff>
      <xdr:row>6</xdr:row>
      <xdr:rowOff>19050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" y="247650"/>
          <a:ext cx="1127495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314325</xdr:colOff>
      <xdr:row>0</xdr:row>
      <xdr:rowOff>104775</xdr:rowOff>
    </xdr:from>
    <xdr:to>
      <xdr:col>4</xdr:col>
      <xdr:colOff>142875</xdr:colOff>
      <xdr:row>4</xdr:row>
      <xdr:rowOff>180975</xdr:rowOff>
    </xdr:to>
    <xdr:pic>
      <xdr:nvPicPr>
        <xdr:cNvPr id="2" name="Picture 1" descr="escudo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638425" y="104775"/>
          <a:ext cx="819150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2"/>
  <sheetViews>
    <sheetView workbookViewId="0">
      <selection activeCell="F10" sqref="F10"/>
    </sheetView>
  </sheetViews>
  <sheetFormatPr baseColWidth="10" defaultRowHeight="15" x14ac:dyDescent="0.25"/>
  <cols>
    <col min="1" max="1" width="22.5703125" bestFit="1" customWidth="1"/>
    <col min="2" max="2" width="21.28515625" style="6" customWidth="1"/>
    <col min="3" max="3" width="19.42578125" style="1" customWidth="1"/>
  </cols>
  <sheetData>
    <row r="1" spans="1:3" x14ac:dyDescent="0.25">
      <c r="A1" s="11"/>
      <c r="B1"/>
      <c r="C1"/>
    </row>
    <row r="2" spans="1:3" x14ac:dyDescent="0.25">
      <c r="B2"/>
      <c r="C2"/>
    </row>
    <row r="3" spans="1:3" x14ac:dyDescent="0.25">
      <c r="B3"/>
      <c r="C3"/>
    </row>
    <row r="4" spans="1:3" x14ac:dyDescent="0.25">
      <c r="B4"/>
      <c r="C4"/>
    </row>
    <row r="5" spans="1:3" x14ac:dyDescent="0.25">
      <c r="B5"/>
      <c r="C5"/>
    </row>
    <row r="6" spans="1:3" x14ac:dyDescent="0.25">
      <c r="A6" s="50" t="s">
        <v>14</v>
      </c>
      <c r="B6" s="50"/>
      <c r="C6" s="50"/>
    </row>
    <row r="7" spans="1:3" ht="23.25" x14ac:dyDescent="0.35">
      <c r="A7" s="51" t="s">
        <v>15</v>
      </c>
      <c r="B7" s="51"/>
      <c r="C7" s="51"/>
    </row>
    <row r="8" spans="1:3" ht="22.5" x14ac:dyDescent="0.35">
      <c r="A8" s="52" t="s">
        <v>16</v>
      </c>
      <c r="B8" s="52"/>
      <c r="C8" s="52"/>
    </row>
    <row r="9" spans="1:3" ht="16.5" thickBot="1" x14ac:dyDescent="0.3">
      <c r="A9" s="53" t="s">
        <v>75</v>
      </c>
      <c r="B9" s="53"/>
      <c r="C9" s="53"/>
    </row>
    <row r="10" spans="1:3" ht="15.75" thickBot="1" x14ac:dyDescent="0.3">
      <c r="A10" s="54" t="s">
        <v>85</v>
      </c>
      <c r="B10" s="48"/>
      <c r="C10" s="49"/>
    </row>
    <row r="11" spans="1:3" ht="15.75" thickBot="1" x14ac:dyDescent="0.3">
      <c r="A11" s="47" t="s">
        <v>84</v>
      </c>
      <c r="B11" s="48"/>
      <c r="C11" s="49"/>
    </row>
    <row r="12" spans="1:3" ht="15.75" thickBot="1" x14ac:dyDescent="0.3">
      <c r="A12" s="2" t="s">
        <v>13</v>
      </c>
      <c r="B12" s="2" t="s">
        <v>7</v>
      </c>
      <c r="C12" s="2" t="s">
        <v>8</v>
      </c>
    </row>
    <row r="13" spans="1:3" x14ac:dyDescent="0.25">
      <c r="A13" s="9" t="s">
        <v>9</v>
      </c>
      <c r="B13" s="10">
        <f>'Bovino Carnico'!F37</f>
        <v>426472.1181640625</v>
      </c>
      <c r="C13" s="27">
        <f>'Bovino Carnico'!G37</f>
        <v>1466450.3881835938</v>
      </c>
    </row>
    <row r="14" spans="1:3" x14ac:dyDescent="0.25">
      <c r="A14" s="7" t="s">
        <v>10</v>
      </c>
      <c r="B14" s="8">
        <f>'Bovino Lacteo'!F66</f>
        <v>679414.7028503418</v>
      </c>
      <c r="C14" s="28">
        <f>'Bovino Lacteo'!G66</f>
        <v>2201841.8021087646</v>
      </c>
    </row>
    <row r="15" spans="1:3" x14ac:dyDescent="0.25">
      <c r="A15" s="7" t="s">
        <v>1</v>
      </c>
      <c r="B15" s="8">
        <f>Leche!F60</f>
        <v>132832.22991943359</v>
      </c>
      <c r="C15" s="28">
        <f>Leche!G60</f>
        <v>1500418.5690917969</v>
      </c>
    </row>
    <row r="16" spans="1:3" x14ac:dyDescent="0.25">
      <c r="A16" s="7" t="s">
        <v>11</v>
      </c>
      <c r="B16" s="8">
        <f>'Porcino Carnico'!F31</f>
        <v>3356.7200012207031</v>
      </c>
      <c r="C16" s="28">
        <f>'Porcino Carnico'!G31</f>
        <v>12819</v>
      </c>
    </row>
    <row r="17" spans="1:3" x14ac:dyDescent="0.25">
      <c r="A17" s="7" t="s">
        <v>12</v>
      </c>
      <c r="B17" s="8">
        <f>Pieles!F72</f>
        <v>3216330.9582576752</v>
      </c>
      <c r="C17" s="28">
        <f>Pieles!G72</f>
        <v>1595131.6390991211</v>
      </c>
    </row>
    <row r="18" spans="1:3" x14ac:dyDescent="0.25">
      <c r="A18" s="7" t="s">
        <v>3</v>
      </c>
      <c r="B18" s="8">
        <f>Embutidos!F35</f>
        <v>271355.94015407562</v>
      </c>
      <c r="C18" s="28">
        <f>Embutidos!G35</f>
        <v>625207.07952880859</v>
      </c>
    </row>
    <row r="19" spans="1:3" x14ac:dyDescent="0.25">
      <c r="A19" s="7" t="s">
        <v>2</v>
      </c>
      <c r="B19" s="8">
        <f>'Otro Origen'!F112</f>
        <v>9831916.2551269531</v>
      </c>
      <c r="C19" s="28">
        <f>'Otro Origen'!G112</f>
        <v>31487552.773193359</v>
      </c>
    </row>
    <row r="20" spans="1:3" x14ac:dyDescent="0.25">
      <c r="A20" s="41" t="s">
        <v>21</v>
      </c>
      <c r="B20" s="42">
        <f>Huevo!F16</f>
        <v>0</v>
      </c>
      <c r="C20" s="42">
        <f>Huevo!G16</f>
        <v>0</v>
      </c>
    </row>
    <row r="21" spans="1:3" ht="15.75" thickBot="1" x14ac:dyDescent="0.3">
      <c r="A21" s="12" t="s">
        <v>17</v>
      </c>
      <c r="B21" s="13"/>
      <c r="C21" s="27">
        <f>'Pro vet'!E32</f>
        <v>174607.41915893555</v>
      </c>
    </row>
    <row r="22" spans="1:3" ht="15.75" thickBot="1" x14ac:dyDescent="0.3">
      <c r="A22" s="14" t="s">
        <v>0</v>
      </c>
      <c r="B22" s="16">
        <f>SUM(B13:B21)</f>
        <v>14561678.924473763</v>
      </c>
      <c r="C22" s="15">
        <f>SUM(C13:C21)</f>
        <v>39064028.67036438</v>
      </c>
    </row>
  </sheetData>
  <mergeCells count="6">
    <mergeCell ref="A11:C11"/>
    <mergeCell ref="A6:C6"/>
    <mergeCell ref="A7:C7"/>
    <mergeCell ref="A8:C8"/>
    <mergeCell ref="A9:C9"/>
    <mergeCell ref="A10:C10"/>
  </mergeCells>
  <printOptions horizontalCentered="1"/>
  <pageMargins left="0.43307086614173229" right="0.70866141732283472" top="0.74803149606299213" bottom="0.74803149606299213" header="0.31496062992125984" footer="0.31496062992125984"/>
  <pageSetup orientation="portrait" r:id="rId1"/>
  <headerFooter>
    <oddFooter>&amp;CE-Página &amp;P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34"/>
  <sheetViews>
    <sheetView tabSelected="1" topLeftCell="B16" workbookViewId="0">
      <selection activeCell="G26" sqref="G26"/>
    </sheetView>
  </sheetViews>
  <sheetFormatPr baseColWidth="10" defaultColWidth="24.140625" defaultRowHeight="15" x14ac:dyDescent="0.25"/>
  <cols>
    <col min="1" max="1" width="16.7109375" hidden="1" customWidth="1"/>
    <col min="2" max="2" width="12.7109375" customWidth="1"/>
    <col min="3" max="3" width="10.140625" bestFit="1" customWidth="1"/>
    <col min="4" max="4" width="20.140625" bestFit="1" customWidth="1"/>
    <col min="5" max="5" width="22.42578125" customWidth="1"/>
  </cols>
  <sheetData>
    <row r="1" spans="2:5" x14ac:dyDescent="0.25">
      <c r="B1" s="11"/>
      <c r="E1" s="29"/>
    </row>
    <row r="2" spans="2:5" x14ac:dyDescent="0.25">
      <c r="E2" s="29"/>
    </row>
    <row r="3" spans="2:5" x14ac:dyDescent="0.25">
      <c r="E3" s="29"/>
    </row>
    <row r="4" spans="2:5" x14ac:dyDescent="0.25">
      <c r="E4" s="29"/>
    </row>
    <row r="5" spans="2:5" x14ac:dyDescent="0.25">
      <c r="E5" s="29"/>
    </row>
    <row r="6" spans="2:5" x14ac:dyDescent="0.25">
      <c r="B6" s="50" t="s">
        <v>14</v>
      </c>
      <c r="C6" s="50"/>
      <c r="D6" s="50"/>
      <c r="E6" s="50"/>
    </row>
    <row r="7" spans="2:5" ht="23.25" x14ac:dyDescent="0.35">
      <c r="B7" s="51" t="s">
        <v>15</v>
      </c>
      <c r="C7" s="51"/>
      <c r="D7" s="51"/>
      <c r="E7" s="51"/>
    </row>
    <row r="8" spans="2:5" ht="22.5" x14ac:dyDescent="0.35">
      <c r="B8" s="52" t="s">
        <v>16</v>
      </c>
      <c r="C8" s="52"/>
      <c r="D8" s="52"/>
      <c r="E8" s="52"/>
    </row>
    <row r="9" spans="2:5" ht="20.25" thickBot="1" x14ac:dyDescent="0.4">
      <c r="B9" s="55" t="str">
        <f>Consolidado!A9</f>
        <v>“Año de la innovación y Competitividad”</v>
      </c>
      <c r="C9" s="55"/>
      <c r="D9" s="55"/>
      <c r="E9" s="55"/>
    </row>
    <row r="10" spans="2:5" ht="15.75" thickBot="1" x14ac:dyDescent="0.3">
      <c r="B10" s="57" t="s">
        <v>83</v>
      </c>
      <c r="C10" s="58"/>
      <c r="D10" s="58"/>
      <c r="E10" s="58"/>
    </row>
    <row r="11" spans="2:5" ht="15.75" thickBot="1" x14ac:dyDescent="0.3">
      <c r="B11" s="47" t="str">
        <f>Consolidado!A11</f>
        <v>Periodo Enero - Marzo 2019</v>
      </c>
      <c r="C11" s="48"/>
      <c r="D11" s="48"/>
      <c r="E11" s="49"/>
    </row>
    <row r="12" spans="2:5" ht="15.75" thickBot="1" x14ac:dyDescent="0.3">
      <c r="B12" s="30" t="s">
        <v>4</v>
      </c>
      <c r="C12" s="30" t="s">
        <v>13</v>
      </c>
      <c r="D12" s="31" t="s">
        <v>20</v>
      </c>
      <c r="E12" s="31" t="s">
        <v>8</v>
      </c>
    </row>
    <row r="13" spans="2:5" x14ac:dyDescent="0.25">
      <c r="B13" s="32" t="s">
        <v>30</v>
      </c>
      <c r="C13" s="32"/>
      <c r="D13" s="32"/>
      <c r="E13" s="43">
        <v>0</v>
      </c>
    </row>
    <row r="14" spans="2:5" ht="15.75" thickBot="1" x14ac:dyDescent="0.3">
      <c r="B14" s="19" t="s">
        <v>81</v>
      </c>
      <c r="C14" s="21"/>
      <c r="D14" s="21"/>
      <c r="E14" s="20">
        <f>SUM(E13)</f>
        <v>0</v>
      </c>
    </row>
    <row r="15" spans="2:5" x14ac:dyDescent="0.25">
      <c r="B15" s="32" t="s">
        <v>61</v>
      </c>
      <c r="C15" s="32"/>
      <c r="D15" s="32"/>
      <c r="E15" s="43">
        <v>0</v>
      </c>
    </row>
    <row r="16" spans="2:5" ht="15.75" thickBot="1" x14ac:dyDescent="0.3">
      <c r="B16" s="19" t="s">
        <v>79</v>
      </c>
      <c r="C16" s="21"/>
      <c r="D16" s="21"/>
      <c r="E16" s="20">
        <f>SUM(E15)</f>
        <v>0</v>
      </c>
    </row>
    <row r="17" spans="2:5" x14ac:dyDescent="0.25">
      <c r="B17" s="32" t="s">
        <v>62</v>
      </c>
      <c r="C17" s="32"/>
      <c r="D17" s="32"/>
      <c r="E17" s="43">
        <v>0</v>
      </c>
    </row>
    <row r="18" spans="2:5" ht="15.75" thickBot="1" x14ac:dyDescent="0.3">
      <c r="B18" s="19" t="s">
        <v>80</v>
      </c>
      <c r="C18" s="21"/>
      <c r="D18" s="21"/>
      <c r="E18" s="20">
        <f>SUM(E17)</f>
        <v>0</v>
      </c>
    </row>
    <row r="19" spans="2:5" x14ac:dyDescent="0.25">
      <c r="B19" s="32" t="s">
        <v>93</v>
      </c>
      <c r="C19" s="32"/>
      <c r="D19" s="32"/>
      <c r="E19" s="43">
        <v>0</v>
      </c>
    </row>
    <row r="20" spans="2:5" ht="15.75" thickBot="1" x14ac:dyDescent="0.3">
      <c r="B20" s="19" t="s">
        <v>95</v>
      </c>
      <c r="C20" s="21"/>
      <c r="D20" s="21"/>
      <c r="E20" s="20">
        <f>SUM(E19)</f>
        <v>0</v>
      </c>
    </row>
    <row r="21" spans="2:5" x14ac:dyDescent="0.25">
      <c r="B21" s="32" t="s">
        <v>105</v>
      </c>
      <c r="C21" s="32"/>
      <c r="D21" s="32"/>
      <c r="E21" s="43">
        <v>0</v>
      </c>
    </row>
    <row r="22" spans="2:5" ht="15.75" thickBot="1" x14ac:dyDescent="0.3">
      <c r="B22" s="19" t="s">
        <v>108</v>
      </c>
      <c r="C22" s="21"/>
      <c r="D22" s="21"/>
      <c r="E22" s="20">
        <f>SUM(E21)</f>
        <v>0</v>
      </c>
    </row>
    <row r="23" spans="2:5" x14ac:dyDescent="0.25">
      <c r="B23" s="32" t="s">
        <v>146</v>
      </c>
      <c r="C23" s="32" t="s">
        <v>144</v>
      </c>
      <c r="D23" s="32" t="s">
        <v>147</v>
      </c>
      <c r="E23" s="43">
        <v>32473.800018310547</v>
      </c>
    </row>
    <row r="24" spans="2:5" x14ac:dyDescent="0.25">
      <c r="B24" s="32" t="s">
        <v>146</v>
      </c>
      <c r="C24" s="32" t="s">
        <v>144</v>
      </c>
      <c r="D24" s="32" t="s">
        <v>107</v>
      </c>
      <c r="E24" s="43">
        <v>27959.5390625</v>
      </c>
    </row>
    <row r="25" spans="2:5" x14ac:dyDescent="0.25">
      <c r="B25" s="38" t="s">
        <v>112</v>
      </c>
      <c r="C25" s="39"/>
      <c r="D25" s="39"/>
      <c r="E25" s="40">
        <f>SUM(E23:E24)</f>
        <v>60433.339080810547</v>
      </c>
    </row>
    <row r="26" spans="2:5" x14ac:dyDescent="0.25">
      <c r="B26" s="32" t="s">
        <v>115</v>
      </c>
      <c r="C26" s="32" t="s">
        <v>144</v>
      </c>
      <c r="D26" s="32" t="s">
        <v>145</v>
      </c>
      <c r="E26" s="43">
        <v>30191.080078125</v>
      </c>
    </row>
    <row r="27" spans="2:5" ht="15.75" thickBot="1" x14ac:dyDescent="0.3">
      <c r="B27" s="19" t="s">
        <v>117</v>
      </c>
      <c r="C27" s="21"/>
      <c r="D27" s="21"/>
      <c r="E27" s="20">
        <f>SUM(E26)</f>
        <v>30191.080078125</v>
      </c>
    </row>
    <row r="28" spans="2:5" x14ac:dyDescent="0.25">
      <c r="B28" s="32" t="s">
        <v>119</v>
      </c>
      <c r="C28" s="32" t="s">
        <v>144</v>
      </c>
      <c r="D28" s="32" t="s">
        <v>47</v>
      </c>
      <c r="E28" s="43">
        <v>52920</v>
      </c>
    </row>
    <row r="29" spans="2:5" ht="15.75" thickBot="1" x14ac:dyDescent="0.3">
      <c r="B29" s="19" t="s">
        <v>120</v>
      </c>
      <c r="C29" s="21"/>
      <c r="D29" s="21"/>
      <c r="E29" s="20">
        <f>SUM(E28)</f>
        <v>52920</v>
      </c>
    </row>
    <row r="30" spans="2:5" x14ac:dyDescent="0.25">
      <c r="B30" s="32" t="s">
        <v>121</v>
      </c>
      <c r="C30" s="32" t="s">
        <v>144</v>
      </c>
      <c r="D30" s="32" t="s">
        <v>145</v>
      </c>
      <c r="E30" s="43">
        <v>31063</v>
      </c>
    </row>
    <row r="31" spans="2:5" ht="15.75" thickBot="1" x14ac:dyDescent="0.3">
      <c r="B31" s="19" t="s">
        <v>122</v>
      </c>
      <c r="C31" s="21"/>
      <c r="D31" s="21"/>
      <c r="E31" s="20">
        <f>SUM(E30)</f>
        <v>31063</v>
      </c>
    </row>
    <row r="32" spans="2:5" ht="16.5" thickBot="1" x14ac:dyDescent="0.3">
      <c r="B32" s="17" t="s">
        <v>0</v>
      </c>
      <c r="C32" s="17"/>
      <c r="D32" s="17"/>
      <c r="E32" s="18">
        <f>SUM(E31,E29,E27,E25,E22,E20,E18,E16,E14)</f>
        <v>174607.41915893555</v>
      </c>
    </row>
    <row r="34" spans="2:2" x14ac:dyDescent="0.25">
      <c r="B34" t="s">
        <v>78</v>
      </c>
    </row>
  </sheetData>
  <sortState xmlns:xlrd2="http://schemas.microsoft.com/office/spreadsheetml/2017/richdata2" ref="B12:E16">
    <sortCondition ref="B12"/>
  </sortState>
  <mergeCells count="6">
    <mergeCell ref="B11:E11"/>
    <mergeCell ref="B6:E6"/>
    <mergeCell ref="B7:E7"/>
    <mergeCell ref="B8:E8"/>
    <mergeCell ref="B9:E9"/>
    <mergeCell ref="B10:E10"/>
  </mergeCells>
  <printOptions horizontalCentered="1"/>
  <pageMargins left="0.19685039370078741" right="0.19685039370078741" top="0.59055118110236227" bottom="0.59055118110236227" header="0.31496062992125984" footer="0.31496062992125984"/>
  <pageSetup orientation="portrait" r:id="rId1"/>
  <headerFooter>
    <oddFooter>&amp;CE-Página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9"/>
  <sheetViews>
    <sheetView topLeftCell="A18" workbookViewId="0">
      <selection activeCell="H25" sqref="H25"/>
    </sheetView>
  </sheetViews>
  <sheetFormatPr baseColWidth="10" defaultColWidth="36.140625" defaultRowHeight="15" x14ac:dyDescent="0.25"/>
  <cols>
    <col min="1" max="1" width="12.85546875" customWidth="1"/>
    <col min="2" max="2" width="7.5703125" bestFit="1" customWidth="1"/>
    <col min="3" max="3" width="12" bestFit="1" customWidth="1"/>
    <col min="4" max="4" width="16.5703125" bestFit="1" customWidth="1"/>
    <col min="5" max="5" width="14.28515625" customWidth="1"/>
    <col min="6" max="6" width="9.85546875" style="6" bestFit="1" customWidth="1"/>
    <col min="7" max="7" width="14.42578125" style="1" bestFit="1" customWidth="1"/>
  </cols>
  <sheetData>
    <row r="1" spans="1:7" x14ac:dyDescent="0.25">
      <c r="A1" s="11"/>
    </row>
    <row r="6" spans="1:7" x14ac:dyDescent="0.25">
      <c r="A6" s="50" t="s">
        <v>14</v>
      </c>
      <c r="B6" s="50"/>
      <c r="C6" s="50"/>
      <c r="D6" s="50"/>
      <c r="E6" s="50"/>
      <c r="F6" s="50"/>
      <c r="G6" s="50"/>
    </row>
    <row r="7" spans="1:7" ht="23.25" x14ac:dyDescent="0.35">
      <c r="A7" s="51" t="s">
        <v>15</v>
      </c>
      <c r="B7" s="51"/>
      <c r="C7" s="51"/>
      <c r="D7" s="51"/>
      <c r="E7" s="51"/>
      <c r="F7" s="51"/>
      <c r="G7" s="51"/>
    </row>
    <row r="8" spans="1:7" ht="19.5" customHeight="1" x14ac:dyDescent="0.35">
      <c r="A8" s="52" t="s">
        <v>16</v>
      </c>
      <c r="B8" s="52"/>
      <c r="C8" s="52"/>
      <c r="D8" s="52"/>
      <c r="E8" s="52"/>
      <c r="F8" s="52"/>
      <c r="G8" s="52"/>
    </row>
    <row r="9" spans="1:7" ht="20.25" thickBot="1" x14ac:dyDescent="0.4">
      <c r="A9" s="55" t="str">
        <f>'Bovino Lacteo'!A9</f>
        <v>“Año de la innovación y Competitividad”</v>
      </c>
      <c r="B9" s="55"/>
      <c r="C9" s="55"/>
      <c r="D9" s="55"/>
      <c r="E9" s="55"/>
      <c r="F9" s="55"/>
      <c r="G9" s="55"/>
    </row>
    <row r="10" spans="1:7" ht="15.75" thickBot="1" x14ac:dyDescent="0.3">
      <c r="A10" s="54" t="s">
        <v>86</v>
      </c>
      <c r="B10" s="48"/>
      <c r="C10" s="48"/>
      <c r="D10" s="48"/>
      <c r="E10" s="48"/>
      <c r="F10" s="48"/>
      <c r="G10" s="56"/>
    </row>
    <row r="11" spans="1:7" ht="15.75" thickBot="1" x14ac:dyDescent="0.3">
      <c r="A11" s="47" t="str">
        <f>Consolidado!A11</f>
        <v>Periodo Enero - Marzo 2019</v>
      </c>
      <c r="B11" s="48"/>
      <c r="C11" s="48"/>
      <c r="D11" s="48"/>
      <c r="E11" s="48"/>
      <c r="F11" s="48"/>
      <c r="G11" s="49"/>
    </row>
    <row r="12" spans="1:7" ht="15.75" thickBot="1" x14ac:dyDescent="0.3">
      <c r="A12" s="2" t="s">
        <v>4</v>
      </c>
      <c r="B12" s="3" t="s">
        <v>5</v>
      </c>
      <c r="C12" s="3" t="s">
        <v>6</v>
      </c>
      <c r="D12" s="3" t="s">
        <v>13</v>
      </c>
      <c r="E12" s="3" t="s">
        <v>18</v>
      </c>
      <c r="F12" s="5" t="s">
        <v>7</v>
      </c>
      <c r="G12" s="4" t="s">
        <v>8</v>
      </c>
    </row>
    <row r="13" spans="1:7" x14ac:dyDescent="0.25">
      <c r="A13" s="32" t="s">
        <v>30</v>
      </c>
      <c r="B13" s="32" t="s">
        <v>24</v>
      </c>
      <c r="C13" s="32" t="s">
        <v>39</v>
      </c>
      <c r="D13" s="32" t="s">
        <v>70</v>
      </c>
      <c r="E13" s="32" t="s">
        <v>48</v>
      </c>
      <c r="F13" s="33">
        <v>18586.130859375</v>
      </c>
      <c r="G13" s="34">
        <v>86047.6015625</v>
      </c>
    </row>
    <row r="14" spans="1:7" x14ac:dyDescent="0.25">
      <c r="A14" s="32" t="s">
        <v>30</v>
      </c>
      <c r="B14" s="32" t="s">
        <v>24</v>
      </c>
      <c r="C14" s="32" t="s">
        <v>39</v>
      </c>
      <c r="D14" s="32" t="s">
        <v>73</v>
      </c>
      <c r="E14" s="32" t="s">
        <v>47</v>
      </c>
      <c r="F14" s="33">
        <v>29132.4609375</v>
      </c>
      <c r="G14" s="34">
        <v>72539.828125</v>
      </c>
    </row>
    <row r="15" spans="1:7" ht="15.75" thickBot="1" x14ac:dyDescent="0.3">
      <c r="A15" s="19" t="s">
        <v>81</v>
      </c>
      <c r="B15" s="21"/>
      <c r="C15" s="21"/>
      <c r="D15" s="21"/>
      <c r="E15" s="21"/>
      <c r="F15" s="21">
        <f>SUM(F13:F14)</f>
        <v>47718.591796875</v>
      </c>
      <c r="G15" s="20">
        <f>SUM(G13:G14)</f>
        <v>158587.4296875</v>
      </c>
    </row>
    <row r="16" spans="1:7" x14ac:dyDescent="0.25">
      <c r="A16" s="32" t="s">
        <v>61</v>
      </c>
      <c r="B16" s="32" t="s">
        <v>24</v>
      </c>
      <c r="C16" s="32" t="s">
        <v>39</v>
      </c>
      <c r="D16" s="32" t="s">
        <v>70</v>
      </c>
      <c r="E16" s="32" t="s">
        <v>56</v>
      </c>
      <c r="F16" s="33">
        <v>20865.44921875</v>
      </c>
      <c r="G16" s="34">
        <v>73023.34375</v>
      </c>
    </row>
    <row r="17" spans="1:7" ht="30" x14ac:dyDescent="0.25">
      <c r="A17" s="32" t="s">
        <v>61</v>
      </c>
      <c r="B17" s="32" t="s">
        <v>24</v>
      </c>
      <c r="C17" s="32" t="s">
        <v>39</v>
      </c>
      <c r="D17" s="32" t="s">
        <v>70</v>
      </c>
      <c r="E17" s="32" t="s">
        <v>77</v>
      </c>
      <c r="F17" s="33">
        <v>20816.919921875</v>
      </c>
      <c r="G17" s="34">
        <v>96375.296875</v>
      </c>
    </row>
    <row r="18" spans="1:7" ht="15.75" thickBot="1" x14ac:dyDescent="0.3">
      <c r="A18" s="19" t="s">
        <v>79</v>
      </c>
      <c r="B18" s="21"/>
      <c r="C18" s="21"/>
      <c r="D18" s="21"/>
      <c r="E18" s="21"/>
      <c r="F18" s="21">
        <f>SUM(F16:F17)</f>
        <v>41682.369140625</v>
      </c>
      <c r="G18" s="20">
        <f>SUM(G16:G17)</f>
        <v>169398.640625</v>
      </c>
    </row>
    <row r="19" spans="1:7" x14ac:dyDescent="0.25">
      <c r="A19" s="32" t="s">
        <v>62</v>
      </c>
      <c r="B19" s="32" t="s">
        <v>24</v>
      </c>
      <c r="C19" s="32" t="s">
        <v>39</v>
      </c>
      <c r="D19" s="32" t="s">
        <v>70</v>
      </c>
      <c r="E19" s="32" t="s">
        <v>48</v>
      </c>
      <c r="F19" s="33">
        <v>45913</v>
      </c>
      <c r="G19" s="34">
        <v>85857.3125</v>
      </c>
    </row>
    <row r="20" spans="1:7" ht="15.75" thickBot="1" x14ac:dyDescent="0.3">
      <c r="A20" s="19" t="s">
        <v>80</v>
      </c>
      <c r="B20" s="21"/>
      <c r="C20" s="21"/>
      <c r="D20" s="21"/>
      <c r="E20" s="21"/>
      <c r="F20" s="21">
        <f>SUM(F19)</f>
        <v>45913</v>
      </c>
      <c r="G20" s="20">
        <f>SUM(G19)</f>
        <v>85857.3125</v>
      </c>
    </row>
    <row r="21" spans="1:7" x14ac:dyDescent="0.25">
      <c r="A21" s="32" t="s">
        <v>93</v>
      </c>
      <c r="B21" s="32" t="s">
        <v>24</v>
      </c>
      <c r="C21" s="32" t="s">
        <v>39</v>
      </c>
      <c r="D21" s="32" t="s">
        <v>70</v>
      </c>
      <c r="E21" s="32" t="s">
        <v>48</v>
      </c>
      <c r="F21" s="33">
        <v>45550</v>
      </c>
      <c r="G21" s="34">
        <v>95655</v>
      </c>
    </row>
    <row r="22" spans="1:7" x14ac:dyDescent="0.25">
      <c r="A22" s="32" t="s">
        <v>93</v>
      </c>
      <c r="B22" s="32" t="s">
        <v>24</v>
      </c>
      <c r="C22" s="32" t="s">
        <v>39</v>
      </c>
      <c r="D22" s="32" t="s">
        <v>94</v>
      </c>
      <c r="E22" s="32" t="s">
        <v>56</v>
      </c>
      <c r="F22" s="33">
        <v>1075.25</v>
      </c>
      <c r="G22" s="34">
        <v>2403.68994140625</v>
      </c>
    </row>
    <row r="23" spans="1:7" ht="15.75" thickBot="1" x14ac:dyDescent="0.3">
      <c r="A23" s="19" t="s">
        <v>95</v>
      </c>
      <c r="B23" s="21"/>
      <c r="C23" s="21"/>
      <c r="D23" s="21"/>
      <c r="E23" s="21"/>
      <c r="F23" s="21">
        <f>SUM(F21:F22)</f>
        <v>46625.25</v>
      </c>
      <c r="G23" s="20">
        <f>SUM(G21:G22)</f>
        <v>98058.68994140625</v>
      </c>
    </row>
    <row r="24" spans="1:7" x14ac:dyDescent="0.25">
      <c r="A24" s="32" t="s">
        <v>105</v>
      </c>
      <c r="B24" s="32"/>
      <c r="C24" s="32"/>
      <c r="D24" s="32"/>
      <c r="E24" s="32"/>
      <c r="F24" s="33">
        <v>0</v>
      </c>
      <c r="G24" s="34">
        <v>0</v>
      </c>
    </row>
    <row r="25" spans="1:7" x14ac:dyDescent="0.25">
      <c r="A25" s="38" t="s">
        <v>108</v>
      </c>
      <c r="B25" s="39"/>
      <c r="C25" s="39"/>
      <c r="D25" s="39"/>
      <c r="E25" s="39"/>
      <c r="F25" s="39">
        <v>0</v>
      </c>
      <c r="G25" s="40">
        <v>0</v>
      </c>
    </row>
    <row r="26" spans="1:7" x14ac:dyDescent="0.25">
      <c r="A26" s="32" t="s">
        <v>110</v>
      </c>
      <c r="B26" s="32" t="s">
        <v>24</v>
      </c>
      <c r="C26" s="32" t="s">
        <v>39</v>
      </c>
      <c r="D26" s="32" t="s">
        <v>111</v>
      </c>
      <c r="E26" s="32" t="s">
        <v>56</v>
      </c>
      <c r="F26" s="33">
        <v>22670.779296875</v>
      </c>
      <c r="G26" s="34">
        <v>79968</v>
      </c>
    </row>
    <row r="27" spans="1:7" x14ac:dyDescent="0.25">
      <c r="A27" s="32" t="s">
        <v>110</v>
      </c>
      <c r="B27" s="32" t="s">
        <v>24</v>
      </c>
      <c r="C27" s="32" t="s">
        <v>39</v>
      </c>
      <c r="D27" s="32" t="s">
        <v>70</v>
      </c>
      <c r="E27" s="32" t="s">
        <v>48</v>
      </c>
      <c r="F27" s="33">
        <v>41264.150390625</v>
      </c>
      <c r="G27" s="34">
        <v>180627.921875</v>
      </c>
    </row>
    <row r="28" spans="1:7" x14ac:dyDescent="0.25">
      <c r="A28" s="38" t="s">
        <v>112</v>
      </c>
      <c r="B28" s="39"/>
      <c r="C28" s="39"/>
      <c r="D28" s="39"/>
      <c r="E28" s="39"/>
      <c r="F28" s="39">
        <f>SUM(F26:F27)</f>
        <v>63934.9296875</v>
      </c>
      <c r="G28" s="40">
        <f>SUM(G26:G27)</f>
        <v>260595.921875</v>
      </c>
    </row>
    <row r="29" spans="1:7" x14ac:dyDescent="0.25">
      <c r="A29" s="32" t="s">
        <v>114</v>
      </c>
      <c r="B29" s="32" t="s">
        <v>24</v>
      </c>
      <c r="C29" s="32" t="s">
        <v>39</v>
      </c>
      <c r="D29" s="32" t="s">
        <v>70</v>
      </c>
      <c r="E29" s="32" t="s">
        <v>48</v>
      </c>
      <c r="F29" s="33">
        <f>SUM(F28:F28)</f>
        <v>63934.9296875</v>
      </c>
      <c r="G29" s="34">
        <f>SUM(G28:G28)</f>
        <v>260595.921875</v>
      </c>
    </row>
    <row r="30" spans="1:7" x14ac:dyDescent="0.25">
      <c r="A30" s="32" t="s">
        <v>115</v>
      </c>
      <c r="B30" s="32" t="s">
        <v>24</v>
      </c>
      <c r="C30" s="32" t="s">
        <v>39</v>
      </c>
      <c r="D30" s="32" t="s">
        <v>116</v>
      </c>
      <c r="E30" s="32" t="s">
        <v>48</v>
      </c>
      <c r="F30" s="33">
        <v>2286.1298828125</v>
      </c>
      <c r="G30" s="34">
        <v>4636.7998046875</v>
      </c>
    </row>
    <row r="31" spans="1:7" ht="15.75" thickBot="1" x14ac:dyDescent="0.3">
      <c r="A31" s="19" t="s">
        <v>117</v>
      </c>
      <c r="B31" s="21"/>
      <c r="C31" s="21"/>
      <c r="D31" s="21"/>
      <c r="E31" s="21"/>
      <c r="F31" s="21">
        <f>SUM(F29:F30)</f>
        <v>66221.0595703125</v>
      </c>
      <c r="G31" s="20">
        <f>SUM(G29:G30)</f>
        <v>265232.7216796875</v>
      </c>
    </row>
    <row r="32" spans="1:7" x14ac:dyDescent="0.25">
      <c r="A32" s="32" t="s">
        <v>118</v>
      </c>
      <c r="B32" s="32" t="s">
        <v>24</v>
      </c>
      <c r="C32" s="32" t="s">
        <v>39</v>
      </c>
      <c r="D32" s="32" t="s">
        <v>70</v>
      </c>
      <c r="E32" s="32" t="s">
        <v>48</v>
      </c>
      <c r="F32" s="33">
        <v>48169.91015625</v>
      </c>
      <c r="G32" s="34">
        <v>182528.671875</v>
      </c>
    </row>
    <row r="33" spans="1:7" x14ac:dyDescent="0.25">
      <c r="A33" s="32" t="s">
        <v>119</v>
      </c>
      <c r="B33" s="32" t="s">
        <v>24</v>
      </c>
      <c r="C33" s="32" t="s">
        <v>39</v>
      </c>
      <c r="D33" s="32" t="s">
        <v>70</v>
      </c>
      <c r="E33" s="32" t="s">
        <v>56</v>
      </c>
      <c r="F33" s="33">
        <v>45341.55859375</v>
      </c>
      <c r="G33" s="34">
        <v>159936</v>
      </c>
    </row>
    <row r="34" spans="1:7" ht="15.75" thickBot="1" x14ac:dyDescent="0.3">
      <c r="A34" s="19" t="s">
        <v>120</v>
      </c>
      <c r="B34" s="21"/>
      <c r="C34" s="21"/>
      <c r="D34" s="21"/>
      <c r="E34" s="21"/>
      <c r="F34" s="21">
        <f>SUM(F32:F33)</f>
        <v>93511.46875</v>
      </c>
      <c r="G34" s="20">
        <f>SUM(G32:G33)</f>
        <v>342464.671875</v>
      </c>
    </row>
    <row r="35" spans="1:7" x14ac:dyDescent="0.25">
      <c r="A35" s="32" t="s">
        <v>121</v>
      </c>
      <c r="B35" s="32" t="s">
        <v>24</v>
      </c>
      <c r="C35" s="32" t="s">
        <v>39</v>
      </c>
      <c r="D35" s="32" t="s">
        <v>70</v>
      </c>
      <c r="E35" s="32" t="s">
        <v>48</v>
      </c>
      <c r="F35" s="33">
        <v>20865.44921875</v>
      </c>
      <c r="G35" s="34">
        <v>86255</v>
      </c>
    </row>
    <row r="36" spans="1:7" ht="15.75" thickBot="1" x14ac:dyDescent="0.3">
      <c r="A36" s="19" t="s">
        <v>122</v>
      </c>
      <c r="B36" s="21"/>
      <c r="C36" s="21"/>
      <c r="D36" s="21"/>
      <c r="E36" s="21"/>
      <c r="F36" s="21">
        <f>SUM(F35)</f>
        <v>20865.44921875</v>
      </c>
      <c r="G36" s="20">
        <f>SUM(G35)</f>
        <v>86255</v>
      </c>
    </row>
    <row r="37" spans="1:7" ht="16.5" thickBot="1" x14ac:dyDescent="0.3">
      <c r="A37" s="25" t="s">
        <v>0</v>
      </c>
      <c r="B37" s="25"/>
      <c r="C37" s="25"/>
      <c r="D37" s="25"/>
      <c r="E37" s="25"/>
      <c r="F37" s="25">
        <f>F36+F34+F31+F28+F23+F25+F20+F18+F15</f>
        <v>426472.1181640625</v>
      </c>
      <c r="G37" s="26">
        <f>G36+G34+G31+G28+G23+G25+G20+G18+G15</f>
        <v>1466450.3881835938</v>
      </c>
    </row>
    <row r="39" spans="1:7" x14ac:dyDescent="0.25">
      <c r="A39" t="s">
        <v>78</v>
      </c>
    </row>
  </sheetData>
  <sortState xmlns:xlrd2="http://schemas.microsoft.com/office/spreadsheetml/2017/richdata2" ref="A12:H28">
    <sortCondition ref="D12:D28"/>
  </sortState>
  <mergeCells count="6">
    <mergeCell ref="A11:G11"/>
    <mergeCell ref="A6:G6"/>
    <mergeCell ref="A7:G7"/>
    <mergeCell ref="A8:G8"/>
    <mergeCell ref="A9:G9"/>
    <mergeCell ref="A10:G10"/>
  </mergeCells>
  <printOptions horizontalCentered="1"/>
  <pageMargins left="0.70866141732283472" right="0.70866141732283472" top="0.74803149606299213" bottom="0.74803149606299213" header="0.31496062992125984" footer="0.31496062992125984"/>
  <pageSetup scale="99" orientation="portrait" r:id="rId1"/>
  <headerFooter>
    <oddFooter>&amp;CE-Página 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68"/>
  <sheetViews>
    <sheetView topLeftCell="A13" workbookViewId="0">
      <selection activeCell="I58" sqref="I58"/>
    </sheetView>
  </sheetViews>
  <sheetFormatPr baseColWidth="10" defaultColWidth="25.140625" defaultRowHeight="15" x14ac:dyDescent="0.25"/>
  <cols>
    <col min="1" max="1" width="12.5703125" customWidth="1"/>
    <col min="2" max="2" width="7.5703125" bestFit="1" customWidth="1"/>
    <col min="3" max="3" width="12" bestFit="1" customWidth="1"/>
    <col min="4" max="4" width="19.140625" bestFit="1" customWidth="1"/>
    <col min="5" max="5" width="17.5703125" bestFit="1" customWidth="1"/>
    <col min="6" max="6" width="11.5703125" style="6" bestFit="1" customWidth="1"/>
    <col min="7" max="7" width="14.42578125" style="1" bestFit="1" customWidth="1"/>
  </cols>
  <sheetData>
    <row r="1" spans="1:7" x14ac:dyDescent="0.25">
      <c r="A1" s="11"/>
    </row>
    <row r="6" spans="1:7" x14ac:dyDescent="0.25">
      <c r="A6" s="50" t="s">
        <v>14</v>
      </c>
      <c r="B6" s="50"/>
      <c r="C6" s="50"/>
      <c r="D6" s="50"/>
      <c r="E6" s="50"/>
      <c r="F6" s="50"/>
      <c r="G6" s="50"/>
    </row>
    <row r="7" spans="1:7" ht="23.25" x14ac:dyDescent="0.35">
      <c r="A7" s="51" t="s">
        <v>15</v>
      </c>
      <c r="B7" s="51"/>
      <c r="C7" s="51"/>
      <c r="D7" s="51"/>
      <c r="E7" s="51"/>
      <c r="F7" s="51"/>
      <c r="G7" s="51"/>
    </row>
    <row r="8" spans="1:7" ht="22.5" x14ac:dyDescent="0.35">
      <c r="A8" s="52" t="s">
        <v>16</v>
      </c>
      <c r="B8" s="52"/>
      <c r="C8" s="52"/>
      <c r="D8" s="52"/>
      <c r="E8" s="52"/>
      <c r="F8" s="52"/>
      <c r="G8" s="52"/>
    </row>
    <row r="9" spans="1:7" ht="20.25" thickBot="1" x14ac:dyDescent="0.4">
      <c r="A9" s="55" t="str">
        <f>Consolidado!A9</f>
        <v>“Año de la innovación y Competitividad”</v>
      </c>
      <c r="B9" s="55"/>
      <c r="C9" s="55"/>
      <c r="D9" s="55"/>
      <c r="E9" s="55"/>
      <c r="F9" s="55"/>
      <c r="G9" s="55"/>
    </row>
    <row r="10" spans="1:7" ht="15.75" thickBot="1" x14ac:dyDescent="0.3">
      <c r="A10" s="54" t="s">
        <v>87</v>
      </c>
      <c r="B10" s="48"/>
      <c r="C10" s="48"/>
      <c r="D10" s="48"/>
      <c r="E10" s="48"/>
      <c r="F10" s="48"/>
      <c r="G10" s="56"/>
    </row>
    <row r="11" spans="1:7" ht="15.75" thickBot="1" x14ac:dyDescent="0.3">
      <c r="A11" s="47" t="str">
        <f>Consolidado!A11</f>
        <v>Periodo Enero - Marzo 2019</v>
      </c>
      <c r="B11" s="48"/>
      <c r="C11" s="48"/>
      <c r="D11" s="48"/>
      <c r="E11" s="48"/>
      <c r="F11" s="48"/>
      <c r="G11" s="49"/>
    </row>
    <row r="12" spans="1:7" ht="15.75" thickBot="1" x14ac:dyDescent="0.3">
      <c r="A12" s="2" t="s">
        <v>4</v>
      </c>
      <c r="B12" s="3" t="s">
        <v>5</v>
      </c>
      <c r="C12" s="3" t="s">
        <v>6</v>
      </c>
      <c r="D12" s="3" t="s">
        <v>13</v>
      </c>
      <c r="E12" s="3" t="s">
        <v>18</v>
      </c>
      <c r="F12" s="5" t="s">
        <v>7</v>
      </c>
      <c r="G12" s="4" t="s">
        <v>8</v>
      </c>
    </row>
    <row r="13" spans="1:7" ht="30" x14ac:dyDescent="0.25">
      <c r="A13" s="32" t="s">
        <v>30</v>
      </c>
      <c r="B13" s="32" t="s">
        <v>24</v>
      </c>
      <c r="C13" s="32" t="s">
        <v>23</v>
      </c>
      <c r="D13" s="32" t="s">
        <v>26</v>
      </c>
      <c r="E13" s="32" t="s">
        <v>92</v>
      </c>
      <c r="F13" s="33">
        <v>4694.89013671875</v>
      </c>
      <c r="G13" s="34">
        <v>16113.75</v>
      </c>
    </row>
    <row r="14" spans="1:7" x14ac:dyDescent="0.25">
      <c r="A14" s="32" t="s">
        <v>30</v>
      </c>
      <c r="B14" s="32" t="s">
        <v>24</v>
      </c>
      <c r="C14" s="32" t="s">
        <v>23</v>
      </c>
      <c r="D14" s="32" t="s">
        <v>26</v>
      </c>
      <c r="E14" s="32" t="s">
        <v>44</v>
      </c>
      <c r="F14" s="33">
        <v>14782.5498046875</v>
      </c>
      <c r="G14" s="34">
        <v>45013.5</v>
      </c>
    </row>
    <row r="15" spans="1:7" x14ac:dyDescent="0.25">
      <c r="A15" s="32" t="s">
        <v>30</v>
      </c>
      <c r="B15" s="32" t="s">
        <v>24</v>
      </c>
      <c r="C15" s="32" t="s">
        <v>23</v>
      </c>
      <c r="D15" s="32" t="s">
        <v>26</v>
      </c>
      <c r="E15" s="32" t="s">
        <v>25</v>
      </c>
      <c r="F15" s="33">
        <v>37719.890625</v>
      </c>
      <c r="G15" s="34">
        <v>98554.5</v>
      </c>
    </row>
    <row r="16" spans="1:7" x14ac:dyDescent="0.25">
      <c r="A16" s="32" t="s">
        <v>30</v>
      </c>
      <c r="B16" s="32" t="s">
        <v>24</v>
      </c>
      <c r="C16" s="32" t="s">
        <v>28</v>
      </c>
      <c r="D16" s="32" t="s">
        <v>76</v>
      </c>
      <c r="E16" s="32" t="s">
        <v>36</v>
      </c>
      <c r="F16" s="33">
        <v>133.36000061035156</v>
      </c>
      <c r="G16" s="34">
        <v>710</v>
      </c>
    </row>
    <row r="17" spans="1:7" ht="15.75" thickBot="1" x14ac:dyDescent="0.3">
      <c r="A17" s="19" t="s">
        <v>81</v>
      </c>
      <c r="B17" s="21"/>
      <c r="C17" s="21"/>
      <c r="D17" s="21"/>
      <c r="E17" s="21"/>
      <c r="F17" s="21">
        <f>SUM(F13:F16)</f>
        <v>57330.690567016602</v>
      </c>
      <c r="G17" s="20">
        <f>SUM(G13:G16)</f>
        <v>160391.75</v>
      </c>
    </row>
    <row r="18" spans="1:7" x14ac:dyDescent="0.25">
      <c r="A18" s="32" t="s">
        <v>61</v>
      </c>
      <c r="B18" s="32" t="s">
        <v>24</v>
      </c>
      <c r="C18" s="32" t="s">
        <v>23</v>
      </c>
      <c r="D18" s="32" t="s">
        <v>26</v>
      </c>
      <c r="E18" s="32" t="s">
        <v>41</v>
      </c>
      <c r="F18" s="33">
        <v>14466.169921875</v>
      </c>
      <c r="G18" s="34">
        <v>41346.25</v>
      </c>
    </row>
    <row r="19" spans="1:7" x14ac:dyDescent="0.25">
      <c r="A19" s="32" t="s">
        <v>61</v>
      </c>
      <c r="B19" s="32" t="s">
        <v>24</v>
      </c>
      <c r="C19" s="32" t="s">
        <v>23</v>
      </c>
      <c r="D19" s="32" t="s">
        <v>26</v>
      </c>
      <c r="E19" s="32" t="s">
        <v>44</v>
      </c>
      <c r="F19" s="33">
        <v>4980</v>
      </c>
      <c r="G19" s="34">
        <v>41382</v>
      </c>
    </row>
    <row r="20" spans="1:7" x14ac:dyDescent="0.25">
      <c r="A20" s="32" t="s">
        <v>61</v>
      </c>
      <c r="B20" s="32" t="s">
        <v>24</v>
      </c>
      <c r="C20" s="32" t="s">
        <v>23</v>
      </c>
      <c r="D20" s="32" t="s">
        <v>26</v>
      </c>
      <c r="E20" s="32" t="s">
        <v>25</v>
      </c>
      <c r="F20" s="33">
        <v>38089.6806640625</v>
      </c>
      <c r="G20" s="34">
        <v>116150.5</v>
      </c>
    </row>
    <row r="21" spans="1:7" ht="15.75" thickBot="1" x14ac:dyDescent="0.3">
      <c r="A21" s="19" t="s">
        <v>79</v>
      </c>
      <c r="B21" s="21"/>
      <c r="C21" s="21"/>
      <c r="D21" s="21"/>
      <c r="E21" s="21"/>
      <c r="F21" s="21">
        <f>SUM(F18:F20)</f>
        <v>57535.8505859375</v>
      </c>
      <c r="G21" s="20">
        <f>SUM(G18:G20)</f>
        <v>198878.75</v>
      </c>
    </row>
    <row r="22" spans="1:7" x14ac:dyDescent="0.25">
      <c r="A22" s="32" t="s">
        <v>62</v>
      </c>
      <c r="B22" s="32" t="s">
        <v>24</v>
      </c>
      <c r="C22" s="32" t="s">
        <v>23</v>
      </c>
      <c r="D22" s="32" t="s">
        <v>26</v>
      </c>
      <c r="E22" s="32" t="s">
        <v>44</v>
      </c>
      <c r="F22" s="33">
        <v>14086.669921875</v>
      </c>
      <c r="G22" s="34">
        <v>34734.91015625</v>
      </c>
    </row>
    <row r="23" spans="1:7" x14ac:dyDescent="0.25">
      <c r="A23" s="32" t="s">
        <v>62</v>
      </c>
      <c r="B23" s="32" t="s">
        <v>24</v>
      </c>
      <c r="C23" s="32" t="s">
        <v>23</v>
      </c>
      <c r="D23" s="32" t="s">
        <v>26</v>
      </c>
      <c r="E23" s="32" t="s">
        <v>25</v>
      </c>
      <c r="F23" s="33">
        <v>32482.240234375</v>
      </c>
      <c r="G23" s="34">
        <v>148865.4375</v>
      </c>
    </row>
    <row r="24" spans="1:7" x14ac:dyDescent="0.25">
      <c r="A24" s="32" t="s">
        <v>62</v>
      </c>
      <c r="B24" s="32" t="s">
        <v>24</v>
      </c>
      <c r="C24" s="32" t="s">
        <v>23</v>
      </c>
      <c r="D24" s="32" t="s">
        <v>26</v>
      </c>
      <c r="E24" s="32" t="s">
        <v>59</v>
      </c>
      <c r="F24" s="33">
        <v>25809.85009765625</v>
      </c>
      <c r="G24" s="34">
        <v>106999.51829528809</v>
      </c>
    </row>
    <row r="25" spans="1:7" x14ac:dyDescent="0.25">
      <c r="A25" s="32" t="s">
        <v>62</v>
      </c>
      <c r="B25" s="32" t="s">
        <v>24</v>
      </c>
      <c r="C25" s="32" t="s">
        <v>28</v>
      </c>
      <c r="D25" s="32" t="s">
        <v>29</v>
      </c>
      <c r="E25" s="32" t="s">
        <v>36</v>
      </c>
      <c r="F25" s="33">
        <v>91</v>
      </c>
      <c r="G25" s="34">
        <v>420</v>
      </c>
    </row>
    <row r="26" spans="1:7" ht="15.75" thickBot="1" x14ac:dyDescent="0.3">
      <c r="A26" s="19" t="s">
        <v>80</v>
      </c>
      <c r="B26" s="21"/>
      <c r="C26" s="21"/>
      <c r="D26" s="21"/>
      <c r="E26" s="21"/>
      <c r="F26" s="21">
        <f>SUM(F22:F25)</f>
        <v>72469.76025390625</v>
      </c>
      <c r="G26" s="20">
        <f>SUM(G22:G25)</f>
        <v>291019.86595153809</v>
      </c>
    </row>
    <row r="27" spans="1:7" x14ac:dyDescent="0.25">
      <c r="A27" s="32" t="s">
        <v>93</v>
      </c>
      <c r="B27" s="32" t="s">
        <v>24</v>
      </c>
      <c r="C27" s="32" t="s">
        <v>23</v>
      </c>
      <c r="D27" s="32" t="s">
        <v>26</v>
      </c>
      <c r="E27" s="32" t="s">
        <v>41</v>
      </c>
      <c r="F27" s="33">
        <v>14769.5302734375</v>
      </c>
      <c r="G27" s="34">
        <v>39073.5</v>
      </c>
    </row>
    <row r="28" spans="1:7" x14ac:dyDescent="0.25">
      <c r="A28" s="32" t="s">
        <v>93</v>
      </c>
      <c r="B28" s="32" t="s">
        <v>24</v>
      </c>
      <c r="C28" s="32" t="s">
        <v>23</v>
      </c>
      <c r="D28" s="32" t="s">
        <v>26</v>
      </c>
      <c r="E28" s="32" t="s">
        <v>25</v>
      </c>
      <c r="F28" s="33">
        <v>46780.6015625</v>
      </c>
      <c r="G28" s="34">
        <v>121751.75</v>
      </c>
    </row>
    <row r="29" spans="1:7" x14ac:dyDescent="0.25">
      <c r="A29" s="32" t="s">
        <v>93</v>
      </c>
      <c r="B29" s="32" t="s">
        <v>24</v>
      </c>
      <c r="C29" s="32" t="s">
        <v>23</v>
      </c>
      <c r="D29" s="32" t="s">
        <v>26</v>
      </c>
      <c r="E29" s="32" t="s">
        <v>59</v>
      </c>
      <c r="F29" s="33">
        <v>10525.900390625</v>
      </c>
      <c r="G29" s="34">
        <v>30838</v>
      </c>
    </row>
    <row r="30" spans="1:7" x14ac:dyDescent="0.25">
      <c r="A30" s="32" t="s">
        <v>93</v>
      </c>
      <c r="B30" s="32" t="s">
        <v>24</v>
      </c>
      <c r="C30" s="32" t="s">
        <v>28</v>
      </c>
      <c r="D30" s="32" t="s">
        <v>96</v>
      </c>
      <c r="E30" s="32" t="s">
        <v>27</v>
      </c>
      <c r="F30" s="33">
        <v>2556.81005859375</v>
      </c>
      <c r="G30" s="34">
        <v>14906.25</v>
      </c>
    </row>
    <row r="31" spans="1:7" ht="15.75" thickBot="1" x14ac:dyDescent="0.3">
      <c r="A31" s="19" t="s">
        <v>95</v>
      </c>
      <c r="B31" s="21"/>
      <c r="C31" s="21"/>
      <c r="D31" s="21"/>
      <c r="E31" s="21"/>
      <c r="F31" s="21">
        <f>SUM(F27:F30)</f>
        <v>74632.84228515625</v>
      </c>
      <c r="G31" s="20">
        <f>SUM(G27:G30)</f>
        <v>206569.5</v>
      </c>
    </row>
    <row r="32" spans="1:7" x14ac:dyDescent="0.25">
      <c r="A32" s="32" t="s">
        <v>105</v>
      </c>
      <c r="B32" s="32" t="s">
        <v>24</v>
      </c>
      <c r="C32" s="32" t="s">
        <v>23</v>
      </c>
      <c r="D32" s="32" t="s">
        <v>26</v>
      </c>
      <c r="E32" s="32" t="s">
        <v>41</v>
      </c>
      <c r="F32" s="33">
        <v>14840.900390625</v>
      </c>
      <c r="G32" s="34">
        <v>39444.75</v>
      </c>
    </row>
    <row r="33" spans="1:9" x14ac:dyDescent="0.25">
      <c r="A33" s="32" t="s">
        <v>105</v>
      </c>
      <c r="B33" s="32" t="s">
        <v>24</v>
      </c>
      <c r="C33" s="32" t="s">
        <v>23</v>
      </c>
      <c r="D33" s="32" t="s">
        <v>26</v>
      </c>
      <c r="E33" s="32" t="s">
        <v>98</v>
      </c>
      <c r="F33" s="33">
        <v>4654.89990234375</v>
      </c>
      <c r="G33" s="34">
        <v>19318.25</v>
      </c>
    </row>
    <row r="34" spans="1:9" x14ac:dyDescent="0.25">
      <c r="A34" s="32" t="s">
        <v>105</v>
      </c>
      <c r="B34" s="32" t="s">
        <v>24</v>
      </c>
      <c r="C34" s="32" t="s">
        <v>23</v>
      </c>
      <c r="D34" s="32" t="s">
        <v>26</v>
      </c>
      <c r="E34" s="32" t="s">
        <v>25</v>
      </c>
      <c r="F34" s="33">
        <v>32480.0703125</v>
      </c>
      <c r="G34" s="34">
        <v>77278.7109375</v>
      </c>
    </row>
    <row r="35" spans="1:9" x14ac:dyDescent="0.25">
      <c r="A35" s="32" t="s">
        <v>105</v>
      </c>
      <c r="B35" s="32" t="s">
        <v>24</v>
      </c>
      <c r="C35" s="32" t="s">
        <v>23</v>
      </c>
      <c r="D35" s="32" t="s">
        <v>26</v>
      </c>
      <c r="E35" s="32" t="s">
        <v>59</v>
      </c>
      <c r="F35" s="33">
        <v>28059.1396484375</v>
      </c>
      <c r="G35" s="34">
        <v>102779</v>
      </c>
    </row>
    <row r="36" spans="1:9" x14ac:dyDescent="0.25">
      <c r="A36" s="32" t="s">
        <v>105</v>
      </c>
      <c r="B36" s="32" t="s">
        <v>24</v>
      </c>
      <c r="C36" s="32" t="s">
        <v>28</v>
      </c>
      <c r="D36" s="32" t="s">
        <v>96</v>
      </c>
      <c r="E36" s="32" t="s">
        <v>27</v>
      </c>
      <c r="F36" s="33">
        <v>2391.300048828125</v>
      </c>
      <c r="G36" s="34">
        <v>13836.4296875</v>
      </c>
    </row>
    <row r="37" spans="1:9" x14ac:dyDescent="0.25">
      <c r="A37" s="32" t="s">
        <v>105</v>
      </c>
      <c r="B37" s="32" t="s">
        <v>24</v>
      </c>
      <c r="C37" s="32" t="s">
        <v>28</v>
      </c>
      <c r="D37" s="32" t="s">
        <v>29</v>
      </c>
      <c r="E37" s="32" t="s">
        <v>27</v>
      </c>
      <c r="F37" s="33">
        <v>508.39999389648438</v>
      </c>
      <c r="G37" s="34">
        <v>1433.6800537109375</v>
      </c>
    </row>
    <row r="38" spans="1:9" x14ac:dyDescent="0.25">
      <c r="A38" s="32" t="s">
        <v>105</v>
      </c>
      <c r="B38" s="32" t="s">
        <v>24</v>
      </c>
      <c r="C38" s="32" t="s">
        <v>28</v>
      </c>
      <c r="D38" s="32" t="s">
        <v>106</v>
      </c>
      <c r="E38" s="32" t="s">
        <v>107</v>
      </c>
      <c r="F38" s="33">
        <v>2112.5</v>
      </c>
      <c r="G38" s="34">
        <v>13216.900390625</v>
      </c>
    </row>
    <row r="39" spans="1:9" ht="15.75" thickBot="1" x14ac:dyDescent="0.3">
      <c r="A39" s="19" t="s">
        <v>108</v>
      </c>
      <c r="B39" s="21"/>
      <c r="C39" s="21"/>
      <c r="D39" s="21"/>
      <c r="E39" s="21"/>
      <c r="F39" s="21">
        <f>SUM(F32:F38)</f>
        <v>85047.210296630859</v>
      </c>
      <c r="G39" s="20">
        <f>SUM(G32:G38)</f>
        <v>267307.72106933594</v>
      </c>
    </row>
    <row r="40" spans="1:9" x14ac:dyDescent="0.25">
      <c r="A40" s="32" t="s">
        <v>110</v>
      </c>
      <c r="B40" s="32" t="s">
        <v>24</v>
      </c>
      <c r="C40" s="32" t="s">
        <v>23</v>
      </c>
      <c r="D40" s="32" t="s">
        <v>26</v>
      </c>
      <c r="E40" s="32" t="s">
        <v>44</v>
      </c>
      <c r="F40" s="33">
        <v>14289.6796875</v>
      </c>
      <c r="G40" s="34">
        <v>42364.5</v>
      </c>
    </row>
    <row r="41" spans="1:9" x14ac:dyDescent="0.25">
      <c r="A41" s="32" t="s">
        <v>110</v>
      </c>
      <c r="B41" s="32" t="s">
        <v>24</v>
      </c>
      <c r="C41" s="32" t="s">
        <v>23</v>
      </c>
      <c r="D41" s="32" t="s">
        <v>26</v>
      </c>
      <c r="E41" s="32" t="s">
        <v>25</v>
      </c>
      <c r="F41" s="33">
        <v>75831.0078125</v>
      </c>
      <c r="G41" s="34">
        <v>183928.390625</v>
      </c>
      <c r="H41" s="46"/>
      <c r="I41" s="46"/>
    </row>
    <row r="42" spans="1:9" x14ac:dyDescent="0.25">
      <c r="A42" s="32" t="s">
        <v>110</v>
      </c>
      <c r="B42" s="32" t="s">
        <v>24</v>
      </c>
      <c r="C42" s="32" t="s">
        <v>23</v>
      </c>
      <c r="D42" s="32" t="s">
        <v>26</v>
      </c>
      <c r="E42" s="32" t="s">
        <v>59</v>
      </c>
      <c r="F42" s="33">
        <v>14005.2001953125</v>
      </c>
      <c r="G42" s="34">
        <v>44876</v>
      </c>
    </row>
    <row r="43" spans="1:9" x14ac:dyDescent="0.25">
      <c r="A43" s="32" t="s">
        <v>110</v>
      </c>
      <c r="B43" s="32" t="s">
        <v>24</v>
      </c>
      <c r="C43" s="32" t="s">
        <v>28</v>
      </c>
      <c r="D43" s="32" t="s">
        <v>29</v>
      </c>
      <c r="E43" s="32" t="s">
        <v>36</v>
      </c>
      <c r="F43" s="33">
        <v>27</v>
      </c>
      <c r="G43" s="34">
        <v>120</v>
      </c>
    </row>
    <row r="44" spans="1:9" ht="15.75" thickBot="1" x14ac:dyDescent="0.3">
      <c r="A44" s="19" t="s">
        <v>112</v>
      </c>
      <c r="B44" s="21"/>
      <c r="C44" s="21"/>
      <c r="D44" s="21"/>
      <c r="E44" s="21"/>
      <c r="F44" s="21">
        <f>SUM(F40:F43)</f>
        <v>104152.8876953125</v>
      </c>
      <c r="G44" s="20">
        <f>SUM(G40:G43)</f>
        <v>271288.890625</v>
      </c>
    </row>
    <row r="45" spans="1:9" x14ac:dyDescent="0.25">
      <c r="A45" s="32" t="s">
        <v>115</v>
      </c>
      <c r="B45" s="32" t="s">
        <v>24</v>
      </c>
      <c r="C45" s="32" t="s">
        <v>23</v>
      </c>
      <c r="D45" s="32" t="s">
        <v>26</v>
      </c>
      <c r="E45" s="32" t="s">
        <v>44</v>
      </c>
      <c r="F45" s="33">
        <v>15169.3603515625</v>
      </c>
      <c r="G45" s="34">
        <v>43637</v>
      </c>
    </row>
    <row r="46" spans="1:9" x14ac:dyDescent="0.25">
      <c r="A46" s="32" t="s">
        <v>115</v>
      </c>
      <c r="B46" s="32" t="s">
        <v>24</v>
      </c>
      <c r="C46" s="32" t="s">
        <v>23</v>
      </c>
      <c r="D46" s="32" t="s">
        <v>26</v>
      </c>
      <c r="E46" s="32" t="s">
        <v>25</v>
      </c>
      <c r="F46" s="33">
        <v>35567.69921875</v>
      </c>
      <c r="G46" s="34">
        <v>105111.6015625</v>
      </c>
    </row>
    <row r="47" spans="1:9" x14ac:dyDescent="0.25">
      <c r="A47" s="32" t="s">
        <v>115</v>
      </c>
      <c r="B47" s="32" t="s">
        <v>24</v>
      </c>
      <c r="C47" s="32" t="s">
        <v>23</v>
      </c>
      <c r="D47" s="32" t="s">
        <v>26</v>
      </c>
      <c r="E47" s="32" t="s">
        <v>59</v>
      </c>
      <c r="F47" s="33">
        <v>12741.7001953125</v>
      </c>
      <c r="G47" s="34">
        <v>42610</v>
      </c>
    </row>
    <row r="48" spans="1:9" x14ac:dyDescent="0.25">
      <c r="A48" s="32" t="s">
        <v>115</v>
      </c>
      <c r="B48" s="32" t="s">
        <v>24</v>
      </c>
      <c r="C48" s="32" t="s">
        <v>23</v>
      </c>
      <c r="D48" s="32" t="s">
        <v>123</v>
      </c>
      <c r="E48" s="32" t="s">
        <v>67</v>
      </c>
      <c r="F48" s="33">
        <v>2700.2900390625</v>
      </c>
      <c r="G48" s="34">
        <v>2830.47998046875</v>
      </c>
    </row>
    <row r="49" spans="1:7" x14ac:dyDescent="0.25">
      <c r="A49" s="32" t="s">
        <v>115</v>
      </c>
      <c r="B49" s="32" t="s">
        <v>24</v>
      </c>
      <c r="C49" s="32" t="s">
        <v>28</v>
      </c>
      <c r="D49" s="32" t="s">
        <v>29</v>
      </c>
      <c r="E49" s="32" t="s">
        <v>27</v>
      </c>
      <c r="F49" s="33">
        <v>589.67999267578125</v>
      </c>
      <c r="G49" s="34">
        <v>3666</v>
      </c>
    </row>
    <row r="50" spans="1:7" x14ac:dyDescent="0.25">
      <c r="A50" s="32" t="s">
        <v>115</v>
      </c>
      <c r="B50" s="32" t="s">
        <v>24</v>
      </c>
      <c r="C50" s="32" t="s">
        <v>28</v>
      </c>
      <c r="D50" s="32" t="s">
        <v>29</v>
      </c>
      <c r="E50" s="32" t="s">
        <v>36</v>
      </c>
      <c r="F50" s="33">
        <v>155.72000122070313</v>
      </c>
      <c r="G50" s="34">
        <v>720</v>
      </c>
    </row>
    <row r="51" spans="1:7" ht="15.75" thickBot="1" x14ac:dyDescent="0.3">
      <c r="A51" s="19" t="s">
        <v>117</v>
      </c>
      <c r="B51" s="21"/>
      <c r="C51" s="21"/>
      <c r="D51" s="21"/>
      <c r="E51" s="21"/>
      <c r="F51" s="21">
        <f>SUM(F45:F50)</f>
        <v>66924.449798583984</v>
      </c>
      <c r="G51" s="20">
        <f>SUM(G45:G50)</f>
        <v>198575.08154296875</v>
      </c>
    </row>
    <row r="52" spans="1:7" x14ac:dyDescent="0.25">
      <c r="A52" s="32" t="s">
        <v>118</v>
      </c>
      <c r="B52" s="32" t="s">
        <v>24</v>
      </c>
      <c r="C52" s="32" t="s">
        <v>23</v>
      </c>
      <c r="D52" s="32" t="s">
        <v>124</v>
      </c>
      <c r="E52" s="32" t="s">
        <v>27</v>
      </c>
      <c r="F52" s="33">
        <v>1803.7499389648438</v>
      </c>
      <c r="G52" s="34">
        <v>6078.56005859375</v>
      </c>
    </row>
    <row r="53" spans="1:7" x14ac:dyDescent="0.25">
      <c r="A53" s="32" t="s">
        <v>118</v>
      </c>
      <c r="B53" s="32" t="s">
        <v>24</v>
      </c>
      <c r="C53" s="32" t="s">
        <v>23</v>
      </c>
      <c r="D53" s="32" t="s">
        <v>125</v>
      </c>
      <c r="E53" s="32" t="s">
        <v>27</v>
      </c>
      <c r="F53" s="33">
        <v>3832.7000122070313</v>
      </c>
      <c r="G53" s="34">
        <v>12149.630126953125</v>
      </c>
    </row>
    <row r="54" spans="1:7" x14ac:dyDescent="0.25">
      <c r="A54" s="32" t="s">
        <v>119</v>
      </c>
      <c r="B54" s="32" t="s">
        <v>24</v>
      </c>
      <c r="C54" s="32" t="s">
        <v>23</v>
      </c>
      <c r="D54" s="32" t="s">
        <v>26</v>
      </c>
      <c r="E54" s="32" t="s">
        <v>41</v>
      </c>
      <c r="F54" s="33">
        <v>13802.48046875</v>
      </c>
      <c r="G54" s="34">
        <v>40275.5</v>
      </c>
    </row>
    <row r="55" spans="1:7" x14ac:dyDescent="0.25">
      <c r="A55" s="32" t="s">
        <v>119</v>
      </c>
      <c r="B55" s="32" t="s">
        <v>24</v>
      </c>
      <c r="C55" s="32" t="s">
        <v>23</v>
      </c>
      <c r="D55" s="32" t="s">
        <v>26</v>
      </c>
      <c r="E55" s="32" t="s">
        <v>67</v>
      </c>
      <c r="F55" s="33">
        <v>4761.5998077392578</v>
      </c>
      <c r="G55" s="34">
        <v>17264.73046875</v>
      </c>
    </row>
    <row r="56" spans="1:7" x14ac:dyDescent="0.25">
      <c r="A56" s="32" t="s">
        <v>119</v>
      </c>
      <c r="B56" s="32" t="s">
        <v>24</v>
      </c>
      <c r="C56" s="32" t="s">
        <v>23</v>
      </c>
      <c r="D56" s="32" t="s">
        <v>26</v>
      </c>
      <c r="E56" s="32" t="s">
        <v>25</v>
      </c>
      <c r="F56" s="33">
        <v>15194</v>
      </c>
      <c r="G56" s="34">
        <v>42563.390625</v>
      </c>
    </row>
    <row r="57" spans="1:7" x14ac:dyDescent="0.25">
      <c r="A57" s="32" t="s">
        <v>119</v>
      </c>
      <c r="B57" s="32" t="s">
        <v>24</v>
      </c>
      <c r="C57" s="32" t="s">
        <v>23</v>
      </c>
      <c r="D57" s="32" t="s">
        <v>26</v>
      </c>
      <c r="E57" s="32" t="s">
        <v>59</v>
      </c>
      <c r="F57" s="33">
        <v>31338.7998046875</v>
      </c>
      <c r="G57" s="34">
        <v>93481.30078125</v>
      </c>
    </row>
    <row r="58" spans="1:7" x14ac:dyDescent="0.25">
      <c r="A58" s="32" t="s">
        <v>119</v>
      </c>
      <c r="B58" s="32" t="s">
        <v>24</v>
      </c>
      <c r="C58" s="32" t="s">
        <v>28</v>
      </c>
      <c r="D58" s="32" t="s">
        <v>96</v>
      </c>
      <c r="E58" s="32" t="s">
        <v>27</v>
      </c>
      <c r="F58" s="33">
        <v>14420.529296875</v>
      </c>
      <c r="G58" s="34">
        <v>146129.822265625</v>
      </c>
    </row>
    <row r="59" spans="1:7" x14ac:dyDescent="0.25">
      <c r="A59" s="32" t="s">
        <v>119</v>
      </c>
      <c r="B59" s="32" t="s">
        <v>24</v>
      </c>
      <c r="C59" s="32" t="s">
        <v>28</v>
      </c>
      <c r="D59" s="32" t="s">
        <v>126</v>
      </c>
      <c r="E59" s="32" t="s">
        <v>27</v>
      </c>
      <c r="F59" s="33">
        <v>8241.8699951171875</v>
      </c>
      <c r="G59" s="34">
        <v>66292.119140625</v>
      </c>
    </row>
    <row r="60" spans="1:7" x14ac:dyDescent="0.25">
      <c r="A60" s="32" t="s">
        <v>119</v>
      </c>
      <c r="B60" s="32" t="s">
        <v>24</v>
      </c>
      <c r="C60" s="32" t="s">
        <v>28</v>
      </c>
      <c r="D60" s="32" t="s">
        <v>29</v>
      </c>
      <c r="E60" s="32" t="s">
        <v>27</v>
      </c>
      <c r="F60" s="33">
        <v>2150.0499572753906</v>
      </c>
      <c r="G60" s="34">
        <v>21500.83984375</v>
      </c>
    </row>
    <row r="61" spans="1:7" x14ac:dyDescent="0.25">
      <c r="A61" s="32" t="s">
        <v>119</v>
      </c>
      <c r="B61" s="32" t="s">
        <v>24</v>
      </c>
      <c r="C61" s="32" t="s">
        <v>28</v>
      </c>
      <c r="D61" s="32" t="s">
        <v>29</v>
      </c>
      <c r="E61" s="32" t="s">
        <v>36</v>
      </c>
      <c r="F61" s="33">
        <v>90.720001220703125</v>
      </c>
      <c r="G61" s="34">
        <v>480</v>
      </c>
    </row>
    <row r="62" spans="1:7" x14ac:dyDescent="0.25">
      <c r="A62" s="32" t="s">
        <v>119</v>
      </c>
      <c r="B62" s="32" t="s">
        <v>24</v>
      </c>
      <c r="C62" s="32" t="s">
        <v>28</v>
      </c>
      <c r="D62" s="32" t="s">
        <v>127</v>
      </c>
      <c r="E62" s="32" t="s">
        <v>27</v>
      </c>
      <c r="F62" s="33">
        <v>4014.3499755859375</v>
      </c>
      <c r="G62" s="34">
        <v>40143.349609375</v>
      </c>
    </row>
    <row r="63" spans="1:7" ht="15.75" thickBot="1" x14ac:dyDescent="0.3">
      <c r="A63" s="19" t="s">
        <v>120</v>
      </c>
      <c r="B63" s="21"/>
      <c r="C63" s="21"/>
      <c r="D63" s="21"/>
      <c r="E63" s="21"/>
      <c r="F63" s="21">
        <f>SUM(F52:F62)</f>
        <v>99650.849258422852</v>
      </c>
      <c r="G63" s="20">
        <f>SUM(G52:G62)</f>
        <v>486359.24291992188</v>
      </c>
    </row>
    <row r="64" spans="1:7" x14ac:dyDescent="0.25">
      <c r="A64" s="32" t="s">
        <v>121</v>
      </c>
      <c r="B64" s="32" t="s">
        <v>24</v>
      </c>
      <c r="C64" s="32" t="s">
        <v>23</v>
      </c>
      <c r="D64" s="32" t="s">
        <v>26</v>
      </c>
      <c r="E64" s="32" t="s">
        <v>25</v>
      </c>
      <c r="F64" s="33">
        <v>61670.162109375</v>
      </c>
      <c r="G64" s="34">
        <v>121451</v>
      </c>
    </row>
    <row r="65" spans="1:7" ht="15.75" thickBot="1" x14ac:dyDescent="0.3">
      <c r="A65" s="19" t="s">
        <v>122</v>
      </c>
      <c r="B65" s="21"/>
      <c r="C65" s="21"/>
      <c r="D65" s="21"/>
      <c r="E65" s="21"/>
      <c r="F65" s="21">
        <f>SUM(F64)</f>
        <v>61670.162109375</v>
      </c>
      <c r="G65" s="20">
        <f>SUM(G64)</f>
        <v>121451</v>
      </c>
    </row>
    <row r="66" spans="1:7" ht="16.5" thickBot="1" x14ac:dyDescent="0.3">
      <c r="A66" s="17" t="s">
        <v>0</v>
      </c>
      <c r="B66" s="17"/>
      <c r="C66" s="17"/>
      <c r="D66" s="17"/>
      <c r="E66" s="17"/>
      <c r="F66" s="17">
        <f>SUM(F65,F63,F51,F44,F39,F31,F26,F21,F17)</f>
        <v>679414.7028503418</v>
      </c>
      <c r="G66" s="18">
        <f>SUM(G65,G63,G51,G44,G39,G31,G26,G21,G17)</f>
        <v>2201841.8021087646</v>
      </c>
    </row>
    <row r="68" spans="1:7" x14ac:dyDescent="0.25">
      <c r="A68" t="s">
        <v>78</v>
      </c>
    </row>
  </sheetData>
  <sortState xmlns:xlrd2="http://schemas.microsoft.com/office/spreadsheetml/2017/richdata2" ref="A12:H115">
    <sortCondition ref="D12:D115"/>
    <sortCondition ref="E12:E115"/>
  </sortState>
  <mergeCells count="6">
    <mergeCell ref="A11:G11"/>
    <mergeCell ref="A6:G6"/>
    <mergeCell ref="A7:G7"/>
    <mergeCell ref="A8:G8"/>
    <mergeCell ref="A9:G9"/>
    <mergeCell ref="A10:G10"/>
  </mergeCells>
  <pageMargins left="0.62992125984251968" right="0.43307086614173229" top="0.74803149606299213" bottom="0.74803149606299213" header="0.31496062992125984" footer="0.31496062992125984"/>
  <pageSetup orientation="portrait" r:id="rId1"/>
  <headerFooter>
    <oddFooter>&amp;CE-Página 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62"/>
  <sheetViews>
    <sheetView topLeftCell="A41" workbookViewId="0">
      <selection activeCell="F60" sqref="F60"/>
    </sheetView>
  </sheetViews>
  <sheetFormatPr baseColWidth="10" defaultColWidth="47.28515625" defaultRowHeight="15" x14ac:dyDescent="0.25"/>
  <cols>
    <col min="1" max="1" width="13" customWidth="1"/>
    <col min="2" max="2" width="7.5703125" bestFit="1" customWidth="1"/>
    <col min="3" max="3" width="12" bestFit="1" customWidth="1"/>
    <col min="4" max="4" width="23.140625" customWidth="1"/>
    <col min="5" max="5" width="19" bestFit="1" customWidth="1"/>
    <col min="6" max="6" width="10.5703125" style="6" bestFit="1" customWidth="1"/>
    <col min="7" max="7" width="14.42578125" style="1" bestFit="1" customWidth="1"/>
  </cols>
  <sheetData>
    <row r="1" spans="1:7" x14ac:dyDescent="0.25">
      <c r="A1" s="11"/>
    </row>
    <row r="6" spans="1:7" x14ac:dyDescent="0.25">
      <c r="A6" s="50" t="s">
        <v>14</v>
      </c>
      <c r="B6" s="50"/>
      <c r="C6" s="50"/>
      <c r="D6" s="50"/>
      <c r="E6" s="50"/>
      <c r="F6" s="50"/>
      <c r="G6" s="50"/>
    </row>
    <row r="7" spans="1:7" ht="23.25" x14ac:dyDescent="0.35">
      <c r="A7" s="51" t="s">
        <v>15</v>
      </c>
      <c r="B7" s="51"/>
      <c r="C7" s="51"/>
      <c r="D7" s="51"/>
      <c r="E7" s="51"/>
      <c r="F7" s="51"/>
      <c r="G7" s="51"/>
    </row>
    <row r="8" spans="1:7" ht="22.5" x14ac:dyDescent="0.35">
      <c r="A8" s="52" t="s">
        <v>16</v>
      </c>
      <c r="B8" s="52"/>
      <c r="C8" s="52"/>
      <c r="D8" s="52"/>
      <c r="E8" s="52"/>
      <c r="F8" s="52"/>
      <c r="G8" s="52"/>
    </row>
    <row r="9" spans="1:7" ht="20.25" thickBot="1" x14ac:dyDescent="0.4">
      <c r="A9" s="55" t="str">
        <f>Consolidado!A9</f>
        <v>“Año de la innovación y Competitividad”</v>
      </c>
      <c r="B9" s="55"/>
      <c r="C9" s="55"/>
      <c r="D9" s="55"/>
      <c r="E9" s="55"/>
      <c r="F9" s="55"/>
      <c r="G9" s="55"/>
    </row>
    <row r="10" spans="1:7" ht="15.75" thickBot="1" x14ac:dyDescent="0.3">
      <c r="A10" s="54" t="s">
        <v>88</v>
      </c>
      <c r="B10" s="48"/>
      <c r="C10" s="48"/>
      <c r="D10" s="48"/>
      <c r="E10" s="48"/>
      <c r="F10" s="48"/>
      <c r="G10" s="56"/>
    </row>
    <row r="11" spans="1:7" ht="15.75" thickBot="1" x14ac:dyDescent="0.3">
      <c r="A11" s="47" t="str">
        <f>Consolidado!A11</f>
        <v>Periodo Enero - Marzo 2019</v>
      </c>
      <c r="B11" s="48"/>
      <c r="C11" s="48"/>
      <c r="D11" s="48"/>
      <c r="E11" s="48"/>
      <c r="F11" s="48"/>
      <c r="G11" s="49"/>
    </row>
    <row r="12" spans="1:7" ht="15.75" thickBot="1" x14ac:dyDescent="0.3">
      <c r="A12" s="2" t="s">
        <v>4</v>
      </c>
      <c r="B12" s="3" t="s">
        <v>5</v>
      </c>
      <c r="C12" s="3" t="s">
        <v>6</v>
      </c>
      <c r="D12" s="3" t="s">
        <v>13</v>
      </c>
      <c r="E12" s="3" t="s">
        <v>18</v>
      </c>
      <c r="F12" s="5" t="s">
        <v>7</v>
      </c>
      <c r="G12" s="4" t="s">
        <v>8</v>
      </c>
    </row>
    <row r="13" spans="1:7" x14ac:dyDescent="0.25">
      <c r="A13" s="32" t="s">
        <v>30</v>
      </c>
      <c r="B13" s="32" t="s">
        <v>24</v>
      </c>
      <c r="C13" s="32" t="s">
        <v>1</v>
      </c>
      <c r="D13" s="32" t="s">
        <v>33</v>
      </c>
      <c r="E13" s="32" t="s">
        <v>22</v>
      </c>
      <c r="F13" s="33">
        <v>14112.23046875</v>
      </c>
      <c r="G13" s="34">
        <v>325662.28125</v>
      </c>
    </row>
    <row r="14" spans="1:7" x14ac:dyDescent="0.25">
      <c r="A14" s="32" t="s">
        <v>30</v>
      </c>
      <c r="B14" s="32" t="s">
        <v>24</v>
      </c>
      <c r="C14" s="32" t="s">
        <v>1</v>
      </c>
      <c r="D14" s="32" t="s">
        <v>31</v>
      </c>
      <c r="E14" s="32" t="s">
        <v>32</v>
      </c>
      <c r="F14" s="33">
        <v>4665.60009765625</v>
      </c>
      <c r="G14" s="34">
        <v>32480.970703125</v>
      </c>
    </row>
    <row r="15" spans="1:7" ht="30" x14ac:dyDescent="0.25">
      <c r="A15" s="32" t="s">
        <v>30</v>
      </c>
      <c r="B15" s="32" t="s">
        <v>24</v>
      </c>
      <c r="C15" s="32" t="s">
        <v>1</v>
      </c>
      <c r="D15" s="32" t="s">
        <v>74</v>
      </c>
      <c r="E15" s="32" t="s">
        <v>22</v>
      </c>
      <c r="F15" s="33">
        <v>3577</v>
      </c>
      <c r="G15" s="34">
        <v>17099</v>
      </c>
    </row>
    <row r="16" spans="1:7" x14ac:dyDescent="0.25">
      <c r="A16" s="32" t="s">
        <v>30</v>
      </c>
      <c r="B16" s="32" t="s">
        <v>24</v>
      </c>
      <c r="C16" s="32" t="s">
        <v>1</v>
      </c>
      <c r="D16" s="32" t="s">
        <v>42</v>
      </c>
      <c r="E16" s="32" t="s">
        <v>22</v>
      </c>
      <c r="F16" s="33">
        <v>18894</v>
      </c>
      <c r="G16" s="34">
        <v>4038.5</v>
      </c>
    </row>
    <row r="17" spans="1:7" ht="15.75" thickBot="1" x14ac:dyDescent="0.3">
      <c r="A17" s="19" t="s">
        <v>81</v>
      </c>
      <c r="B17" s="21"/>
      <c r="C17" s="21"/>
      <c r="D17" s="21"/>
      <c r="E17" s="21"/>
      <c r="F17" s="21">
        <f>SUM(F13:F16)</f>
        <v>41248.83056640625</v>
      </c>
      <c r="G17" s="20">
        <f>SUM(G13:G16)</f>
        <v>379280.751953125</v>
      </c>
    </row>
    <row r="18" spans="1:7" x14ac:dyDescent="0.25">
      <c r="A18" s="32" t="s">
        <v>61</v>
      </c>
      <c r="B18" s="32" t="s">
        <v>24</v>
      </c>
      <c r="C18" s="32" t="s">
        <v>1</v>
      </c>
      <c r="D18" s="32" t="s">
        <v>33</v>
      </c>
      <c r="E18" s="32" t="s">
        <v>22</v>
      </c>
      <c r="F18" s="33">
        <v>5526.2998046875</v>
      </c>
      <c r="G18" s="34">
        <v>128301.6015625</v>
      </c>
    </row>
    <row r="19" spans="1:7" x14ac:dyDescent="0.25">
      <c r="A19" s="32" t="s">
        <v>61</v>
      </c>
      <c r="B19" s="32" t="s">
        <v>24</v>
      </c>
      <c r="C19" s="32" t="s">
        <v>1</v>
      </c>
      <c r="D19" s="32" t="s">
        <v>33</v>
      </c>
      <c r="E19" s="32" t="s">
        <v>32</v>
      </c>
      <c r="F19" s="33">
        <v>4746.240234375</v>
      </c>
      <c r="G19" s="34">
        <v>29134.650390625</v>
      </c>
    </row>
    <row r="20" spans="1:7" x14ac:dyDescent="0.25">
      <c r="A20" s="32" t="s">
        <v>61</v>
      </c>
      <c r="B20" s="32" t="s">
        <v>24</v>
      </c>
      <c r="C20" s="32" t="s">
        <v>1</v>
      </c>
      <c r="D20" s="32" t="s">
        <v>31</v>
      </c>
      <c r="E20" s="32" t="s">
        <v>69</v>
      </c>
      <c r="F20" s="33">
        <v>4759.68017578125</v>
      </c>
      <c r="G20" s="34">
        <v>34306.1015625</v>
      </c>
    </row>
    <row r="21" spans="1:7" x14ac:dyDescent="0.25">
      <c r="A21" s="32" t="s">
        <v>61</v>
      </c>
      <c r="B21" s="32" t="s">
        <v>24</v>
      </c>
      <c r="C21" s="32" t="s">
        <v>1</v>
      </c>
      <c r="D21" s="32" t="s">
        <v>63</v>
      </c>
      <c r="E21" s="32" t="s">
        <v>22</v>
      </c>
      <c r="F21" s="33">
        <v>3083.52001953125</v>
      </c>
      <c r="G21" s="34">
        <v>15671</v>
      </c>
    </row>
    <row r="22" spans="1:7" ht="15.75" thickBot="1" x14ac:dyDescent="0.3">
      <c r="A22" s="19" t="s">
        <v>79</v>
      </c>
      <c r="B22" s="21"/>
      <c r="C22" s="21"/>
      <c r="D22" s="21"/>
      <c r="E22" s="21"/>
      <c r="F22" s="21">
        <f>SUM(F18:F21)</f>
        <v>18115.740234375</v>
      </c>
      <c r="G22" s="20">
        <f>SUM(G18:G21)</f>
        <v>207413.353515625</v>
      </c>
    </row>
    <row r="23" spans="1:7" x14ac:dyDescent="0.25">
      <c r="A23" s="32" t="s">
        <v>62</v>
      </c>
      <c r="B23" s="32" t="s">
        <v>24</v>
      </c>
      <c r="C23" s="32" t="s">
        <v>1</v>
      </c>
      <c r="D23" s="32" t="s">
        <v>33</v>
      </c>
      <c r="E23" s="32" t="s">
        <v>34</v>
      </c>
      <c r="F23" s="33">
        <v>4786.56005859375</v>
      </c>
      <c r="G23" s="34">
        <v>33989.33984375</v>
      </c>
    </row>
    <row r="24" spans="1:7" ht="15.75" thickBot="1" x14ac:dyDescent="0.3">
      <c r="A24" s="19" t="s">
        <v>80</v>
      </c>
      <c r="B24" s="21"/>
      <c r="C24" s="21"/>
      <c r="D24" s="21"/>
      <c r="E24" s="21"/>
      <c r="F24" s="21">
        <f>SUM(F23)</f>
        <v>4786.56005859375</v>
      </c>
      <c r="G24" s="20">
        <f>SUM(G23)</f>
        <v>33989.33984375</v>
      </c>
    </row>
    <row r="25" spans="1:7" x14ac:dyDescent="0.25">
      <c r="A25" s="32" t="s">
        <v>93</v>
      </c>
      <c r="B25" s="32" t="s">
        <v>24</v>
      </c>
      <c r="C25" s="32" t="s">
        <v>1</v>
      </c>
      <c r="D25" s="32" t="s">
        <v>33</v>
      </c>
      <c r="E25" s="32" t="s">
        <v>22</v>
      </c>
      <c r="F25" s="33">
        <v>9473.84375</v>
      </c>
      <c r="G25" s="34">
        <v>231210.484375</v>
      </c>
    </row>
    <row r="26" spans="1:7" x14ac:dyDescent="0.25">
      <c r="A26" s="32" t="s">
        <v>93</v>
      </c>
      <c r="B26" s="32" t="s">
        <v>24</v>
      </c>
      <c r="C26" s="32" t="s">
        <v>1</v>
      </c>
      <c r="D26" s="32" t="s">
        <v>97</v>
      </c>
      <c r="E26" s="32" t="s">
        <v>41</v>
      </c>
      <c r="F26" s="33">
        <v>3429.2098388671875</v>
      </c>
      <c r="G26" s="34">
        <v>2222</v>
      </c>
    </row>
    <row r="27" spans="1:7" x14ac:dyDescent="0.25">
      <c r="A27" s="32" t="s">
        <v>93</v>
      </c>
      <c r="B27" s="32" t="s">
        <v>24</v>
      </c>
      <c r="C27" s="32" t="s">
        <v>1</v>
      </c>
      <c r="D27" s="32" t="s">
        <v>97</v>
      </c>
      <c r="E27" s="32" t="s">
        <v>98</v>
      </c>
      <c r="F27" s="33">
        <v>922.59002685546875</v>
      </c>
      <c r="G27" s="34">
        <v>1376.969970703125</v>
      </c>
    </row>
    <row r="28" spans="1:7" x14ac:dyDescent="0.25">
      <c r="A28" s="32" t="s">
        <v>93</v>
      </c>
      <c r="B28" s="32" t="s">
        <v>24</v>
      </c>
      <c r="C28" s="32" t="s">
        <v>1</v>
      </c>
      <c r="D28" s="32" t="s">
        <v>63</v>
      </c>
      <c r="E28" s="32" t="s">
        <v>99</v>
      </c>
      <c r="F28" s="33">
        <v>18</v>
      </c>
      <c r="G28" s="34">
        <v>0</v>
      </c>
    </row>
    <row r="29" spans="1:7" x14ac:dyDescent="0.25">
      <c r="A29" s="32" t="s">
        <v>93</v>
      </c>
      <c r="B29" s="32" t="s">
        <v>24</v>
      </c>
      <c r="C29" s="32" t="s">
        <v>1</v>
      </c>
      <c r="D29" s="32" t="s">
        <v>42</v>
      </c>
      <c r="E29" s="32" t="s">
        <v>100</v>
      </c>
      <c r="F29" s="33">
        <v>430.07000732421875</v>
      </c>
      <c r="G29" s="34">
        <v>462.8800048828125</v>
      </c>
    </row>
    <row r="30" spans="1:7" ht="15.75" thickBot="1" x14ac:dyDescent="0.3">
      <c r="A30" s="19" t="s">
        <v>95</v>
      </c>
      <c r="B30" s="21"/>
      <c r="C30" s="21"/>
      <c r="D30" s="21"/>
      <c r="E30" s="21"/>
      <c r="F30" s="21">
        <f>SUM(F25:F29)</f>
        <v>14273.713623046875</v>
      </c>
      <c r="G30" s="20">
        <f>SUM(G25:G29)</f>
        <v>235272.33435058594</v>
      </c>
    </row>
    <row r="31" spans="1:7" x14ac:dyDescent="0.25">
      <c r="A31" s="32" t="s">
        <v>105</v>
      </c>
      <c r="B31" s="32" t="s">
        <v>24</v>
      </c>
      <c r="C31" s="32" t="s">
        <v>1</v>
      </c>
      <c r="D31" s="32" t="s">
        <v>33</v>
      </c>
      <c r="E31" s="32" t="s">
        <v>22</v>
      </c>
      <c r="F31" s="33">
        <v>12646.7802734375</v>
      </c>
      <c r="G31" s="34">
        <v>284120.15625</v>
      </c>
    </row>
    <row r="32" spans="1:7" x14ac:dyDescent="0.25">
      <c r="A32" s="32" t="s">
        <v>105</v>
      </c>
      <c r="B32" s="32" t="s">
        <v>24</v>
      </c>
      <c r="C32" s="32" t="s">
        <v>1</v>
      </c>
      <c r="D32" s="32" t="s">
        <v>31</v>
      </c>
      <c r="E32" s="32" t="s">
        <v>25</v>
      </c>
      <c r="F32" s="33">
        <v>6400</v>
      </c>
      <c r="G32" s="34">
        <v>27728</v>
      </c>
    </row>
    <row r="33" spans="1:7" x14ac:dyDescent="0.25">
      <c r="A33" s="32" t="s">
        <v>105</v>
      </c>
      <c r="B33" s="32" t="s">
        <v>24</v>
      </c>
      <c r="C33" s="32" t="s">
        <v>1</v>
      </c>
      <c r="D33" s="32" t="s">
        <v>31</v>
      </c>
      <c r="E33" s="32" t="s">
        <v>36</v>
      </c>
      <c r="F33" s="33">
        <v>4719.35986328125</v>
      </c>
      <c r="G33" s="34">
        <v>39882.359375</v>
      </c>
    </row>
    <row r="34" spans="1:7" x14ac:dyDescent="0.25">
      <c r="A34" s="32" t="s">
        <v>105</v>
      </c>
      <c r="B34" s="32" t="s">
        <v>24</v>
      </c>
      <c r="C34" s="32" t="s">
        <v>1</v>
      </c>
      <c r="D34" s="32" t="s">
        <v>63</v>
      </c>
      <c r="E34" s="32" t="s">
        <v>22</v>
      </c>
      <c r="F34" s="33">
        <v>14547</v>
      </c>
      <c r="G34" s="34">
        <v>11723.1298828125</v>
      </c>
    </row>
    <row r="35" spans="1:7" ht="15.75" thickBot="1" x14ac:dyDescent="0.3">
      <c r="A35" s="19" t="s">
        <v>108</v>
      </c>
      <c r="B35" s="21"/>
      <c r="C35" s="21"/>
      <c r="D35" s="21"/>
      <c r="E35" s="21"/>
      <c r="F35" s="21">
        <f>SUM(F30:F34)</f>
        <v>52586.853759765625</v>
      </c>
      <c r="G35" s="20">
        <f>SUM(G30:G34)</f>
        <v>598725.97985839844</v>
      </c>
    </row>
    <row r="36" spans="1:7" x14ac:dyDescent="0.25">
      <c r="A36" s="32" t="s">
        <v>110</v>
      </c>
      <c r="B36" s="32" t="s">
        <v>24</v>
      </c>
      <c r="C36" s="32" t="s">
        <v>1</v>
      </c>
      <c r="D36" s="32" t="s">
        <v>33</v>
      </c>
      <c r="E36" s="32" t="s">
        <v>69</v>
      </c>
      <c r="F36" s="33">
        <v>4759.68017578125</v>
      </c>
      <c r="G36" s="34">
        <v>36511.98046875</v>
      </c>
    </row>
    <row r="37" spans="1:7" x14ac:dyDescent="0.25">
      <c r="A37" s="32" t="s">
        <v>110</v>
      </c>
      <c r="B37" s="32" t="s">
        <v>24</v>
      </c>
      <c r="C37" s="32" t="s">
        <v>1</v>
      </c>
      <c r="D37" s="32" t="s">
        <v>33</v>
      </c>
      <c r="E37" s="32" t="s">
        <v>22</v>
      </c>
      <c r="F37" s="33">
        <v>22284.890625</v>
      </c>
      <c r="G37" s="34">
        <v>544538.296875</v>
      </c>
    </row>
    <row r="38" spans="1:7" x14ac:dyDescent="0.25">
      <c r="A38" s="32" t="s">
        <v>110</v>
      </c>
      <c r="B38" s="32" t="s">
        <v>24</v>
      </c>
      <c r="C38" s="32" t="s">
        <v>1</v>
      </c>
      <c r="D38" s="32" t="s">
        <v>31</v>
      </c>
      <c r="E38" s="32" t="s">
        <v>41</v>
      </c>
      <c r="F38" s="33">
        <v>4732.080078125</v>
      </c>
      <c r="G38" s="34">
        <v>35555.3203125</v>
      </c>
    </row>
    <row r="39" spans="1:7" x14ac:dyDescent="0.25">
      <c r="A39" s="32" t="s">
        <v>110</v>
      </c>
      <c r="B39" s="32" t="s">
        <v>24</v>
      </c>
      <c r="C39" s="32" t="s">
        <v>1</v>
      </c>
      <c r="D39" s="32" t="s">
        <v>31</v>
      </c>
      <c r="E39" s="32" t="s">
        <v>25</v>
      </c>
      <c r="F39" s="33">
        <v>6400</v>
      </c>
      <c r="G39" s="34">
        <v>27728</v>
      </c>
    </row>
    <row r="40" spans="1:7" ht="15.75" thickBot="1" x14ac:dyDescent="0.3">
      <c r="A40" s="19" t="s">
        <v>112</v>
      </c>
      <c r="B40" s="21"/>
      <c r="C40" s="21"/>
      <c r="D40" s="21"/>
      <c r="E40" s="21"/>
      <c r="F40" s="21">
        <f>SUM(F36:F39)</f>
        <v>38176.65087890625</v>
      </c>
      <c r="G40" s="20">
        <f>SUM(G36:G39)</f>
        <v>644333.59765625</v>
      </c>
    </row>
    <row r="41" spans="1:7" x14ac:dyDescent="0.25">
      <c r="A41" s="32" t="s">
        <v>115</v>
      </c>
      <c r="B41" s="32" t="s">
        <v>24</v>
      </c>
      <c r="C41" s="32" t="s">
        <v>1</v>
      </c>
      <c r="D41" s="32" t="s">
        <v>33</v>
      </c>
      <c r="E41" s="32" t="s">
        <v>22</v>
      </c>
      <c r="F41" s="33">
        <v>10511.9697265625</v>
      </c>
      <c r="G41" s="34">
        <v>235368.265625</v>
      </c>
    </row>
    <row r="42" spans="1:7" x14ac:dyDescent="0.25">
      <c r="A42" s="32" t="s">
        <v>115</v>
      </c>
      <c r="B42" s="32" t="s">
        <v>24</v>
      </c>
      <c r="C42" s="32" t="s">
        <v>1</v>
      </c>
      <c r="D42" s="32" t="s">
        <v>63</v>
      </c>
      <c r="E42" s="32" t="s">
        <v>41</v>
      </c>
      <c r="F42" s="33">
        <v>2286.139892578125</v>
      </c>
      <c r="G42" s="34">
        <v>32578.560546875</v>
      </c>
    </row>
    <row r="43" spans="1:7" x14ac:dyDescent="0.25">
      <c r="A43" s="32" t="s">
        <v>115</v>
      </c>
      <c r="B43" s="32" t="s">
        <v>24</v>
      </c>
      <c r="C43" s="32" t="s">
        <v>1</v>
      </c>
      <c r="D43" s="32" t="s">
        <v>63</v>
      </c>
      <c r="E43" s="32" t="s">
        <v>67</v>
      </c>
      <c r="F43" s="33">
        <v>20829.939453125</v>
      </c>
      <c r="G43" s="34">
        <v>18952.859375</v>
      </c>
    </row>
    <row r="44" spans="1:7" x14ac:dyDescent="0.25">
      <c r="A44" s="32" t="s">
        <v>115</v>
      </c>
      <c r="B44" s="32" t="s">
        <v>24</v>
      </c>
      <c r="C44" s="32" t="s">
        <v>1</v>
      </c>
      <c r="D44" s="32" t="s">
        <v>63</v>
      </c>
      <c r="E44" s="32" t="s">
        <v>22</v>
      </c>
      <c r="F44" s="33">
        <v>5290.259765625</v>
      </c>
      <c r="G44" s="34">
        <v>20573</v>
      </c>
    </row>
    <row r="45" spans="1:7" x14ac:dyDescent="0.25">
      <c r="A45" s="32" t="s">
        <v>115</v>
      </c>
      <c r="B45" s="32" t="s">
        <v>24</v>
      </c>
      <c r="C45" s="32" t="s">
        <v>1</v>
      </c>
      <c r="D45" s="32" t="s">
        <v>128</v>
      </c>
      <c r="E45" s="32" t="s">
        <v>41</v>
      </c>
      <c r="F45" s="33">
        <v>1143.0699462890625</v>
      </c>
      <c r="G45" s="34">
        <v>18134.279296875</v>
      </c>
    </row>
    <row r="46" spans="1:7" ht="15.75" thickBot="1" x14ac:dyDescent="0.3">
      <c r="A46" s="19" t="s">
        <v>117</v>
      </c>
      <c r="B46" s="21"/>
      <c r="C46" s="21"/>
      <c r="D46" s="21"/>
      <c r="E46" s="21"/>
      <c r="F46" s="21">
        <f>SUM(F41:F45)</f>
        <v>40061.378784179688</v>
      </c>
      <c r="G46" s="20">
        <f>SUM(G41:G45)</f>
        <v>325606.96484375</v>
      </c>
    </row>
    <row r="47" spans="1:7" x14ac:dyDescent="0.25">
      <c r="A47" s="32" t="s">
        <v>119</v>
      </c>
      <c r="B47" s="32" t="s">
        <v>24</v>
      </c>
      <c r="C47" s="32" t="s">
        <v>1</v>
      </c>
      <c r="D47" s="32" t="s">
        <v>33</v>
      </c>
      <c r="E47" s="32" t="s">
        <v>34</v>
      </c>
      <c r="F47" s="33">
        <v>4746.240234375</v>
      </c>
      <c r="G47" s="34">
        <v>33813.69140625</v>
      </c>
    </row>
    <row r="48" spans="1:7" x14ac:dyDescent="0.25">
      <c r="A48" s="32" t="s">
        <v>119</v>
      </c>
      <c r="B48" s="32" t="s">
        <v>24</v>
      </c>
      <c r="C48" s="32" t="s">
        <v>1</v>
      </c>
      <c r="D48" s="32" t="s">
        <v>33</v>
      </c>
      <c r="E48" s="32" t="s">
        <v>22</v>
      </c>
      <c r="F48" s="33">
        <v>14559</v>
      </c>
      <c r="G48" s="34">
        <v>314126.46875</v>
      </c>
    </row>
    <row r="49" spans="1:7" x14ac:dyDescent="0.25">
      <c r="A49" s="32" t="s">
        <v>119</v>
      </c>
      <c r="B49" s="32" t="s">
        <v>24</v>
      </c>
      <c r="C49" s="32" t="s">
        <v>1</v>
      </c>
      <c r="D49" s="32" t="s">
        <v>33</v>
      </c>
      <c r="E49" s="32" t="s">
        <v>32</v>
      </c>
      <c r="F49" s="33">
        <v>4665.06005859375</v>
      </c>
      <c r="G49" s="34">
        <v>30584.2109375</v>
      </c>
    </row>
    <row r="50" spans="1:7" x14ac:dyDescent="0.25">
      <c r="A50" s="32" t="s">
        <v>119</v>
      </c>
      <c r="B50" s="32" t="s">
        <v>24</v>
      </c>
      <c r="C50" s="32" t="s">
        <v>1</v>
      </c>
      <c r="D50" s="32" t="s">
        <v>97</v>
      </c>
      <c r="E50" s="32" t="s">
        <v>129</v>
      </c>
      <c r="F50" s="33">
        <v>3847.199951171875</v>
      </c>
      <c r="G50" s="34">
        <v>4447.7998046875</v>
      </c>
    </row>
    <row r="51" spans="1:7" x14ac:dyDescent="0.25">
      <c r="A51" s="32" t="s">
        <v>119</v>
      </c>
      <c r="B51" s="32" t="s">
        <v>24</v>
      </c>
      <c r="C51" s="32" t="s">
        <v>1</v>
      </c>
      <c r="D51" s="32" t="s">
        <v>97</v>
      </c>
      <c r="E51" s="32" t="s">
        <v>67</v>
      </c>
      <c r="F51" s="33">
        <v>922.59002685546875</v>
      </c>
      <c r="G51" s="34">
        <v>1377</v>
      </c>
    </row>
    <row r="52" spans="1:7" x14ac:dyDescent="0.25">
      <c r="A52" s="32" t="s">
        <v>119</v>
      </c>
      <c r="B52" s="32" t="s">
        <v>24</v>
      </c>
      <c r="C52" s="32" t="s">
        <v>1</v>
      </c>
      <c r="D52" s="32" t="s">
        <v>31</v>
      </c>
      <c r="E52" s="32" t="s">
        <v>22</v>
      </c>
      <c r="F52" s="33">
        <v>675.489990234375</v>
      </c>
      <c r="G52" s="34">
        <v>987</v>
      </c>
    </row>
    <row r="53" spans="1:7" x14ac:dyDescent="0.25">
      <c r="A53" s="32" t="s">
        <v>119</v>
      </c>
      <c r="B53" s="32" t="s">
        <v>24</v>
      </c>
      <c r="C53" s="32" t="s">
        <v>1</v>
      </c>
      <c r="D53" s="32" t="s">
        <v>63</v>
      </c>
      <c r="E53" s="32" t="s">
        <v>22</v>
      </c>
      <c r="F53" s="33">
        <v>7521.47998046875</v>
      </c>
      <c r="G53" s="34">
        <v>41172.6015625</v>
      </c>
    </row>
    <row r="54" spans="1:7" x14ac:dyDescent="0.25">
      <c r="A54" s="32" t="s">
        <v>119</v>
      </c>
      <c r="B54" s="32" t="s">
        <v>24</v>
      </c>
      <c r="C54" s="32" t="s">
        <v>1</v>
      </c>
      <c r="D54" s="32" t="s">
        <v>128</v>
      </c>
      <c r="E54" s="32" t="s">
        <v>41</v>
      </c>
      <c r="F54" s="33">
        <v>3429.2098388671875</v>
      </c>
      <c r="G54" s="34">
        <v>3651.159912109375</v>
      </c>
    </row>
    <row r="55" spans="1:7" ht="15.75" thickBot="1" x14ac:dyDescent="0.3">
      <c r="A55" s="19" t="s">
        <v>120</v>
      </c>
      <c r="B55" s="21"/>
      <c r="C55" s="21"/>
      <c r="D55" s="21"/>
      <c r="E55" s="21"/>
      <c r="F55" s="21">
        <f>SUM(F47:F54)</f>
        <v>40366.270080566406</v>
      </c>
      <c r="G55" s="20">
        <f>SUM(G47:G54)</f>
        <v>430159.93237304688</v>
      </c>
    </row>
    <row r="56" spans="1:7" x14ac:dyDescent="0.25">
      <c r="A56" s="32" t="s">
        <v>121</v>
      </c>
      <c r="B56" s="32" t="s">
        <v>24</v>
      </c>
      <c r="C56" s="32" t="s">
        <v>1</v>
      </c>
      <c r="D56" s="32" t="s">
        <v>33</v>
      </c>
      <c r="E56" s="32" t="s">
        <v>69</v>
      </c>
      <c r="F56" s="33">
        <v>4749.60986328125</v>
      </c>
      <c r="G56" s="34">
        <v>34203.1015625</v>
      </c>
    </row>
    <row r="57" spans="1:7" x14ac:dyDescent="0.25">
      <c r="A57" s="32" t="s">
        <v>121</v>
      </c>
      <c r="B57" s="32" t="s">
        <v>24</v>
      </c>
      <c r="C57" s="32" t="s">
        <v>1</v>
      </c>
      <c r="D57" s="32" t="s">
        <v>33</v>
      </c>
      <c r="E57" s="32" t="s">
        <v>32</v>
      </c>
      <c r="F57" s="33">
        <v>4732.080078125</v>
      </c>
      <c r="G57" s="34">
        <v>29389.05078125</v>
      </c>
    </row>
    <row r="58" spans="1:7" x14ac:dyDescent="0.25">
      <c r="A58" s="32" t="s">
        <v>121</v>
      </c>
      <c r="B58" s="32" t="s">
        <v>24</v>
      </c>
      <c r="C58" s="32" t="s">
        <v>1</v>
      </c>
      <c r="D58" s="32" t="s">
        <v>31</v>
      </c>
      <c r="E58" s="32" t="s">
        <v>36</v>
      </c>
      <c r="F58" s="33">
        <v>4746.240234375</v>
      </c>
      <c r="G58" s="34">
        <v>36725.921875</v>
      </c>
    </row>
    <row r="59" spans="1:7" ht="15.75" thickBot="1" x14ac:dyDescent="0.3">
      <c r="A59" s="19" t="s">
        <v>122</v>
      </c>
      <c r="B59" s="21"/>
      <c r="C59" s="21"/>
      <c r="D59" s="21"/>
      <c r="E59" s="21"/>
      <c r="F59" s="21">
        <f>SUM(F56:F58)</f>
        <v>14227.93017578125</v>
      </c>
      <c r="G59" s="20">
        <f>SUM(G56:G58)</f>
        <v>100318.07421875</v>
      </c>
    </row>
    <row r="60" spans="1:7" ht="16.5" thickBot="1" x14ac:dyDescent="0.3">
      <c r="A60" s="17" t="s">
        <v>0</v>
      </c>
      <c r="B60" s="17"/>
      <c r="C60" s="17"/>
      <c r="D60" s="17"/>
      <c r="E60" s="17"/>
      <c r="F60" s="17">
        <f>SUM(F59,F55,F46,F40)</f>
        <v>132832.22991943359</v>
      </c>
      <c r="G60" s="18">
        <f>SUM(G59,G55,G46,G40)</f>
        <v>1500418.5690917969</v>
      </c>
    </row>
    <row r="62" spans="1:7" x14ac:dyDescent="0.25">
      <c r="A62" t="s">
        <v>78</v>
      </c>
    </row>
  </sheetData>
  <sortState xmlns:xlrd2="http://schemas.microsoft.com/office/spreadsheetml/2017/richdata2" ref="A12:H70">
    <sortCondition ref="D12:D70"/>
    <sortCondition ref="E12:E70"/>
  </sortState>
  <mergeCells count="6">
    <mergeCell ref="A11:G11"/>
    <mergeCell ref="A6:G6"/>
    <mergeCell ref="A7:G7"/>
    <mergeCell ref="A8:G8"/>
    <mergeCell ref="A9:G9"/>
    <mergeCell ref="A10:G10"/>
  </mergeCells>
  <printOptions horizontalCentered="1"/>
  <pageMargins left="0.47244094488188981" right="0.43307086614173229" top="0.74803149606299213" bottom="0.74803149606299213" header="0.31496062992125984" footer="0.31496062992125984"/>
  <pageSetup scale="98" orientation="portrait" r:id="rId1"/>
  <headerFooter>
    <oddFooter>&amp;CE-Página 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33"/>
  <sheetViews>
    <sheetView topLeftCell="A12" workbookViewId="0">
      <selection activeCell="H22" sqref="H22"/>
    </sheetView>
  </sheetViews>
  <sheetFormatPr baseColWidth="10" defaultColWidth="28.28515625" defaultRowHeight="15" x14ac:dyDescent="0.25"/>
  <cols>
    <col min="1" max="1" width="13.140625" customWidth="1"/>
    <col min="2" max="2" width="8.140625" bestFit="1" customWidth="1"/>
    <col min="3" max="3" width="12" bestFit="1" customWidth="1"/>
    <col min="4" max="4" width="18.7109375" bestFit="1" customWidth="1"/>
    <col min="5" max="5" width="18.7109375" style="6" bestFit="1" customWidth="1"/>
    <col min="6" max="6" width="11.5703125" style="6" bestFit="1" customWidth="1"/>
    <col min="7" max="7" width="12.85546875" bestFit="1" customWidth="1"/>
  </cols>
  <sheetData>
    <row r="1" spans="1:7" x14ac:dyDescent="0.25">
      <c r="A1" s="11"/>
    </row>
    <row r="6" spans="1:7" x14ac:dyDescent="0.25">
      <c r="A6" s="50" t="s">
        <v>14</v>
      </c>
      <c r="B6" s="50"/>
      <c r="C6" s="50"/>
      <c r="D6" s="50"/>
      <c r="E6" s="50"/>
      <c r="F6" s="50"/>
      <c r="G6" s="50"/>
    </row>
    <row r="7" spans="1:7" ht="23.25" x14ac:dyDescent="0.35">
      <c r="A7" s="51" t="s">
        <v>15</v>
      </c>
      <c r="B7" s="51"/>
      <c r="C7" s="51"/>
      <c r="D7" s="51"/>
      <c r="E7" s="51"/>
      <c r="F7" s="51"/>
      <c r="G7" s="51"/>
    </row>
    <row r="8" spans="1:7" ht="22.5" x14ac:dyDescent="0.35">
      <c r="A8" s="52" t="s">
        <v>16</v>
      </c>
      <c r="B8" s="52"/>
      <c r="C8" s="52"/>
      <c r="D8" s="52"/>
      <c r="E8" s="52"/>
      <c r="F8" s="52"/>
      <c r="G8" s="52"/>
    </row>
    <row r="9" spans="1:7" ht="20.25" thickBot="1" x14ac:dyDescent="0.4">
      <c r="A9" s="55" t="str">
        <f>Consolidado!A9</f>
        <v>“Año de la innovación y Competitividad”</v>
      </c>
      <c r="B9" s="55"/>
      <c r="C9" s="55"/>
      <c r="D9" s="55"/>
      <c r="E9" s="55"/>
      <c r="F9" s="55"/>
      <c r="G9" s="55"/>
    </row>
    <row r="10" spans="1:7" ht="15.75" thickBot="1" x14ac:dyDescent="0.3">
      <c r="A10" s="54" t="s">
        <v>89</v>
      </c>
      <c r="B10" s="48"/>
      <c r="C10" s="48"/>
      <c r="D10" s="48"/>
      <c r="E10" s="48"/>
      <c r="F10" s="48"/>
      <c r="G10" s="56"/>
    </row>
    <row r="11" spans="1:7" ht="15.75" thickBot="1" x14ac:dyDescent="0.3">
      <c r="A11" s="47" t="str">
        <f>Consolidado!A11</f>
        <v>Periodo Enero - Marzo 2019</v>
      </c>
      <c r="B11" s="48"/>
      <c r="C11" s="48"/>
      <c r="D11" s="48"/>
      <c r="E11" s="48"/>
      <c r="F11" s="48"/>
      <c r="G11" s="49"/>
    </row>
    <row r="12" spans="1:7" ht="15.75" thickBot="1" x14ac:dyDescent="0.3">
      <c r="A12" s="2" t="s">
        <v>4</v>
      </c>
      <c r="B12" s="3" t="s">
        <v>5</v>
      </c>
      <c r="C12" s="3" t="s">
        <v>6</v>
      </c>
      <c r="D12" s="3" t="s">
        <v>13</v>
      </c>
      <c r="E12" s="3" t="s">
        <v>18</v>
      </c>
      <c r="F12" s="5" t="s">
        <v>7</v>
      </c>
      <c r="G12" s="4" t="s">
        <v>8</v>
      </c>
    </row>
    <row r="13" spans="1:7" x14ac:dyDescent="0.25">
      <c r="A13" s="32" t="s">
        <v>30</v>
      </c>
      <c r="B13" s="32" t="s">
        <v>43</v>
      </c>
      <c r="C13" s="32" t="s">
        <v>39</v>
      </c>
      <c r="D13" s="32" t="s">
        <v>45</v>
      </c>
      <c r="E13" s="32" t="s">
        <v>36</v>
      </c>
      <c r="F13" s="33">
        <v>272.16000366210938</v>
      </c>
      <c r="G13" s="34">
        <v>1080</v>
      </c>
    </row>
    <row r="14" spans="1:7" ht="15.75" thickBot="1" x14ac:dyDescent="0.3">
      <c r="A14" s="19" t="s">
        <v>81</v>
      </c>
      <c r="B14" s="21"/>
      <c r="C14" s="21"/>
      <c r="D14" s="21"/>
      <c r="E14" s="21"/>
      <c r="F14" s="21">
        <f>SUM(F13)</f>
        <v>272.16000366210938</v>
      </c>
      <c r="G14" s="20">
        <f>SUM(G13)</f>
        <v>1080</v>
      </c>
    </row>
    <row r="15" spans="1:7" x14ac:dyDescent="0.25">
      <c r="A15" s="32" t="s">
        <v>61</v>
      </c>
      <c r="B15" s="32" t="s">
        <v>43</v>
      </c>
      <c r="C15" s="32" t="s">
        <v>39</v>
      </c>
      <c r="D15" s="32" t="s">
        <v>45</v>
      </c>
      <c r="E15" s="32" t="s">
        <v>36</v>
      </c>
      <c r="F15" s="33">
        <v>408.239990234375</v>
      </c>
      <c r="G15" s="34">
        <v>300</v>
      </c>
    </row>
    <row r="16" spans="1:7" ht="15.75" thickBot="1" x14ac:dyDescent="0.3">
      <c r="A16" s="19" t="s">
        <v>79</v>
      </c>
      <c r="B16" s="21"/>
      <c r="C16" s="21"/>
      <c r="D16" s="21"/>
      <c r="E16" s="21"/>
      <c r="F16" s="21">
        <f>SUM(F15)</f>
        <v>408.239990234375</v>
      </c>
      <c r="G16" s="20">
        <f>SUM(G15)</f>
        <v>300</v>
      </c>
    </row>
    <row r="17" spans="1:7" x14ac:dyDescent="0.25">
      <c r="A17" s="32" t="s">
        <v>62</v>
      </c>
      <c r="B17" s="32"/>
      <c r="C17" s="32"/>
      <c r="D17" s="32"/>
      <c r="E17" s="32"/>
      <c r="F17" s="33">
        <v>0</v>
      </c>
      <c r="G17" s="34">
        <v>0</v>
      </c>
    </row>
    <row r="18" spans="1:7" x14ac:dyDescent="0.25">
      <c r="A18" s="38" t="s">
        <v>80</v>
      </c>
      <c r="B18" s="39"/>
      <c r="C18" s="39"/>
      <c r="D18" s="39"/>
      <c r="E18" s="39"/>
      <c r="F18" s="39">
        <v>0</v>
      </c>
      <c r="G18" s="40">
        <v>0</v>
      </c>
    </row>
    <row r="19" spans="1:7" x14ac:dyDescent="0.25">
      <c r="A19" s="32" t="s">
        <v>93</v>
      </c>
      <c r="B19" s="32"/>
      <c r="C19" s="32"/>
      <c r="D19" s="32"/>
      <c r="E19" s="32"/>
      <c r="F19" s="33">
        <v>0</v>
      </c>
      <c r="G19" s="34">
        <v>0</v>
      </c>
    </row>
    <row r="20" spans="1:7" x14ac:dyDescent="0.25">
      <c r="A20" s="38" t="s">
        <v>95</v>
      </c>
      <c r="B20" s="39"/>
      <c r="C20" s="39"/>
      <c r="D20" s="39"/>
      <c r="E20" s="39"/>
      <c r="F20" s="39">
        <v>0</v>
      </c>
      <c r="G20" s="40">
        <v>0</v>
      </c>
    </row>
    <row r="21" spans="1:7" x14ac:dyDescent="0.25">
      <c r="A21" s="32" t="s">
        <v>105</v>
      </c>
      <c r="B21" s="32" t="s">
        <v>43</v>
      </c>
      <c r="C21" s="32" t="s">
        <v>39</v>
      </c>
      <c r="D21" s="32" t="s">
        <v>45</v>
      </c>
      <c r="E21" s="32" t="s">
        <v>36</v>
      </c>
      <c r="F21" s="33">
        <v>725.760009765625</v>
      </c>
      <c r="G21" s="34">
        <v>3348</v>
      </c>
    </row>
    <row r="22" spans="1:7" ht="15.75" thickBot="1" x14ac:dyDescent="0.3">
      <c r="A22" s="19" t="s">
        <v>108</v>
      </c>
      <c r="B22" s="21"/>
      <c r="C22" s="21"/>
      <c r="D22" s="21"/>
      <c r="E22" s="21"/>
      <c r="F22" s="21">
        <f>SUM(F21)</f>
        <v>725.760009765625</v>
      </c>
      <c r="G22" s="20">
        <f>SUM(G21)</f>
        <v>3348</v>
      </c>
    </row>
    <row r="23" spans="1:7" x14ac:dyDescent="0.25">
      <c r="A23" s="32" t="s">
        <v>110</v>
      </c>
      <c r="B23" s="32" t="s">
        <v>43</v>
      </c>
      <c r="C23" s="32" t="s">
        <v>39</v>
      </c>
      <c r="D23" s="32" t="s">
        <v>45</v>
      </c>
      <c r="E23" s="32" t="s">
        <v>113</v>
      </c>
      <c r="F23" s="33">
        <v>363</v>
      </c>
      <c r="G23" s="34">
        <v>1488</v>
      </c>
    </row>
    <row r="24" spans="1:7" ht="15.75" thickBot="1" x14ac:dyDescent="0.3">
      <c r="A24" s="19" t="s">
        <v>112</v>
      </c>
      <c r="B24" s="21"/>
      <c r="C24" s="21"/>
      <c r="D24" s="21"/>
      <c r="E24" s="21"/>
      <c r="F24" s="21">
        <f>SUM(F23)</f>
        <v>363</v>
      </c>
      <c r="G24" s="20">
        <f>SUM(G23)</f>
        <v>1488</v>
      </c>
    </row>
    <row r="25" spans="1:7" x14ac:dyDescent="0.25">
      <c r="A25" s="32" t="s">
        <v>115</v>
      </c>
      <c r="B25" s="32" t="s">
        <v>43</v>
      </c>
      <c r="C25" s="32" t="s">
        <v>39</v>
      </c>
      <c r="D25" s="32" t="s">
        <v>45</v>
      </c>
      <c r="E25" s="32" t="s">
        <v>36</v>
      </c>
      <c r="F25" s="33">
        <v>544.16000366210938</v>
      </c>
      <c r="G25" s="34">
        <v>2232</v>
      </c>
    </row>
    <row r="26" spans="1:7" ht="15.75" thickBot="1" x14ac:dyDescent="0.3">
      <c r="A26" s="19" t="s">
        <v>117</v>
      </c>
      <c r="B26" s="21"/>
      <c r="C26" s="21"/>
      <c r="D26" s="21"/>
      <c r="E26" s="21"/>
      <c r="F26" s="21">
        <f>SUM(F25)</f>
        <v>544.16000366210938</v>
      </c>
      <c r="G26" s="20">
        <f>SUM(G25)</f>
        <v>2232</v>
      </c>
    </row>
    <row r="27" spans="1:7" x14ac:dyDescent="0.25">
      <c r="A27" s="32" t="s">
        <v>119</v>
      </c>
      <c r="B27" s="32" t="s">
        <v>43</v>
      </c>
      <c r="C27" s="32" t="s">
        <v>39</v>
      </c>
      <c r="D27" s="32" t="s">
        <v>45</v>
      </c>
      <c r="E27" s="32" t="s">
        <v>36</v>
      </c>
      <c r="F27" s="33">
        <v>680.39999389648438</v>
      </c>
      <c r="G27" s="34">
        <v>2790</v>
      </c>
    </row>
    <row r="28" spans="1:7" ht="15.75" thickBot="1" x14ac:dyDescent="0.3">
      <c r="A28" s="19" t="s">
        <v>120</v>
      </c>
      <c r="B28" s="21"/>
      <c r="C28" s="21"/>
      <c r="D28" s="21"/>
      <c r="E28" s="21"/>
      <c r="F28" s="21">
        <f>SUM(F27)</f>
        <v>680.39999389648438</v>
      </c>
      <c r="G28" s="20">
        <f>SUM(G27)</f>
        <v>2790</v>
      </c>
    </row>
    <row r="29" spans="1:7" x14ac:dyDescent="0.25">
      <c r="A29" s="32" t="s">
        <v>121</v>
      </c>
      <c r="B29" s="32" t="s">
        <v>43</v>
      </c>
      <c r="C29" s="32" t="s">
        <v>39</v>
      </c>
      <c r="D29" s="32" t="s">
        <v>45</v>
      </c>
      <c r="E29" s="32" t="s">
        <v>36</v>
      </c>
      <c r="F29" s="33">
        <v>363</v>
      </c>
      <c r="G29" s="34">
        <v>1581</v>
      </c>
    </row>
    <row r="30" spans="1:7" ht="15.75" thickBot="1" x14ac:dyDescent="0.3">
      <c r="A30" s="19" t="s">
        <v>130</v>
      </c>
      <c r="B30" s="21"/>
      <c r="C30" s="21"/>
      <c r="D30" s="21"/>
      <c r="E30" s="21"/>
      <c r="F30" s="21">
        <f>SUM(F29)</f>
        <v>363</v>
      </c>
      <c r="G30" s="20">
        <f>SUM(G29)</f>
        <v>1581</v>
      </c>
    </row>
    <row r="31" spans="1:7" ht="16.5" thickBot="1" x14ac:dyDescent="0.3">
      <c r="A31" s="17" t="s">
        <v>0</v>
      </c>
      <c r="B31" s="17"/>
      <c r="C31" s="17"/>
      <c r="D31" s="17"/>
      <c r="E31" s="17"/>
      <c r="F31" s="17">
        <f>F30+F28+F26+F24+F22+F16+F14</f>
        <v>3356.7200012207031</v>
      </c>
      <c r="G31" s="18">
        <f>G30+G28+G26+G24+G22+G16+G14</f>
        <v>12819</v>
      </c>
    </row>
    <row r="33" spans="1:1" x14ac:dyDescent="0.25">
      <c r="A33" t="s">
        <v>78</v>
      </c>
    </row>
  </sheetData>
  <sortState xmlns:xlrd2="http://schemas.microsoft.com/office/spreadsheetml/2017/richdata2" ref="A12:H21">
    <sortCondition ref="A12:A21"/>
    <sortCondition ref="D12:D21"/>
  </sortState>
  <mergeCells count="6">
    <mergeCell ref="A6:G6"/>
    <mergeCell ref="A11:G11"/>
    <mergeCell ref="A10:G10"/>
    <mergeCell ref="A9:G9"/>
    <mergeCell ref="A8:G8"/>
    <mergeCell ref="A7:G7"/>
  </mergeCells>
  <printOptions horizontalCentered="1"/>
  <pageMargins left="0.51181102362204722" right="0.47244094488188981" top="0.74803149606299213" bottom="0.74803149606299213" header="0.31496062992125984" footer="0.31496062992125984"/>
  <pageSetup orientation="portrait" r:id="rId1"/>
  <headerFooter>
    <oddFooter>&amp;CE-Página 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74"/>
  <sheetViews>
    <sheetView topLeftCell="A63" workbookViewId="0">
      <selection activeCell="F72" sqref="F13:G72"/>
    </sheetView>
  </sheetViews>
  <sheetFormatPr baseColWidth="10" defaultColWidth="49.42578125" defaultRowHeight="15" x14ac:dyDescent="0.25"/>
  <cols>
    <col min="1" max="1" width="12.5703125" customWidth="1"/>
    <col min="2" max="2" width="7.85546875" bestFit="1" customWidth="1"/>
    <col min="3" max="3" width="12" bestFit="1" customWidth="1"/>
    <col min="4" max="4" width="25.7109375" bestFit="1" customWidth="1"/>
    <col min="5" max="5" width="18.7109375" bestFit="1" customWidth="1"/>
    <col min="6" max="6" width="14.42578125" style="6" bestFit="1" customWidth="1"/>
    <col min="7" max="7" width="15.5703125" style="1" bestFit="1" customWidth="1"/>
    <col min="8" max="8" width="8" bestFit="1" customWidth="1"/>
    <col min="9" max="9" width="7" bestFit="1" customWidth="1"/>
  </cols>
  <sheetData>
    <row r="1" spans="1:7" x14ac:dyDescent="0.25">
      <c r="A1" s="11"/>
    </row>
    <row r="6" spans="1:7" x14ac:dyDescent="0.25">
      <c r="A6" s="50" t="s">
        <v>14</v>
      </c>
      <c r="B6" s="50"/>
      <c r="C6" s="50"/>
      <c r="D6" s="50"/>
      <c r="E6" s="50"/>
      <c r="F6" s="50"/>
      <c r="G6" s="50"/>
    </row>
    <row r="7" spans="1:7" ht="23.25" x14ac:dyDescent="0.35">
      <c r="A7" s="51" t="s">
        <v>15</v>
      </c>
      <c r="B7" s="51"/>
      <c r="C7" s="51"/>
      <c r="D7" s="51"/>
      <c r="E7" s="51"/>
      <c r="F7" s="51"/>
      <c r="G7" s="51"/>
    </row>
    <row r="8" spans="1:7" ht="22.5" x14ac:dyDescent="0.35">
      <c r="A8" s="52" t="s">
        <v>16</v>
      </c>
      <c r="B8" s="52"/>
      <c r="C8" s="52"/>
      <c r="D8" s="52"/>
      <c r="E8" s="52"/>
      <c r="F8" s="52"/>
      <c r="G8" s="52"/>
    </row>
    <row r="9" spans="1:7" ht="20.25" thickBot="1" x14ac:dyDescent="0.4">
      <c r="A9" s="55" t="str">
        <f>Consolidado!A9</f>
        <v>“Año de la innovación y Competitividad”</v>
      </c>
      <c r="B9" s="55"/>
      <c r="C9" s="55"/>
      <c r="D9" s="55"/>
      <c r="E9" s="55"/>
      <c r="F9" s="55"/>
      <c r="G9" s="55"/>
    </row>
    <row r="10" spans="1:7" ht="15.75" thickBot="1" x14ac:dyDescent="0.3">
      <c r="A10" s="54" t="s">
        <v>90</v>
      </c>
      <c r="B10" s="48"/>
      <c r="C10" s="48"/>
      <c r="D10" s="48"/>
      <c r="E10" s="48"/>
      <c r="F10" s="48"/>
      <c r="G10" s="56"/>
    </row>
    <row r="11" spans="1:7" ht="15.75" thickBot="1" x14ac:dyDescent="0.3">
      <c r="A11" s="47" t="str">
        <f>Consolidado!A11</f>
        <v>Periodo Enero - Marzo 2019</v>
      </c>
      <c r="B11" s="48"/>
      <c r="C11" s="48"/>
      <c r="D11" s="48"/>
      <c r="E11" s="48"/>
      <c r="F11" s="48"/>
      <c r="G11" s="49"/>
    </row>
    <row r="12" spans="1:7" ht="15.75" thickBot="1" x14ac:dyDescent="0.3">
      <c r="A12" s="2" t="s">
        <v>4</v>
      </c>
      <c r="B12" s="35" t="s">
        <v>5</v>
      </c>
      <c r="C12" s="35" t="s">
        <v>6</v>
      </c>
      <c r="D12" s="35" t="s">
        <v>19</v>
      </c>
      <c r="E12" s="35" t="s">
        <v>18</v>
      </c>
      <c r="F12" s="36" t="s">
        <v>7</v>
      </c>
      <c r="G12" s="37" t="s">
        <v>8</v>
      </c>
    </row>
    <row r="13" spans="1:7" x14ac:dyDescent="0.25">
      <c r="A13" s="32" t="s">
        <v>30</v>
      </c>
      <c r="B13" s="32" t="s">
        <v>24</v>
      </c>
      <c r="C13" s="32" t="s">
        <v>35</v>
      </c>
      <c r="D13" s="32" t="s">
        <v>46</v>
      </c>
      <c r="E13" s="32" t="s">
        <v>72</v>
      </c>
      <c r="F13" s="33">
        <v>76025</v>
      </c>
      <c r="G13" s="34">
        <v>2356.780029296875</v>
      </c>
    </row>
    <row r="14" spans="1:7" x14ac:dyDescent="0.25">
      <c r="A14" s="32" t="s">
        <v>30</v>
      </c>
      <c r="B14" s="32" t="s">
        <v>24</v>
      </c>
      <c r="C14" s="32" t="s">
        <v>35</v>
      </c>
      <c r="D14" s="32" t="s">
        <v>46</v>
      </c>
      <c r="E14" s="32" t="s">
        <v>71</v>
      </c>
      <c r="F14" s="33">
        <v>28630</v>
      </c>
      <c r="G14" s="34">
        <v>894.3499755859375</v>
      </c>
    </row>
    <row r="15" spans="1:7" ht="30.75" thickBot="1" x14ac:dyDescent="0.3">
      <c r="A15" s="32" t="s">
        <v>30</v>
      </c>
      <c r="B15" s="32" t="s">
        <v>24</v>
      </c>
      <c r="C15" s="32" t="s">
        <v>35</v>
      </c>
      <c r="D15" s="32" t="s">
        <v>53</v>
      </c>
      <c r="E15" s="32" t="s">
        <v>64</v>
      </c>
      <c r="F15" s="33">
        <v>75490</v>
      </c>
      <c r="G15" s="34">
        <v>4078.030029296875</v>
      </c>
    </row>
    <row r="16" spans="1:7" ht="15.75" thickBot="1" x14ac:dyDescent="0.3">
      <c r="A16" s="22" t="s">
        <v>81</v>
      </c>
      <c r="B16" s="24"/>
      <c r="C16" s="24"/>
      <c r="D16" s="24"/>
      <c r="E16" s="24"/>
      <c r="F16" s="24">
        <f>SUM(F13:F15)</f>
        <v>180145</v>
      </c>
      <c r="G16" s="23">
        <f>SUM(G13:G15)</f>
        <v>7329.1600341796875</v>
      </c>
    </row>
    <row r="17" spans="1:7" x14ac:dyDescent="0.25">
      <c r="A17" s="32" t="s">
        <v>61</v>
      </c>
      <c r="B17" s="32" t="s">
        <v>24</v>
      </c>
      <c r="C17" s="32" t="s">
        <v>35</v>
      </c>
      <c r="D17" s="32" t="s">
        <v>46</v>
      </c>
      <c r="E17" s="32" t="s">
        <v>52</v>
      </c>
      <c r="F17" s="33">
        <v>78020</v>
      </c>
      <c r="G17" s="34">
        <v>9716.1199951171875</v>
      </c>
    </row>
    <row r="18" spans="1:7" x14ac:dyDescent="0.25">
      <c r="A18" s="32" t="s">
        <v>61</v>
      </c>
      <c r="B18" s="32" t="s">
        <v>24</v>
      </c>
      <c r="C18" s="32" t="s">
        <v>35</v>
      </c>
      <c r="D18" s="32" t="s">
        <v>50</v>
      </c>
      <c r="E18" s="32" t="s">
        <v>54</v>
      </c>
      <c r="F18" s="33">
        <v>74690</v>
      </c>
      <c r="G18" s="34">
        <v>17950.39990234375</v>
      </c>
    </row>
    <row r="19" spans="1:7" ht="30" x14ac:dyDescent="0.25">
      <c r="A19" s="32" t="s">
        <v>61</v>
      </c>
      <c r="B19" s="32" t="s">
        <v>24</v>
      </c>
      <c r="C19" s="32" t="s">
        <v>35</v>
      </c>
      <c r="D19" s="32" t="s">
        <v>53</v>
      </c>
      <c r="E19" s="32" t="s">
        <v>51</v>
      </c>
      <c r="F19" s="33">
        <v>128650</v>
      </c>
      <c r="G19" s="34">
        <v>19297.5</v>
      </c>
    </row>
    <row r="20" spans="1:7" ht="30" x14ac:dyDescent="0.25">
      <c r="A20" s="32" t="s">
        <v>61</v>
      </c>
      <c r="B20" s="32" t="s">
        <v>24</v>
      </c>
      <c r="C20" s="32" t="s">
        <v>35</v>
      </c>
      <c r="D20" s="32" t="s">
        <v>53</v>
      </c>
      <c r="E20" s="32" t="s">
        <v>71</v>
      </c>
      <c r="F20" s="33">
        <v>629190</v>
      </c>
      <c r="G20" s="34">
        <v>90454.890014648438</v>
      </c>
    </row>
    <row r="21" spans="1:7" ht="30.75" thickBot="1" x14ac:dyDescent="0.3">
      <c r="A21" s="32" t="s">
        <v>61</v>
      </c>
      <c r="B21" s="32" t="s">
        <v>24</v>
      </c>
      <c r="C21" s="32" t="s">
        <v>35</v>
      </c>
      <c r="D21" s="32" t="s">
        <v>53</v>
      </c>
      <c r="E21" s="32" t="s">
        <v>54</v>
      </c>
      <c r="F21" s="33">
        <v>48000</v>
      </c>
      <c r="G21" s="34">
        <v>16800</v>
      </c>
    </row>
    <row r="22" spans="1:7" ht="15.75" thickBot="1" x14ac:dyDescent="0.3">
      <c r="A22" s="22" t="s">
        <v>79</v>
      </c>
      <c r="B22" s="24"/>
      <c r="C22" s="24"/>
      <c r="D22" s="24"/>
      <c r="E22" s="24"/>
      <c r="F22" s="24">
        <f>SUM(F17:F21)</f>
        <v>958550</v>
      </c>
      <c r="G22" s="23">
        <f>SUM(G17:G21)</f>
        <v>154218.90991210938</v>
      </c>
    </row>
    <row r="23" spans="1:7" x14ac:dyDescent="0.25">
      <c r="A23" s="32" t="s">
        <v>62</v>
      </c>
      <c r="B23" s="32" t="s">
        <v>24</v>
      </c>
      <c r="C23" s="32" t="s">
        <v>35</v>
      </c>
      <c r="D23" s="32" t="s">
        <v>46</v>
      </c>
      <c r="E23" s="32" t="s">
        <v>49</v>
      </c>
      <c r="F23" s="33">
        <v>19999.990234375</v>
      </c>
      <c r="G23" s="34">
        <v>8000</v>
      </c>
    </row>
    <row r="24" spans="1:7" x14ac:dyDescent="0.25">
      <c r="A24" s="32" t="s">
        <v>62</v>
      </c>
      <c r="B24" s="32" t="s">
        <v>24</v>
      </c>
      <c r="C24" s="32" t="s">
        <v>35</v>
      </c>
      <c r="D24" s="32" t="s">
        <v>46</v>
      </c>
      <c r="E24" s="32" t="s">
        <v>52</v>
      </c>
      <c r="F24" s="33">
        <v>57500</v>
      </c>
      <c r="G24" s="34"/>
    </row>
    <row r="25" spans="1:7" ht="30" x14ac:dyDescent="0.25">
      <c r="A25" s="32" t="s">
        <v>62</v>
      </c>
      <c r="B25" s="32" t="s">
        <v>24</v>
      </c>
      <c r="C25" s="32" t="s">
        <v>35</v>
      </c>
      <c r="D25" s="32" t="s">
        <v>53</v>
      </c>
      <c r="E25" s="32" t="s">
        <v>51</v>
      </c>
      <c r="F25" s="33">
        <v>50350</v>
      </c>
      <c r="G25" s="34">
        <v>7552.5</v>
      </c>
    </row>
    <row r="26" spans="1:7" ht="30" x14ac:dyDescent="0.25">
      <c r="A26" s="32" t="s">
        <v>62</v>
      </c>
      <c r="B26" s="32" t="s">
        <v>24</v>
      </c>
      <c r="C26" s="32" t="s">
        <v>35</v>
      </c>
      <c r="D26" s="32" t="s">
        <v>53</v>
      </c>
      <c r="E26" s="32" t="s">
        <v>71</v>
      </c>
      <c r="F26" s="33">
        <v>110050</v>
      </c>
      <c r="G26" s="34">
        <v>3337.77001953125</v>
      </c>
    </row>
    <row r="27" spans="1:7" ht="30.75" thickBot="1" x14ac:dyDescent="0.3">
      <c r="A27" s="32" t="s">
        <v>62</v>
      </c>
      <c r="B27" s="32" t="s">
        <v>24</v>
      </c>
      <c r="C27" s="32" t="s">
        <v>35</v>
      </c>
      <c r="D27" s="32" t="s">
        <v>53</v>
      </c>
      <c r="E27" s="32" t="s">
        <v>54</v>
      </c>
      <c r="F27" s="33">
        <v>48000</v>
      </c>
      <c r="G27" s="34">
        <v>16800</v>
      </c>
    </row>
    <row r="28" spans="1:7" ht="15.75" thickBot="1" x14ac:dyDescent="0.3">
      <c r="A28" s="22" t="s">
        <v>80</v>
      </c>
      <c r="B28" s="24"/>
      <c r="C28" s="24"/>
      <c r="D28" s="24"/>
      <c r="E28" s="24"/>
      <c r="F28" s="24">
        <f>SUM(F23:F27)</f>
        <v>285899.990234375</v>
      </c>
      <c r="G28" s="23">
        <f>SUM(G23:G27)</f>
        <v>35690.27001953125</v>
      </c>
    </row>
    <row r="29" spans="1:7" ht="30" x14ac:dyDescent="0.25">
      <c r="A29" s="32" t="s">
        <v>93</v>
      </c>
      <c r="B29" s="32" t="s">
        <v>101</v>
      </c>
      <c r="C29" s="32" t="s">
        <v>35</v>
      </c>
      <c r="D29" s="32" t="s">
        <v>53</v>
      </c>
      <c r="E29" s="32" t="s">
        <v>71</v>
      </c>
      <c r="F29" s="33">
        <v>48745</v>
      </c>
      <c r="G29" s="34">
        <v>8286.650390625</v>
      </c>
    </row>
    <row r="30" spans="1:7" x14ac:dyDescent="0.25">
      <c r="A30" s="32" t="s">
        <v>93</v>
      </c>
      <c r="B30" s="32" t="s">
        <v>24</v>
      </c>
      <c r="C30" s="32" t="s">
        <v>35</v>
      </c>
      <c r="D30" s="32" t="s">
        <v>102</v>
      </c>
      <c r="E30" s="32" t="s">
        <v>27</v>
      </c>
      <c r="F30" s="33">
        <v>181.39999389648438</v>
      </c>
      <c r="G30" s="34">
        <v>3661.139892578125</v>
      </c>
    </row>
    <row r="31" spans="1:7" ht="30" x14ac:dyDescent="0.25">
      <c r="A31" s="32" t="s">
        <v>93</v>
      </c>
      <c r="B31" s="32" t="s">
        <v>24</v>
      </c>
      <c r="C31" s="32" t="s">
        <v>35</v>
      </c>
      <c r="D31" s="32" t="s">
        <v>53</v>
      </c>
      <c r="E31" s="32" t="s">
        <v>103</v>
      </c>
      <c r="F31" s="33">
        <v>16000</v>
      </c>
      <c r="G31" s="34">
        <v>10800</v>
      </c>
    </row>
    <row r="32" spans="1:7" ht="30" x14ac:dyDescent="0.25">
      <c r="A32" s="32" t="s">
        <v>93</v>
      </c>
      <c r="B32" s="32" t="s">
        <v>24</v>
      </c>
      <c r="C32" s="32" t="s">
        <v>35</v>
      </c>
      <c r="D32" s="32" t="s">
        <v>53</v>
      </c>
      <c r="E32" s="32" t="s">
        <v>27</v>
      </c>
      <c r="F32" s="33">
        <v>16000</v>
      </c>
      <c r="G32" s="34">
        <v>5600</v>
      </c>
    </row>
    <row r="33" spans="1:9" ht="30" x14ac:dyDescent="0.25">
      <c r="A33" s="32" t="s">
        <v>93</v>
      </c>
      <c r="B33" s="32" t="s">
        <v>24</v>
      </c>
      <c r="C33" s="32" t="s">
        <v>35</v>
      </c>
      <c r="D33" s="32" t="s">
        <v>53</v>
      </c>
      <c r="E33" s="32" t="s">
        <v>71</v>
      </c>
      <c r="F33" s="33">
        <v>79705</v>
      </c>
      <c r="G33" s="34">
        <v>5761.6799926757813</v>
      </c>
    </row>
    <row r="34" spans="1:9" ht="30" x14ac:dyDescent="0.25">
      <c r="A34" s="32" t="s">
        <v>93</v>
      </c>
      <c r="B34" s="32" t="s">
        <v>24</v>
      </c>
      <c r="C34" s="32" t="s">
        <v>35</v>
      </c>
      <c r="D34" s="32" t="s">
        <v>53</v>
      </c>
      <c r="E34" s="32" t="s">
        <v>104</v>
      </c>
      <c r="F34" s="33">
        <v>24500</v>
      </c>
      <c r="G34" s="34">
        <v>8575</v>
      </c>
    </row>
    <row r="35" spans="1:9" ht="30.75" thickBot="1" x14ac:dyDescent="0.3">
      <c r="A35" s="32" t="s">
        <v>93</v>
      </c>
      <c r="B35" s="32" t="s">
        <v>24</v>
      </c>
      <c r="C35" s="32" t="s">
        <v>35</v>
      </c>
      <c r="D35" s="32" t="s">
        <v>53</v>
      </c>
      <c r="E35" s="32" t="s">
        <v>54</v>
      </c>
      <c r="F35" s="33">
        <v>48096.580001831055</v>
      </c>
      <c r="G35" s="34">
        <v>35672.099609375</v>
      </c>
    </row>
    <row r="36" spans="1:9" ht="15.75" thickBot="1" x14ac:dyDescent="0.3">
      <c r="A36" s="22" t="s">
        <v>95</v>
      </c>
      <c r="B36" s="24"/>
      <c r="C36" s="24"/>
      <c r="D36" s="24"/>
      <c r="E36" s="24"/>
      <c r="F36" s="24">
        <f>SUM(F29:F35)</f>
        <v>233227.97999572754</v>
      </c>
      <c r="G36" s="23">
        <f>SUM(G29:G35)</f>
        <v>78356.569885253906</v>
      </c>
    </row>
    <row r="37" spans="1:9" x14ac:dyDescent="0.25">
      <c r="A37" s="32" t="s">
        <v>105</v>
      </c>
      <c r="B37" s="32" t="s">
        <v>24</v>
      </c>
      <c r="C37" s="32" t="s">
        <v>35</v>
      </c>
      <c r="D37" s="32" t="s">
        <v>102</v>
      </c>
      <c r="E37" s="32" t="s">
        <v>27</v>
      </c>
      <c r="F37" s="33">
        <v>850.03997802734375</v>
      </c>
      <c r="G37" s="34">
        <v>14313.7099609375</v>
      </c>
    </row>
    <row r="38" spans="1:9" x14ac:dyDescent="0.25">
      <c r="A38" s="32" t="s">
        <v>105</v>
      </c>
      <c r="B38" s="32" t="s">
        <v>24</v>
      </c>
      <c r="C38" s="32" t="s">
        <v>35</v>
      </c>
      <c r="D38" s="32" t="s">
        <v>46</v>
      </c>
      <c r="E38" s="32" t="s">
        <v>52</v>
      </c>
      <c r="F38" s="33">
        <v>98757.509765625</v>
      </c>
      <c r="G38" s="34">
        <v>36897.25</v>
      </c>
    </row>
    <row r="39" spans="1:9" ht="30" x14ac:dyDescent="0.25">
      <c r="A39" s="32" t="s">
        <v>105</v>
      </c>
      <c r="B39" s="32" t="s">
        <v>24</v>
      </c>
      <c r="C39" s="32" t="s">
        <v>35</v>
      </c>
      <c r="D39" s="32" t="s">
        <v>53</v>
      </c>
      <c r="E39" s="32" t="s">
        <v>51</v>
      </c>
      <c r="F39" s="33">
        <v>52600</v>
      </c>
      <c r="G39" s="34">
        <v>9072</v>
      </c>
      <c r="H39" s="46"/>
      <c r="I39" s="46"/>
    </row>
    <row r="40" spans="1:9" ht="30" x14ac:dyDescent="0.25">
      <c r="A40" s="32" t="s">
        <v>105</v>
      </c>
      <c r="B40" s="32" t="s">
        <v>24</v>
      </c>
      <c r="C40" s="32" t="s">
        <v>35</v>
      </c>
      <c r="D40" s="32" t="s">
        <v>53</v>
      </c>
      <c r="E40" s="32" t="s">
        <v>71</v>
      </c>
      <c r="F40" s="33">
        <v>63845</v>
      </c>
      <c r="G40" s="34">
        <v>10751.5400390625</v>
      </c>
    </row>
    <row r="41" spans="1:9" ht="30" x14ac:dyDescent="0.25">
      <c r="A41" s="32" t="s">
        <v>105</v>
      </c>
      <c r="B41" s="32" t="s">
        <v>24</v>
      </c>
      <c r="C41" s="32" t="s">
        <v>35</v>
      </c>
      <c r="D41" s="32" t="s">
        <v>53</v>
      </c>
      <c r="E41" s="32" t="s">
        <v>52</v>
      </c>
      <c r="F41" s="33">
        <v>28750</v>
      </c>
      <c r="G41" s="34">
        <v>5462.5</v>
      </c>
    </row>
    <row r="42" spans="1:9" ht="30" x14ac:dyDescent="0.25">
      <c r="A42" s="32" t="s">
        <v>105</v>
      </c>
      <c r="B42" s="32" t="s">
        <v>24</v>
      </c>
      <c r="C42" s="32" t="s">
        <v>35</v>
      </c>
      <c r="D42" s="32" t="s">
        <v>53</v>
      </c>
      <c r="E42" s="32" t="s">
        <v>54</v>
      </c>
      <c r="F42" s="33">
        <v>143305</v>
      </c>
      <c r="G42" s="34">
        <v>38330.5</v>
      </c>
    </row>
    <row r="43" spans="1:9" ht="30.75" thickBot="1" x14ac:dyDescent="0.3">
      <c r="A43" s="32" t="s">
        <v>105</v>
      </c>
      <c r="B43" s="32" t="s">
        <v>24</v>
      </c>
      <c r="C43" s="32" t="s">
        <v>35</v>
      </c>
      <c r="D43" s="32" t="s">
        <v>109</v>
      </c>
      <c r="E43" s="32" t="s">
        <v>54</v>
      </c>
      <c r="F43" s="33">
        <v>75270</v>
      </c>
      <c r="G43" s="34">
        <v>16935</v>
      </c>
    </row>
    <row r="44" spans="1:9" ht="15.75" thickBot="1" x14ac:dyDescent="0.3">
      <c r="A44" s="22" t="s">
        <v>108</v>
      </c>
      <c r="B44" s="24"/>
      <c r="C44" s="24"/>
      <c r="D44" s="24"/>
      <c r="E44" s="24"/>
      <c r="F44" s="24">
        <f>SUM(F37:F43)</f>
        <v>463377.54974365234</v>
      </c>
      <c r="G44" s="23">
        <f>SUM(G37:G43)</f>
        <v>131762.5</v>
      </c>
    </row>
    <row r="45" spans="1:9" x14ac:dyDescent="0.25">
      <c r="A45" s="32" t="s">
        <v>110</v>
      </c>
      <c r="B45" s="32" t="s">
        <v>24</v>
      </c>
      <c r="C45" s="32" t="s">
        <v>35</v>
      </c>
      <c r="D45" s="32" t="s">
        <v>50</v>
      </c>
      <c r="E45" s="32" t="s">
        <v>51</v>
      </c>
      <c r="F45" s="33">
        <v>51880</v>
      </c>
      <c r="G45" s="34">
        <v>9327.599609375</v>
      </c>
    </row>
    <row r="46" spans="1:9" ht="30" x14ac:dyDescent="0.25">
      <c r="A46" s="32" t="s">
        <v>110</v>
      </c>
      <c r="B46" s="32" t="s">
        <v>24</v>
      </c>
      <c r="C46" s="32" t="s">
        <v>35</v>
      </c>
      <c r="D46" s="32" t="s">
        <v>53</v>
      </c>
      <c r="E46" s="32" t="s">
        <v>103</v>
      </c>
      <c r="F46" s="33">
        <v>25910</v>
      </c>
      <c r="G46" s="34">
        <v>5207.91015625</v>
      </c>
    </row>
    <row r="47" spans="1:9" ht="30.75" thickBot="1" x14ac:dyDescent="0.3">
      <c r="A47" s="32" t="s">
        <v>110</v>
      </c>
      <c r="B47" s="32" t="s">
        <v>24</v>
      </c>
      <c r="C47" s="32" t="s">
        <v>35</v>
      </c>
      <c r="D47" s="32" t="s">
        <v>53</v>
      </c>
      <c r="E47" s="32" t="s">
        <v>54</v>
      </c>
      <c r="F47" s="33">
        <v>138140</v>
      </c>
      <c r="G47" s="34">
        <v>27766.140625</v>
      </c>
    </row>
    <row r="48" spans="1:9" ht="15.75" thickBot="1" x14ac:dyDescent="0.3">
      <c r="A48" s="22" t="s">
        <v>112</v>
      </c>
      <c r="B48" s="24"/>
      <c r="C48" s="24"/>
      <c r="D48" s="24"/>
      <c r="E48" s="24"/>
      <c r="F48" s="24">
        <f>SUM(F45:F47)</f>
        <v>215930</v>
      </c>
      <c r="G48" s="23">
        <f>SUM(G45:G47)</f>
        <v>42301.650390625</v>
      </c>
    </row>
    <row r="49" spans="1:7" x14ac:dyDescent="0.25">
      <c r="A49" s="32" t="s">
        <v>115</v>
      </c>
      <c r="B49" s="32" t="s">
        <v>24</v>
      </c>
      <c r="C49" s="32" t="s">
        <v>35</v>
      </c>
      <c r="D49" s="32" t="s">
        <v>46</v>
      </c>
      <c r="E49" s="32" t="s">
        <v>52</v>
      </c>
      <c r="F49" s="33">
        <v>25855.01953125</v>
      </c>
      <c r="G49" s="34">
        <v>10260</v>
      </c>
    </row>
    <row r="50" spans="1:7" ht="30.75" thickBot="1" x14ac:dyDescent="0.3">
      <c r="A50" s="32" t="s">
        <v>115</v>
      </c>
      <c r="B50" s="32" t="s">
        <v>24</v>
      </c>
      <c r="C50" s="32" t="s">
        <v>35</v>
      </c>
      <c r="D50" s="32" t="s">
        <v>53</v>
      </c>
      <c r="E50" s="32" t="s">
        <v>54</v>
      </c>
      <c r="F50" s="33">
        <v>53170</v>
      </c>
      <c r="G50" s="34">
        <v>11963.25</v>
      </c>
    </row>
    <row r="51" spans="1:7" ht="15.75" thickBot="1" x14ac:dyDescent="0.3">
      <c r="A51" s="22" t="s">
        <v>117</v>
      </c>
      <c r="B51" s="24"/>
      <c r="C51" s="24"/>
      <c r="D51" s="24"/>
      <c r="E51" s="24"/>
      <c r="F51" s="24">
        <f>SUM(F49:F50)</f>
        <v>79025.01953125</v>
      </c>
      <c r="G51" s="23">
        <f>SUM(G49:G50)</f>
        <v>22223.25</v>
      </c>
    </row>
    <row r="52" spans="1:7" x14ac:dyDescent="0.25">
      <c r="A52" s="32" t="s">
        <v>119</v>
      </c>
      <c r="B52" s="32" t="s">
        <v>24</v>
      </c>
      <c r="C52" s="32" t="s">
        <v>35</v>
      </c>
      <c r="D52" s="32" t="s">
        <v>102</v>
      </c>
      <c r="E52" s="32" t="s">
        <v>131</v>
      </c>
      <c r="F52" s="33">
        <v>17007.760009765625</v>
      </c>
      <c r="G52" s="34">
        <v>183201.25</v>
      </c>
    </row>
    <row r="53" spans="1:7" x14ac:dyDescent="0.25">
      <c r="A53" s="32" t="s">
        <v>119</v>
      </c>
      <c r="B53" s="32" t="s">
        <v>24</v>
      </c>
      <c r="C53" s="32" t="s">
        <v>35</v>
      </c>
      <c r="D53" s="32" t="s">
        <v>102</v>
      </c>
      <c r="E53" s="32" t="s">
        <v>47</v>
      </c>
      <c r="F53" s="33">
        <v>53823</v>
      </c>
      <c r="G53" s="34">
        <v>15115.800048828125</v>
      </c>
    </row>
    <row r="54" spans="1:7" x14ac:dyDescent="0.25">
      <c r="A54" s="32" t="s">
        <v>119</v>
      </c>
      <c r="B54" s="32" t="s">
        <v>24</v>
      </c>
      <c r="C54" s="32" t="s">
        <v>35</v>
      </c>
      <c r="D54" s="32" t="s">
        <v>102</v>
      </c>
      <c r="E54" s="32" t="s">
        <v>27</v>
      </c>
      <c r="F54" s="33">
        <v>20832.959615707397</v>
      </c>
      <c r="G54" s="34">
        <v>429112.76171875</v>
      </c>
    </row>
    <row r="55" spans="1:7" x14ac:dyDescent="0.25">
      <c r="A55" s="32" t="s">
        <v>119</v>
      </c>
      <c r="B55" s="32" t="s">
        <v>24</v>
      </c>
      <c r="C55" s="32" t="s">
        <v>35</v>
      </c>
      <c r="D55" s="32" t="s">
        <v>102</v>
      </c>
      <c r="E55" s="32" t="s">
        <v>49</v>
      </c>
      <c r="F55" s="33">
        <v>15719.739776611328</v>
      </c>
      <c r="G55" s="34">
        <v>168584.46728515625</v>
      </c>
    </row>
    <row r="56" spans="1:7" ht="30" x14ac:dyDescent="0.25">
      <c r="A56" s="32" t="s">
        <v>119</v>
      </c>
      <c r="B56" s="32" t="s">
        <v>24</v>
      </c>
      <c r="C56" s="32" t="s">
        <v>35</v>
      </c>
      <c r="D56" s="32" t="s">
        <v>53</v>
      </c>
      <c r="E56" s="32" t="s">
        <v>51</v>
      </c>
      <c r="F56" s="33">
        <v>51500</v>
      </c>
      <c r="G56" s="34">
        <v>9270</v>
      </c>
    </row>
    <row r="57" spans="1:7" ht="30" x14ac:dyDescent="0.25">
      <c r="A57" s="32" t="s">
        <v>119</v>
      </c>
      <c r="B57" s="32" t="s">
        <v>24</v>
      </c>
      <c r="C57" s="32" t="s">
        <v>35</v>
      </c>
      <c r="D57" s="32" t="s">
        <v>53</v>
      </c>
      <c r="E57" s="32" t="s">
        <v>103</v>
      </c>
      <c r="F57" s="33">
        <v>48091.19921875</v>
      </c>
      <c r="G57" s="34">
        <v>6052.7998046875</v>
      </c>
    </row>
    <row r="58" spans="1:7" ht="30" x14ac:dyDescent="0.25">
      <c r="A58" s="32" t="s">
        <v>119</v>
      </c>
      <c r="B58" s="32" t="s">
        <v>24</v>
      </c>
      <c r="C58" s="32" t="s">
        <v>35</v>
      </c>
      <c r="D58" s="32" t="s">
        <v>53</v>
      </c>
      <c r="E58" s="32" t="s">
        <v>71</v>
      </c>
      <c r="F58" s="33">
        <v>264865</v>
      </c>
      <c r="G58" s="34">
        <v>34432.4501953125</v>
      </c>
    </row>
    <row r="59" spans="1:7" ht="30" x14ac:dyDescent="0.25">
      <c r="A59" s="32" t="s">
        <v>119</v>
      </c>
      <c r="B59" s="32" t="s">
        <v>24</v>
      </c>
      <c r="C59" s="32" t="s">
        <v>35</v>
      </c>
      <c r="D59" s="32" t="s">
        <v>53</v>
      </c>
      <c r="E59" s="32" t="s">
        <v>54</v>
      </c>
      <c r="F59" s="33">
        <v>115835</v>
      </c>
      <c r="G59" s="34">
        <v>26790.44921875</v>
      </c>
    </row>
    <row r="60" spans="1:7" x14ac:dyDescent="0.25">
      <c r="A60" s="32" t="s">
        <v>119</v>
      </c>
      <c r="B60" s="32" t="s">
        <v>24</v>
      </c>
      <c r="C60" s="32" t="s">
        <v>35</v>
      </c>
      <c r="D60" s="32" t="s">
        <v>132</v>
      </c>
      <c r="E60" s="32" t="s">
        <v>131</v>
      </c>
      <c r="F60" s="33">
        <v>20</v>
      </c>
      <c r="G60" s="34">
        <v>20</v>
      </c>
    </row>
    <row r="61" spans="1:7" x14ac:dyDescent="0.25">
      <c r="A61" s="32" t="s">
        <v>119</v>
      </c>
      <c r="B61" s="32" t="s">
        <v>24</v>
      </c>
      <c r="C61" s="32" t="s">
        <v>35</v>
      </c>
      <c r="D61" s="32" t="s">
        <v>132</v>
      </c>
      <c r="E61" s="32" t="s">
        <v>27</v>
      </c>
      <c r="F61" s="33">
        <v>1130.1400146484375</v>
      </c>
      <c r="G61" s="34">
        <v>26737.939453125</v>
      </c>
    </row>
    <row r="62" spans="1:7" x14ac:dyDescent="0.25">
      <c r="A62" s="32" t="s">
        <v>119</v>
      </c>
      <c r="B62" s="32" t="s">
        <v>24</v>
      </c>
      <c r="C62" s="32" t="s">
        <v>35</v>
      </c>
      <c r="D62" s="32" t="s">
        <v>132</v>
      </c>
      <c r="E62" s="32" t="s">
        <v>49</v>
      </c>
      <c r="F62" s="33">
        <v>20000</v>
      </c>
      <c r="G62" s="34">
        <v>7000</v>
      </c>
    </row>
    <row r="63" spans="1:7" x14ac:dyDescent="0.25">
      <c r="A63" s="32" t="s">
        <v>119</v>
      </c>
      <c r="B63" s="32" t="s">
        <v>133</v>
      </c>
      <c r="C63" s="32" t="s">
        <v>35</v>
      </c>
      <c r="D63" s="32" t="s">
        <v>102</v>
      </c>
      <c r="E63" s="32" t="s">
        <v>27</v>
      </c>
      <c r="F63" s="33">
        <v>3238.4599609375</v>
      </c>
      <c r="G63" s="34">
        <v>52779.4609375</v>
      </c>
    </row>
    <row r="64" spans="1:7" ht="15.75" thickBot="1" x14ac:dyDescent="0.3">
      <c r="A64" s="32" t="s">
        <v>119</v>
      </c>
      <c r="B64" s="32" t="s">
        <v>43</v>
      </c>
      <c r="C64" s="32" t="s">
        <v>35</v>
      </c>
      <c r="D64" s="32" t="s">
        <v>102</v>
      </c>
      <c r="E64" s="32" t="s">
        <v>47</v>
      </c>
      <c r="F64" s="33">
        <v>27810</v>
      </c>
      <c r="G64" s="34">
        <v>12514.5</v>
      </c>
    </row>
    <row r="65" spans="1:7" ht="15.75" thickBot="1" x14ac:dyDescent="0.3">
      <c r="A65" s="22" t="s">
        <v>120</v>
      </c>
      <c r="B65" s="24"/>
      <c r="C65" s="24"/>
      <c r="D65" s="24"/>
      <c r="E65" s="24"/>
      <c r="F65" s="24">
        <f>SUM(F52:F64)</f>
        <v>639873.25859642029</v>
      </c>
      <c r="G65" s="23">
        <f>SUM(G52:G64)</f>
        <v>971611.87866210938</v>
      </c>
    </row>
    <row r="66" spans="1:7" ht="30" x14ac:dyDescent="0.25">
      <c r="A66" s="32" t="s">
        <v>121</v>
      </c>
      <c r="B66" s="32" t="s">
        <v>134</v>
      </c>
      <c r="C66" s="32" t="s">
        <v>35</v>
      </c>
      <c r="D66" s="32" t="s">
        <v>53</v>
      </c>
      <c r="E66" s="32" t="s">
        <v>71</v>
      </c>
      <c r="F66" s="33">
        <v>28600</v>
      </c>
      <c r="G66" s="34">
        <v>5748.60009765625</v>
      </c>
    </row>
    <row r="67" spans="1:7" x14ac:dyDescent="0.25">
      <c r="A67" s="32" t="s">
        <v>121</v>
      </c>
      <c r="B67" s="32" t="s">
        <v>24</v>
      </c>
      <c r="C67" s="32" t="s">
        <v>35</v>
      </c>
      <c r="D67" s="32" t="s">
        <v>46</v>
      </c>
      <c r="E67" s="32" t="s">
        <v>48</v>
      </c>
      <c r="F67" s="33">
        <v>38102.16015625</v>
      </c>
      <c r="G67" s="34">
        <v>117900</v>
      </c>
    </row>
    <row r="68" spans="1:7" x14ac:dyDescent="0.25">
      <c r="A68" s="32" t="s">
        <v>121</v>
      </c>
      <c r="B68" s="32" t="s">
        <v>24</v>
      </c>
      <c r="C68" s="32" t="s">
        <v>35</v>
      </c>
      <c r="D68" s="32" t="s">
        <v>46</v>
      </c>
      <c r="E68" s="32" t="s">
        <v>49</v>
      </c>
      <c r="F68" s="33">
        <v>40200</v>
      </c>
      <c r="G68" s="34">
        <v>18170</v>
      </c>
    </row>
    <row r="69" spans="1:7" x14ac:dyDescent="0.25">
      <c r="A69" s="32" t="s">
        <v>121</v>
      </c>
      <c r="B69" s="32" t="s">
        <v>135</v>
      </c>
      <c r="C69" s="32" t="s">
        <v>35</v>
      </c>
      <c r="D69" s="32" t="s">
        <v>50</v>
      </c>
      <c r="E69" s="32" t="s">
        <v>103</v>
      </c>
      <c r="F69" s="33">
        <v>26700</v>
      </c>
      <c r="G69" s="34">
        <v>5226</v>
      </c>
    </row>
    <row r="70" spans="1:7" ht="30.75" thickBot="1" x14ac:dyDescent="0.3">
      <c r="A70" s="32" t="s">
        <v>121</v>
      </c>
      <c r="B70" s="32" t="s">
        <v>24</v>
      </c>
      <c r="C70" s="32" t="s">
        <v>35</v>
      </c>
      <c r="D70" s="32" t="s">
        <v>53</v>
      </c>
      <c r="E70" s="32" t="s">
        <v>103</v>
      </c>
      <c r="F70" s="33">
        <v>26700</v>
      </c>
      <c r="G70" s="34">
        <v>4592.85009765625</v>
      </c>
    </row>
    <row r="71" spans="1:7" ht="15.75" thickBot="1" x14ac:dyDescent="0.3">
      <c r="A71" s="22" t="s">
        <v>122</v>
      </c>
      <c r="B71" s="24"/>
      <c r="C71" s="24"/>
      <c r="D71" s="24"/>
      <c r="E71" s="24"/>
      <c r="F71" s="24">
        <f>SUM(F66:F70)</f>
        <v>160302.16015625</v>
      </c>
      <c r="G71" s="23">
        <f>SUM(G66:G70)</f>
        <v>151637.4501953125</v>
      </c>
    </row>
    <row r="72" spans="1:7" ht="16.5" thickBot="1" x14ac:dyDescent="0.3">
      <c r="A72" s="25" t="s">
        <v>0</v>
      </c>
      <c r="B72" s="25"/>
      <c r="C72" s="25"/>
      <c r="D72" s="25"/>
      <c r="E72" s="25"/>
      <c r="F72" s="25">
        <f>SUM(F71,F65,F51,F48,F44,F36,F28,F22,F16)</f>
        <v>3216330.9582576752</v>
      </c>
      <c r="G72" s="26">
        <f>SUM(G71,G65,G51,G48,G44,G36,G28,G22,G16)</f>
        <v>1595131.6390991211</v>
      </c>
    </row>
    <row r="74" spans="1:7" x14ac:dyDescent="0.25">
      <c r="A74" t="s">
        <v>78</v>
      </c>
    </row>
  </sheetData>
  <sortState xmlns:xlrd2="http://schemas.microsoft.com/office/spreadsheetml/2017/richdata2" ref="A12:H75">
    <sortCondition ref="D12:D75"/>
  </sortState>
  <mergeCells count="6">
    <mergeCell ref="A11:G11"/>
    <mergeCell ref="A6:G6"/>
    <mergeCell ref="A7:G7"/>
    <mergeCell ref="A8:G8"/>
    <mergeCell ref="A9:G9"/>
    <mergeCell ref="A10:G10"/>
  </mergeCells>
  <printOptions horizontalCentered="1"/>
  <pageMargins left="0.39370078740157483" right="0.47244094488188981" top="0.74803149606299213" bottom="0.74803149606299213" header="0.31496062992125984" footer="0.31496062992125984"/>
  <pageSetup scale="88" orientation="portrait" r:id="rId1"/>
  <headerFooter>
    <oddFooter>&amp;CE-Página &amp;P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37"/>
  <sheetViews>
    <sheetView topLeftCell="A18" workbookViewId="0">
      <selection activeCell="H27" sqref="H27"/>
    </sheetView>
  </sheetViews>
  <sheetFormatPr baseColWidth="10" defaultColWidth="24.5703125" defaultRowHeight="15" x14ac:dyDescent="0.25"/>
  <cols>
    <col min="1" max="1" width="12.7109375" customWidth="1"/>
    <col min="2" max="2" width="11.42578125" bestFit="1" customWidth="1"/>
    <col min="3" max="3" width="12" bestFit="1" customWidth="1"/>
    <col min="4" max="4" width="18.7109375" bestFit="1" customWidth="1"/>
    <col min="5" max="5" width="10.42578125" bestFit="1" customWidth="1"/>
    <col min="6" max="6" width="11.5703125" style="6" bestFit="1" customWidth="1"/>
    <col min="7" max="7" width="14.42578125" style="1" bestFit="1" customWidth="1"/>
  </cols>
  <sheetData>
    <row r="1" spans="1:7" x14ac:dyDescent="0.25">
      <c r="A1" s="11"/>
    </row>
    <row r="6" spans="1:7" x14ac:dyDescent="0.25">
      <c r="A6" s="50" t="s">
        <v>14</v>
      </c>
      <c r="B6" s="50"/>
      <c r="C6" s="50"/>
      <c r="D6" s="50"/>
      <c r="E6" s="50"/>
      <c r="F6" s="50"/>
      <c r="G6" s="50"/>
    </row>
    <row r="7" spans="1:7" ht="23.25" x14ac:dyDescent="0.35">
      <c r="A7" s="51" t="s">
        <v>15</v>
      </c>
      <c r="B7" s="51"/>
      <c r="C7" s="51"/>
      <c r="D7" s="51"/>
      <c r="E7" s="51"/>
      <c r="F7" s="51"/>
      <c r="G7" s="51"/>
    </row>
    <row r="8" spans="1:7" ht="22.5" x14ac:dyDescent="0.35">
      <c r="A8" s="52" t="s">
        <v>16</v>
      </c>
      <c r="B8" s="52"/>
      <c r="C8" s="52"/>
      <c r="D8" s="52"/>
      <c r="E8" s="52"/>
      <c r="F8" s="52"/>
      <c r="G8" s="52"/>
    </row>
    <row r="9" spans="1:7" ht="20.25" thickBot="1" x14ac:dyDescent="0.4">
      <c r="A9" s="55" t="str">
        <f>Consolidado!A9</f>
        <v>“Año de la innovación y Competitividad”</v>
      </c>
      <c r="B9" s="55"/>
      <c r="C9" s="55"/>
      <c r="D9" s="55"/>
      <c r="E9" s="55"/>
      <c r="F9" s="55"/>
      <c r="G9" s="55"/>
    </row>
    <row r="10" spans="1:7" ht="15.75" thickBot="1" x14ac:dyDescent="0.3">
      <c r="A10" s="54" t="s">
        <v>91</v>
      </c>
      <c r="B10" s="48"/>
      <c r="C10" s="48"/>
      <c r="D10" s="48"/>
      <c r="E10" s="48"/>
      <c r="F10" s="48"/>
      <c r="G10" s="56"/>
    </row>
    <row r="11" spans="1:7" ht="15.75" thickBot="1" x14ac:dyDescent="0.3">
      <c r="A11" s="47" t="str">
        <f>Consolidado!A11</f>
        <v>Periodo Enero - Marzo 2019</v>
      </c>
      <c r="B11" s="48"/>
      <c r="C11" s="48"/>
      <c r="D11" s="48"/>
      <c r="E11" s="48"/>
      <c r="F11" s="48"/>
      <c r="G11" s="49"/>
    </row>
    <row r="12" spans="1:7" ht="15.75" thickBot="1" x14ac:dyDescent="0.3">
      <c r="A12" s="2" t="s">
        <v>4</v>
      </c>
      <c r="B12" s="3" t="s">
        <v>5</v>
      </c>
      <c r="C12" s="3" t="s">
        <v>6</v>
      </c>
      <c r="D12" s="3" t="s">
        <v>13</v>
      </c>
      <c r="E12" s="3" t="s">
        <v>18</v>
      </c>
      <c r="F12" s="5" t="s">
        <v>7</v>
      </c>
      <c r="G12" s="4" t="s">
        <v>8</v>
      </c>
    </row>
    <row r="13" spans="1:7" ht="15.75" thickBot="1" x14ac:dyDescent="0.3">
      <c r="A13" s="32" t="s">
        <v>30</v>
      </c>
      <c r="B13" s="32" t="s">
        <v>2</v>
      </c>
      <c r="C13" s="32" t="s">
        <v>3</v>
      </c>
      <c r="D13" s="32" t="s">
        <v>65</v>
      </c>
      <c r="E13" s="32" t="s">
        <v>36</v>
      </c>
      <c r="F13" s="33">
        <v>7279.10009765625</v>
      </c>
      <c r="G13" s="34">
        <v>19359.759765625</v>
      </c>
    </row>
    <row r="14" spans="1:7" ht="15.75" thickBot="1" x14ac:dyDescent="0.3">
      <c r="A14" s="22" t="s">
        <v>81</v>
      </c>
      <c r="B14" s="24"/>
      <c r="C14" s="24"/>
      <c r="D14" s="24"/>
      <c r="E14" s="24"/>
      <c r="F14" s="24">
        <f>SUM(F13:F13)</f>
        <v>7279.10009765625</v>
      </c>
      <c r="G14" s="23">
        <f>SUM(G13:G13)</f>
        <v>19359.759765625</v>
      </c>
    </row>
    <row r="15" spans="1:7" x14ac:dyDescent="0.25">
      <c r="A15" s="32" t="s">
        <v>61</v>
      </c>
      <c r="B15" s="32"/>
      <c r="C15" s="32"/>
      <c r="D15" s="32"/>
      <c r="E15" s="32"/>
      <c r="F15" s="33">
        <v>0</v>
      </c>
      <c r="G15" s="34">
        <v>0</v>
      </c>
    </row>
    <row r="16" spans="1:7" x14ac:dyDescent="0.25">
      <c r="A16" s="38" t="s">
        <v>79</v>
      </c>
      <c r="B16" s="39"/>
      <c r="C16" s="39"/>
      <c r="D16" s="39"/>
      <c r="E16" s="39"/>
      <c r="F16" s="39">
        <f>SUM(F15)</f>
        <v>0</v>
      </c>
      <c r="G16" s="40">
        <f>SUM(G15)</f>
        <v>0</v>
      </c>
    </row>
    <row r="17" spans="1:7" ht="15.75" thickBot="1" x14ac:dyDescent="0.3">
      <c r="A17" s="32" t="s">
        <v>62</v>
      </c>
      <c r="B17" s="32" t="s">
        <v>2</v>
      </c>
      <c r="C17" s="32" t="s">
        <v>3</v>
      </c>
      <c r="D17" s="32" t="s">
        <v>65</v>
      </c>
      <c r="E17" s="32" t="s">
        <v>36</v>
      </c>
      <c r="F17" s="33">
        <v>454</v>
      </c>
      <c r="G17" s="34">
        <v>1050</v>
      </c>
    </row>
    <row r="18" spans="1:7" ht="15.75" thickBot="1" x14ac:dyDescent="0.3">
      <c r="A18" s="22" t="s">
        <v>80</v>
      </c>
      <c r="B18" s="24"/>
      <c r="C18" s="24"/>
      <c r="D18" s="24"/>
      <c r="E18" s="24"/>
      <c r="F18" s="24">
        <f>SUM(F17)</f>
        <v>454</v>
      </c>
      <c r="G18" s="23">
        <f>SUM(G17)</f>
        <v>1050</v>
      </c>
    </row>
    <row r="19" spans="1:7" ht="15.75" thickBot="1" x14ac:dyDescent="0.3">
      <c r="A19" s="32" t="s">
        <v>93</v>
      </c>
      <c r="B19" s="32" t="s">
        <v>2</v>
      </c>
      <c r="C19" s="32" t="s">
        <v>3</v>
      </c>
      <c r="D19" s="32" t="s">
        <v>65</v>
      </c>
      <c r="E19" s="32" t="s">
        <v>38</v>
      </c>
      <c r="F19" s="33">
        <v>10.720000267028809</v>
      </c>
      <c r="G19" s="34">
        <v>0</v>
      </c>
    </row>
    <row r="20" spans="1:7" ht="15.75" thickBot="1" x14ac:dyDescent="0.3">
      <c r="A20" s="22" t="s">
        <v>95</v>
      </c>
      <c r="B20" s="24"/>
      <c r="C20" s="24"/>
      <c r="D20" s="24"/>
      <c r="E20" s="24"/>
      <c r="F20" s="24">
        <f>SUM(F19)</f>
        <v>10.720000267028809</v>
      </c>
      <c r="G20" s="23">
        <f>SUM(G19)</f>
        <v>0</v>
      </c>
    </row>
    <row r="21" spans="1:7" ht="30.75" thickBot="1" x14ac:dyDescent="0.3">
      <c r="A21" s="32" t="s">
        <v>105</v>
      </c>
      <c r="B21" s="32" t="s">
        <v>2</v>
      </c>
      <c r="C21" s="32" t="s">
        <v>3</v>
      </c>
      <c r="D21" s="32" t="s">
        <v>65</v>
      </c>
      <c r="E21" s="32" t="s">
        <v>41</v>
      </c>
      <c r="F21" s="33">
        <v>478.30999755859375</v>
      </c>
      <c r="G21" s="34">
        <v>479.30999755859375</v>
      </c>
    </row>
    <row r="22" spans="1:7" ht="15.75" thickBot="1" x14ac:dyDescent="0.3">
      <c r="A22" s="22" t="s">
        <v>108</v>
      </c>
      <c r="B22" s="24"/>
      <c r="C22" s="24"/>
      <c r="D22" s="24"/>
      <c r="E22" s="24"/>
      <c r="F22" s="24">
        <f>SUM(F21)</f>
        <v>478.30999755859375</v>
      </c>
      <c r="G22" s="23">
        <f>SUM(G21)</f>
        <v>479.30999755859375</v>
      </c>
    </row>
    <row r="23" spans="1:7" x14ac:dyDescent="0.25">
      <c r="A23" s="32" t="s">
        <v>115</v>
      </c>
      <c r="B23" s="32" t="s">
        <v>24</v>
      </c>
      <c r="C23" s="32" t="s">
        <v>3</v>
      </c>
      <c r="D23" s="32" t="s">
        <v>136</v>
      </c>
      <c r="E23" s="32" t="s">
        <v>22</v>
      </c>
      <c r="F23" s="33">
        <v>15641.830078125</v>
      </c>
      <c r="G23" s="34">
        <v>21480</v>
      </c>
    </row>
    <row r="24" spans="1:7" x14ac:dyDescent="0.25">
      <c r="A24" s="32" t="s">
        <v>114</v>
      </c>
      <c r="B24" s="32" t="s">
        <v>2</v>
      </c>
      <c r="C24" s="32" t="s">
        <v>3</v>
      </c>
      <c r="D24" s="32" t="s">
        <v>65</v>
      </c>
      <c r="E24" s="32" t="s">
        <v>36</v>
      </c>
      <c r="F24" s="33">
        <v>11908.85009765625</v>
      </c>
      <c r="G24" s="34">
        <v>32886.9404296875</v>
      </c>
    </row>
    <row r="25" spans="1:7" ht="15.75" thickBot="1" x14ac:dyDescent="0.3">
      <c r="A25" s="32" t="s">
        <v>115</v>
      </c>
      <c r="B25" s="32" t="s">
        <v>43</v>
      </c>
      <c r="C25" s="32" t="s">
        <v>3</v>
      </c>
      <c r="D25" s="32" t="s">
        <v>137</v>
      </c>
      <c r="E25" s="32" t="s">
        <v>22</v>
      </c>
      <c r="F25" s="33">
        <v>44906.08984375</v>
      </c>
      <c r="G25" s="34">
        <v>151104</v>
      </c>
    </row>
    <row r="26" spans="1:7" ht="15.75" thickBot="1" x14ac:dyDescent="0.3">
      <c r="A26" s="22" t="s">
        <v>117</v>
      </c>
      <c r="B26" s="24"/>
      <c r="C26" s="24"/>
      <c r="D26" s="24"/>
      <c r="E26" s="24"/>
      <c r="F26" s="24">
        <f>SUM(F23:F25)</f>
        <v>72456.77001953125</v>
      </c>
      <c r="G26" s="23">
        <f>SUM(G23:G25)</f>
        <v>205470.9404296875</v>
      </c>
    </row>
    <row r="27" spans="1:7" x14ac:dyDescent="0.25">
      <c r="A27" s="32" t="s">
        <v>119</v>
      </c>
      <c r="B27" s="32" t="s">
        <v>24</v>
      </c>
      <c r="C27" s="32" t="s">
        <v>3</v>
      </c>
      <c r="D27" s="32" t="s">
        <v>136</v>
      </c>
      <c r="E27" s="32" t="s">
        <v>22</v>
      </c>
      <c r="F27" s="33">
        <v>25291.109375</v>
      </c>
      <c r="G27" s="34">
        <v>82368</v>
      </c>
    </row>
    <row r="28" spans="1:7" x14ac:dyDescent="0.25">
      <c r="A28" s="32" t="s">
        <v>119</v>
      </c>
      <c r="B28" s="32" t="s">
        <v>24</v>
      </c>
      <c r="C28" s="32" t="s">
        <v>3</v>
      </c>
      <c r="D28" s="32" t="s">
        <v>136</v>
      </c>
      <c r="E28" s="32" t="s">
        <v>36</v>
      </c>
      <c r="F28" s="33">
        <v>6179.2001953125</v>
      </c>
      <c r="G28" s="34">
        <v>7291.4599609375</v>
      </c>
    </row>
    <row r="29" spans="1:7" x14ac:dyDescent="0.25">
      <c r="A29" s="32" t="s">
        <v>119</v>
      </c>
      <c r="B29" s="32" t="s">
        <v>138</v>
      </c>
      <c r="C29" s="32" t="s">
        <v>3</v>
      </c>
      <c r="D29" s="32" t="s">
        <v>137</v>
      </c>
      <c r="E29" s="32" t="s">
        <v>38</v>
      </c>
      <c r="F29" s="33">
        <v>44390</v>
      </c>
      <c r="G29" s="34">
        <v>109927.84375</v>
      </c>
    </row>
    <row r="30" spans="1:7" x14ac:dyDescent="0.25">
      <c r="A30" s="32" t="s">
        <v>119</v>
      </c>
      <c r="B30" s="32" t="s">
        <v>43</v>
      </c>
      <c r="C30" s="32" t="s">
        <v>3</v>
      </c>
      <c r="D30" s="32" t="s">
        <v>137</v>
      </c>
      <c r="E30" s="32" t="s">
        <v>38</v>
      </c>
      <c r="F30" s="33">
        <v>66585.6015625</v>
      </c>
      <c r="G30" s="34">
        <v>164891.765625</v>
      </c>
    </row>
    <row r="31" spans="1:7" ht="15.75" thickBot="1" x14ac:dyDescent="0.3">
      <c r="A31" s="32" t="s">
        <v>119</v>
      </c>
      <c r="B31" s="32" t="s">
        <v>43</v>
      </c>
      <c r="C31" s="32" t="s">
        <v>3</v>
      </c>
      <c r="D31" s="32" t="s">
        <v>137</v>
      </c>
      <c r="E31" s="32" t="s">
        <v>22</v>
      </c>
      <c r="F31" s="33">
        <v>48231.12890625</v>
      </c>
      <c r="G31" s="34">
        <v>34368</v>
      </c>
    </row>
    <row r="32" spans="1:7" ht="15.75" thickBot="1" x14ac:dyDescent="0.3">
      <c r="A32" s="22" t="s">
        <v>120</v>
      </c>
      <c r="B32" s="24"/>
      <c r="C32" s="24"/>
      <c r="D32" s="24"/>
      <c r="E32" s="24"/>
      <c r="F32" s="24">
        <f>SUM(F27:F31)</f>
        <v>190677.0400390625</v>
      </c>
      <c r="G32" s="23">
        <f>SUM(G27:G31)</f>
        <v>398847.0693359375</v>
      </c>
    </row>
    <row r="33" spans="1:7" ht="15.75" thickBot="1" x14ac:dyDescent="0.3">
      <c r="A33" s="32" t="s">
        <v>121</v>
      </c>
      <c r="B33" s="32"/>
      <c r="C33" s="32"/>
      <c r="D33" s="32"/>
      <c r="E33" s="32"/>
      <c r="F33" s="33">
        <v>0</v>
      </c>
      <c r="G33" s="34">
        <v>0</v>
      </c>
    </row>
    <row r="34" spans="1:7" ht="15.75" thickBot="1" x14ac:dyDescent="0.3">
      <c r="A34" s="22" t="s">
        <v>122</v>
      </c>
      <c r="B34" s="24"/>
      <c r="C34" s="24"/>
      <c r="D34" s="24"/>
      <c r="E34" s="24"/>
      <c r="F34" s="24">
        <v>0</v>
      </c>
      <c r="G34" s="23">
        <v>0</v>
      </c>
    </row>
    <row r="35" spans="1:7" ht="16.5" thickBot="1" x14ac:dyDescent="0.3">
      <c r="A35" s="17" t="s">
        <v>0</v>
      </c>
      <c r="B35" s="17"/>
      <c r="C35" s="17"/>
      <c r="D35" s="17"/>
      <c r="E35" s="17"/>
      <c r="F35" s="17">
        <f>F34+F32+F26+F22+F20+F18+F16+F14</f>
        <v>271355.94015407562</v>
      </c>
      <c r="G35" s="18">
        <f>G34+G32+G26+G22+G20+G18+G16+G14</f>
        <v>625207.07952880859</v>
      </c>
    </row>
    <row r="37" spans="1:7" x14ac:dyDescent="0.25">
      <c r="A37" t="s">
        <v>78</v>
      </c>
    </row>
  </sheetData>
  <sortState xmlns:xlrd2="http://schemas.microsoft.com/office/spreadsheetml/2017/richdata2" ref="A12:H22">
    <sortCondition ref="D12:D22"/>
  </sortState>
  <mergeCells count="6">
    <mergeCell ref="A11:G11"/>
    <mergeCell ref="A6:G6"/>
    <mergeCell ref="A7:G7"/>
    <mergeCell ref="A8:G8"/>
    <mergeCell ref="A9:G9"/>
    <mergeCell ref="A10:G10"/>
  </mergeCells>
  <printOptions horizontalCentered="1"/>
  <pageMargins left="0.43307086614173229" right="0.55118110236220474" top="0.70866141732283472" bottom="0.70866141732283472" header="0.31496062992125984" footer="0.31496062992125984"/>
  <pageSetup scale="98" orientation="portrait" r:id="rId1"/>
  <headerFooter>
    <oddFooter>&amp;CE-Página &amp;P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114"/>
  <sheetViews>
    <sheetView topLeftCell="A92" workbookViewId="0">
      <selection activeCell="H101" sqref="H101"/>
    </sheetView>
  </sheetViews>
  <sheetFormatPr baseColWidth="10" defaultColWidth="37.42578125" defaultRowHeight="15" x14ac:dyDescent="0.25"/>
  <cols>
    <col min="1" max="1" width="12.28515625" customWidth="1"/>
    <col min="2" max="2" width="11.42578125" bestFit="1" customWidth="1"/>
    <col min="3" max="3" width="12" bestFit="1" customWidth="1"/>
    <col min="4" max="4" width="18.7109375" bestFit="1" customWidth="1"/>
    <col min="5" max="5" width="17.140625" bestFit="1" customWidth="1"/>
    <col min="6" max="6" width="13" style="6" bestFit="1" customWidth="1"/>
    <col min="7" max="7" width="16.85546875" style="1" bestFit="1" customWidth="1"/>
  </cols>
  <sheetData>
    <row r="1" spans="1:7" x14ac:dyDescent="0.25">
      <c r="A1" s="11"/>
    </row>
    <row r="6" spans="1:7" x14ac:dyDescent="0.25">
      <c r="A6" s="50" t="s">
        <v>14</v>
      </c>
      <c r="B6" s="50"/>
      <c r="C6" s="50"/>
      <c r="D6" s="50"/>
      <c r="E6" s="50"/>
      <c r="F6" s="50"/>
      <c r="G6" s="50"/>
    </row>
    <row r="7" spans="1:7" ht="23.25" x14ac:dyDescent="0.35">
      <c r="A7" s="51" t="s">
        <v>15</v>
      </c>
      <c r="B7" s="51"/>
      <c r="C7" s="51"/>
      <c r="D7" s="51"/>
      <c r="E7" s="51"/>
      <c r="F7" s="51"/>
      <c r="G7" s="51"/>
    </row>
    <row r="8" spans="1:7" ht="22.5" x14ac:dyDescent="0.35">
      <c r="A8" s="52" t="s">
        <v>16</v>
      </c>
      <c r="B8" s="52"/>
      <c r="C8" s="52"/>
      <c r="D8" s="52"/>
      <c r="E8" s="52"/>
      <c r="F8" s="52"/>
      <c r="G8" s="52"/>
    </row>
    <row r="9" spans="1:7" ht="20.25" thickBot="1" x14ac:dyDescent="0.4">
      <c r="A9" s="55" t="str">
        <f>Consolidado!A9</f>
        <v>“Año de la innovación y Competitividad”</v>
      </c>
      <c r="B9" s="55"/>
      <c r="C9" s="55"/>
      <c r="D9" s="55"/>
      <c r="E9" s="55"/>
      <c r="F9" s="55"/>
      <c r="G9" s="55"/>
    </row>
    <row r="10" spans="1:7" ht="15.75" thickBot="1" x14ac:dyDescent="0.3">
      <c r="A10" s="54" t="s">
        <v>82</v>
      </c>
      <c r="B10" s="48"/>
      <c r="C10" s="48"/>
      <c r="D10" s="48"/>
      <c r="E10" s="48"/>
      <c r="F10" s="48"/>
      <c r="G10" s="56"/>
    </row>
    <row r="11" spans="1:7" ht="15.75" thickBot="1" x14ac:dyDescent="0.3">
      <c r="A11" s="47" t="str">
        <f>Consolidado!A11</f>
        <v>Periodo Enero - Marzo 2019</v>
      </c>
      <c r="B11" s="48"/>
      <c r="C11" s="48"/>
      <c r="D11" s="48"/>
      <c r="E11" s="48"/>
      <c r="F11" s="48"/>
      <c r="G11" s="49"/>
    </row>
    <row r="12" spans="1:7" ht="15.75" thickBot="1" x14ac:dyDescent="0.3">
      <c r="A12" s="2" t="s">
        <v>4</v>
      </c>
      <c r="B12" s="3" t="s">
        <v>5</v>
      </c>
      <c r="C12" s="3" t="s">
        <v>6</v>
      </c>
      <c r="D12" s="3" t="s">
        <v>13</v>
      </c>
      <c r="E12" s="3" t="s">
        <v>18</v>
      </c>
      <c r="F12" s="5" t="s">
        <v>7</v>
      </c>
      <c r="G12" s="4" t="s">
        <v>8</v>
      </c>
    </row>
    <row r="13" spans="1:7" x14ac:dyDescent="0.25">
      <c r="A13" s="32" t="s">
        <v>30</v>
      </c>
      <c r="B13" s="32" t="s">
        <v>2</v>
      </c>
      <c r="C13" s="32" t="s">
        <v>37</v>
      </c>
      <c r="D13" s="32" t="s">
        <v>55</v>
      </c>
      <c r="E13" s="32" t="s">
        <v>27</v>
      </c>
      <c r="F13" s="33">
        <v>3825</v>
      </c>
      <c r="G13" s="34">
        <v>27708</v>
      </c>
    </row>
    <row r="14" spans="1:7" x14ac:dyDescent="0.25">
      <c r="A14" s="32" t="s">
        <v>30</v>
      </c>
      <c r="B14" s="32" t="s">
        <v>2</v>
      </c>
      <c r="C14" s="32" t="s">
        <v>37</v>
      </c>
      <c r="D14" s="32" t="s">
        <v>55</v>
      </c>
      <c r="E14" s="32" t="s">
        <v>22</v>
      </c>
      <c r="F14" s="33">
        <v>13305</v>
      </c>
      <c r="G14" s="34">
        <v>83999.578125</v>
      </c>
    </row>
    <row r="15" spans="1:7" x14ac:dyDescent="0.25">
      <c r="A15" s="32" t="s">
        <v>30</v>
      </c>
      <c r="B15" s="32" t="s">
        <v>2</v>
      </c>
      <c r="C15" s="32" t="s">
        <v>37</v>
      </c>
      <c r="D15" s="32" t="s">
        <v>57</v>
      </c>
      <c r="E15" s="32" t="s">
        <v>66</v>
      </c>
      <c r="F15" s="33">
        <v>8511.7197265625</v>
      </c>
      <c r="G15" s="34">
        <v>10714.150390625</v>
      </c>
    </row>
    <row r="16" spans="1:7" x14ac:dyDescent="0.25">
      <c r="A16" s="32" t="s">
        <v>30</v>
      </c>
      <c r="B16" s="32" t="s">
        <v>2</v>
      </c>
      <c r="C16" s="32" t="s">
        <v>37</v>
      </c>
      <c r="D16" s="32" t="s">
        <v>58</v>
      </c>
      <c r="E16" s="32" t="s">
        <v>38</v>
      </c>
      <c r="F16" s="33">
        <v>7041.5</v>
      </c>
      <c r="G16" s="34">
        <v>29327.0390625</v>
      </c>
    </row>
    <row r="17" spans="1:7" x14ac:dyDescent="0.25">
      <c r="A17" s="32" t="s">
        <v>30</v>
      </c>
      <c r="B17" s="32" t="s">
        <v>2</v>
      </c>
      <c r="C17" s="32" t="s">
        <v>37</v>
      </c>
      <c r="D17" s="32" t="s">
        <v>58</v>
      </c>
      <c r="E17" s="32" t="s">
        <v>25</v>
      </c>
      <c r="F17" s="33">
        <v>112916.427734375</v>
      </c>
      <c r="G17" s="34">
        <v>311720.01171875</v>
      </c>
    </row>
    <row r="18" spans="1:7" x14ac:dyDescent="0.25">
      <c r="A18" s="32" t="s">
        <v>30</v>
      </c>
      <c r="B18" s="32" t="s">
        <v>2</v>
      </c>
      <c r="C18" s="32" t="s">
        <v>37</v>
      </c>
      <c r="D18" s="32" t="s">
        <v>58</v>
      </c>
      <c r="E18" s="32" t="s">
        <v>68</v>
      </c>
      <c r="F18" s="33">
        <v>21249.599609375</v>
      </c>
      <c r="G18" s="34">
        <v>122357.6484375</v>
      </c>
    </row>
    <row r="19" spans="1:7" x14ac:dyDescent="0.25">
      <c r="A19" s="32" t="s">
        <v>30</v>
      </c>
      <c r="B19" s="32" t="s">
        <v>2</v>
      </c>
      <c r="C19" s="32" t="s">
        <v>37</v>
      </c>
      <c r="D19" s="32" t="s">
        <v>58</v>
      </c>
      <c r="E19" s="32" t="s">
        <v>59</v>
      </c>
      <c r="F19" s="33">
        <v>42527.51953125</v>
      </c>
      <c r="G19" s="34">
        <v>106727.52734375</v>
      </c>
    </row>
    <row r="20" spans="1:7" x14ac:dyDescent="0.25">
      <c r="A20" s="32" t="s">
        <v>30</v>
      </c>
      <c r="B20" s="32" t="s">
        <v>2</v>
      </c>
      <c r="C20" s="32" t="s">
        <v>37</v>
      </c>
      <c r="D20" s="32" t="s">
        <v>60</v>
      </c>
      <c r="E20" s="32" t="s">
        <v>38</v>
      </c>
      <c r="F20" s="33">
        <v>14781.83984375</v>
      </c>
      <c r="G20" s="34">
        <v>37426.2890625</v>
      </c>
    </row>
    <row r="21" spans="1:7" x14ac:dyDescent="0.25">
      <c r="A21" s="32" t="s">
        <v>30</v>
      </c>
      <c r="B21" s="32" t="s">
        <v>2</v>
      </c>
      <c r="C21" s="32" t="s">
        <v>37</v>
      </c>
      <c r="D21" s="32" t="s">
        <v>60</v>
      </c>
      <c r="E21" s="32" t="s">
        <v>59</v>
      </c>
      <c r="F21" s="33">
        <v>30376.25</v>
      </c>
      <c r="G21" s="34">
        <v>89050.611328125</v>
      </c>
    </row>
    <row r="22" spans="1:7" ht="15.75" thickBot="1" x14ac:dyDescent="0.3">
      <c r="A22" s="19" t="s">
        <v>81</v>
      </c>
      <c r="B22" s="21"/>
      <c r="C22" s="21"/>
      <c r="D22" s="21"/>
      <c r="E22" s="21"/>
      <c r="F22" s="21">
        <f>SUM(F13:F21)</f>
        <v>254534.8564453125</v>
      </c>
      <c r="G22" s="20">
        <f>SUM(G13:G21)</f>
        <v>819030.85546875</v>
      </c>
    </row>
    <row r="23" spans="1:7" x14ac:dyDescent="0.25">
      <c r="A23" s="32" t="s">
        <v>61</v>
      </c>
      <c r="B23" s="32" t="s">
        <v>2</v>
      </c>
      <c r="C23" s="32" t="s">
        <v>37</v>
      </c>
      <c r="D23" s="32" t="s">
        <v>55</v>
      </c>
      <c r="E23" s="32" t="s">
        <v>22</v>
      </c>
      <c r="F23" s="33">
        <v>22176</v>
      </c>
      <c r="G23" s="34">
        <v>140000</v>
      </c>
    </row>
    <row r="24" spans="1:7" x14ac:dyDescent="0.25">
      <c r="A24" s="32" t="s">
        <v>61</v>
      </c>
      <c r="B24" s="32" t="s">
        <v>2</v>
      </c>
      <c r="C24" s="32" t="s">
        <v>37</v>
      </c>
      <c r="D24" s="32" t="s">
        <v>58</v>
      </c>
      <c r="E24" s="32" t="s">
        <v>44</v>
      </c>
      <c r="F24" s="33">
        <v>9384.099609375</v>
      </c>
      <c r="G24" s="34">
        <v>90658.59375</v>
      </c>
    </row>
    <row r="25" spans="1:7" x14ac:dyDescent="0.25">
      <c r="A25" s="32" t="s">
        <v>61</v>
      </c>
      <c r="B25" s="32" t="s">
        <v>2</v>
      </c>
      <c r="C25" s="32" t="s">
        <v>37</v>
      </c>
      <c r="D25" s="32" t="s">
        <v>58</v>
      </c>
      <c r="E25" s="32" t="s">
        <v>38</v>
      </c>
      <c r="F25" s="33">
        <v>7360</v>
      </c>
      <c r="G25" s="34">
        <v>31972.080078125</v>
      </c>
    </row>
    <row r="26" spans="1:7" x14ac:dyDescent="0.25">
      <c r="A26" s="32" t="s">
        <v>61</v>
      </c>
      <c r="B26" s="32" t="s">
        <v>2</v>
      </c>
      <c r="C26" s="32" t="s">
        <v>37</v>
      </c>
      <c r="D26" s="32" t="s">
        <v>58</v>
      </c>
      <c r="E26" s="32" t="s">
        <v>25</v>
      </c>
      <c r="F26" s="33">
        <v>156895.478515625</v>
      </c>
      <c r="G26" s="34">
        <v>428480.91015625</v>
      </c>
    </row>
    <row r="27" spans="1:7" x14ac:dyDescent="0.25">
      <c r="A27" s="32" t="s">
        <v>61</v>
      </c>
      <c r="B27" s="32" t="s">
        <v>2</v>
      </c>
      <c r="C27" s="32" t="s">
        <v>37</v>
      </c>
      <c r="D27" s="32" t="s">
        <v>58</v>
      </c>
      <c r="E27" s="32" t="s">
        <v>59</v>
      </c>
      <c r="F27" s="33">
        <v>47775.0791015625</v>
      </c>
      <c r="G27" s="34">
        <v>139989.53125</v>
      </c>
    </row>
    <row r="28" spans="1:7" x14ac:dyDescent="0.25">
      <c r="A28" s="32" t="s">
        <v>61</v>
      </c>
      <c r="B28" s="32" t="s">
        <v>2</v>
      </c>
      <c r="C28" s="32" t="s">
        <v>37</v>
      </c>
      <c r="D28" s="32" t="s">
        <v>60</v>
      </c>
      <c r="E28" s="32" t="s">
        <v>59</v>
      </c>
      <c r="F28" s="33">
        <v>26564.060546875</v>
      </c>
      <c r="G28" s="34">
        <v>71070.0390625</v>
      </c>
    </row>
    <row r="29" spans="1:7" ht="15.75" thickBot="1" x14ac:dyDescent="0.3">
      <c r="A29" s="19" t="s">
        <v>79</v>
      </c>
      <c r="B29" s="21"/>
      <c r="C29" s="21"/>
      <c r="D29" s="21"/>
      <c r="E29" s="21"/>
      <c r="F29" s="21">
        <f>SUM(F23:F28)</f>
        <v>270154.7177734375</v>
      </c>
      <c r="G29" s="20">
        <f>SUM(G23:G28)</f>
        <v>902171.154296875</v>
      </c>
    </row>
    <row r="30" spans="1:7" x14ac:dyDescent="0.25">
      <c r="A30" s="32" t="s">
        <v>62</v>
      </c>
      <c r="B30" s="32" t="s">
        <v>2</v>
      </c>
      <c r="C30" s="32" t="s">
        <v>37</v>
      </c>
      <c r="D30" s="32" t="s">
        <v>55</v>
      </c>
      <c r="E30" s="32" t="s">
        <v>27</v>
      </c>
      <c r="F30" s="33">
        <v>19466.7197265625</v>
      </c>
      <c r="G30" s="34">
        <v>23734.39990234375</v>
      </c>
    </row>
    <row r="31" spans="1:7" x14ac:dyDescent="0.25">
      <c r="A31" s="32" t="s">
        <v>62</v>
      </c>
      <c r="B31" s="32" t="s">
        <v>2</v>
      </c>
      <c r="C31" s="32" t="s">
        <v>37</v>
      </c>
      <c r="D31" s="32" t="s">
        <v>55</v>
      </c>
      <c r="E31" s="32" t="s">
        <v>22</v>
      </c>
      <c r="F31" s="33">
        <v>22176</v>
      </c>
      <c r="G31" s="34">
        <v>140000</v>
      </c>
    </row>
    <row r="32" spans="1:7" x14ac:dyDescent="0.25">
      <c r="A32" s="32" t="s">
        <v>62</v>
      </c>
      <c r="B32" s="32" t="s">
        <v>2</v>
      </c>
      <c r="C32" s="32" t="s">
        <v>37</v>
      </c>
      <c r="D32" s="32" t="s">
        <v>57</v>
      </c>
      <c r="E32" s="32" t="s">
        <v>66</v>
      </c>
      <c r="F32" s="33">
        <v>9276.599609375</v>
      </c>
      <c r="G32" s="34">
        <v>33302.30078125</v>
      </c>
    </row>
    <row r="33" spans="1:9" x14ac:dyDescent="0.25">
      <c r="A33" s="32" t="s">
        <v>62</v>
      </c>
      <c r="B33" s="32" t="s">
        <v>2</v>
      </c>
      <c r="C33" s="32" t="s">
        <v>37</v>
      </c>
      <c r="D33" s="32" t="s">
        <v>58</v>
      </c>
      <c r="E33" s="32" t="s">
        <v>38</v>
      </c>
      <c r="F33" s="33">
        <v>99639.9296875</v>
      </c>
      <c r="G33" s="34">
        <v>362723.759765625</v>
      </c>
    </row>
    <row r="34" spans="1:9" x14ac:dyDescent="0.25">
      <c r="A34" s="32" t="s">
        <v>62</v>
      </c>
      <c r="B34" s="32" t="s">
        <v>2</v>
      </c>
      <c r="C34" s="32" t="s">
        <v>37</v>
      </c>
      <c r="D34" s="32" t="s">
        <v>58</v>
      </c>
      <c r="E34" s="32" t="s">
        <v>67</v>
      </c>
      <c r="F34" s="33">
        <v>7153.7998046875</v>
      </c>
      <c r="G34" s="34">
        <v>43902.73828125</v>
      </c>
    </row>
    <row r="35" spans="1:9" x14ac:dyDescent="0.25">
      <c r="A35" s="32" t="s">
        <v>62</v>
      </c>
      <c r="B35" s="32" t="s">
        <v>2</v>
      </c>
      <c r="C35" s="32" t="s">
        <v>37</v>
      </c>
      <c r="D35" s="32" t="s">
        <v>58</v>
      </c>
      <c r="E35" s="32" t="s">
        <v>25</v>
      </c>
      <c r="F35" s="33">
        <v>78715.35888671875</v>
      </c>
      <c r="G35" s="34">
        <v>223852.017578125</v>
      </c>
    </row>
    <row r="36" spans="1:9" x14ac:dyDescent="0.25">
      <c r="A36" s="32" t="s">
        <v>62</v>
      </c>
      <c r="B36" s="32" t="s">
        <v>2</v>
      </c>
      <c r="C36" s="32" t="s">
        <v>37</v>
      </c>
      <c r="D36" s="32" t="s">
        <v>58</v>
      </c>
      <c r="E36" s="32" t="s">
        <v>59</v>
      </c>
      <c r="F36" s="33">
        <v>34315.58984375</v>
      </c>
      <c r="G36" s="34">
        <v>108264.298828125</v>
      </c>
    </row>
    <row r="37" spans="1:9" x14ac:dyDescent="0.25">
      <c r="A37" s="32" t="s">
        <v>62</v>
      </c>
      <c r="B37" s="32" t="s">
        <v>2</v>
      </c>
      <c r="C37" s="32" t="s">
        <v>37</v>
      </c>
      <c r="D37" s="32" t="s">
        <v>60</v>
      </c>
      <c r="E37" s="32" t="s">
        <v>44</v>
      </c>
      <c r="F37" s="33">
        <v>12454.080078125</v>
      </c>
      <c r="G37" s="34">
        <v>106673.3125</v>
      </c>
    </row>
    <row r="38" spans="1:9" x14ac:dyDescent="0.25">
      <c r="A38" s="32" t="s">
        <v>62</v>
      </c>
      <c r="B38" s="32" t="s">
        <v>2</v>
      </c>
      <c r="C38" s="32" t="s">
        <v>37</v>
      </c>
      <c r="D38" s="32" t="s">
        <v>60</v>
      </c>
      <c r="E38" s="32" t="s">
        <v>27</v>
      </c>
      <c r="F38" s="33">
        <v>6503.0400390625</v>
      </c>
      <c r="G38" s="34">
        <v>19661.259765625</v>
      </c>
    </row>
    <row r="39" spans="1:9" x14ac:dyDescent="0.25">
      <c r="A39" s="32" t="s">
        <v>62</v>
      </c>
      <c r="B39" s="32" t="s">
        <v>2</v>
      </c>
      <c r="C39" s="32" t="s">
        <v>37</v>
      </c>
      <c r="D39" s="32" t="s">
        <v>60</v>
      </c>
      <c r="E39" s="32" t="s">
        <v>25</v>
      </c>
      <c r="F39" s="33">
        <v>73403.771484375</v>
      </c>
      <c r="G39" s="34">
        <v>202633.03515625</v>
      </c>
    </row>
    <row r="40" spans="1:9" x14ac:dyDescent="0.25">
      <c r="A40" s="32" t="s">
        <v>62</v>
      </c>
      <c r="B40" s="32" t="s">
        <v>2</v>
      </c>
      <c r="C40" s="32" t="s">
        <v>37</v>
      </c>
      <c r="D40" s="32" t="s">
        <v>60</v>
      </c>
      <c r="E40" s="32" t="s">
        <v>59</v>
      </c>
      <c r="F40" s="33">
        <v>38910.1298828125</v>
      </c>
      <c r="G40" s="34">
        <v>107127.44140625</v>
      </c>
    </row>
    <row r="41" spans="1:9" ht="15.75" thickBot="1" x14ac:dyDescent="0.3">
      <c r="A41" s="19" t="s">
        <v>80</v>
      </c>
      <c r="B41" s="21"/>
      <c r="C41" s="21"/>
      <c r="D41" s="21"/>
      <c r="E41" s="21"/>
      <c r="F41" s="21">
        <f>SUM(F30:F40)</f>
        <v>402015.01904296875</v>
      </c>
      <c r="G41" s="20">
        <f>SUM(G30:G40)</f>
        <v>1371874.5639648438</v>
      </c>
    </row>
    <row r="42" spans="1:9" x14ac:dyDescent="0.25">
      <c r="A42" s="32" t="s">
        <v>93</v>
      </c>
      <c r="B42" s="32" t="s">
        <v>2</v>
      </c>
      <c r="C42" s="32" t="s">
        <v>37</v>
      </c>
      <c r="D42" s="32" t="s">
        <v>55</v>
      </c>
      <c r="E42" s="32" t="s">
        <v>38</v>
      </c>
      <c r="F42" s="33">
        <v>12165.1201171875</v>
      </c>
      <c r="G42" s="34">
        <v>41635.19921875</v>
      </c>
    </row>
    <row r="43" spans="1:9" x14ac:dyDescent="0.25">
      <c r="A43" s="32" t="s">
        <v>93</v>
      </c>
      <c r="B43" s="32" t="s">
        <v>2</v>
      </c>
      <c r="C43" s="32" t="s">
        <v>37</v>
      </c>
      <c r="D43" s="32" t="s">
        <v>55</v>
      </c>
      <c r="E43" s="32" t="s">
        <v>27</v>
      </c>
      <c r="F43" s="33">
        <v>19066.2998046875</v>
      </c>
      <c r="G43" s="34">
        <v>56311.5</v>
      </c>
    </row>
    <row r="44" spans="1:9" x14ac:dyDescent="0.25">
      <c r="A44" s="32" t="s">
        <v>93</v>
      </c>
      <c r="B44" s="32" t="s">
        <v>2</v>
      </c>
      <c r="C44" s="32" t="s">
        <v>37</v>
      </c>
      <c r="D44" s="32" t="s">
        <v>58</v>
      </c>
      <c r="E44" s="32" t="s">
        <v>38</v>
      </c>
      <c r="F44" s="33">
        <v>72642.88134765625</v>
      </c>
      <c r="G44" s="34">
        <v>267521.765625</v>
      </c>
      <c r="H44" s="46"/>
      <c r="I44" s="46"/>
    </row>
    <row r="45" spans="1:9" x14ac:dyDescent="0.25">
      <c r="A45" s="32" t="s">
        <v>93</v>
      </c>
      <c r="B45" s="32" t="s">
        <v>2</v>
      </c>
      <c r="C45" s="32" t="s">
        <v>37</v>
      </c>
      <c r="D45" s="32" t="s">
        <v>58</v>
      </c>
      <c r="E45" s="32" t="s">
        <v>67</v>
      </c>
      <c r="F45" s="33">
        <v>13762.3203125</v>
      </c>
      <c r="G45" s="34">
        <v>82571.7109375</v>
      </c>
    </row>
    <row r="46" spans="1:9" x14ac:dyDescent="0.25">
      <c r="A46" s="32" t="s">
        <v>93</v>
      </c>
      <c r="B46" s="32" t="s">
        <v>2</v>
      </c>
      <c r="C46" s="32" t="s">
        <v>37</v>
      </c>
      <c r="D46" s="32" t="s">
        <v>58</v>
      </c>
      <c r="E46" s="32" t="s">
        <v>25</v>
      </c>
      <c r="F46" s="33">
        <v>71601.958984375</v>
      </c>
      <c r="G46" s="34">
        <v>189650</v>
      </c>
    </row>
    <row r="47" spans="1:9" x14ac:dyDescent="0.25">
      <c r="A47" s="32" t="s">
        <v>93</v>
      </c>
      <c r="B47" s="32" t="s">
        <v>2</v>
      </c>
      <c r="C47" s="32" t="s">
        <v>37</v>
      </c>
      <c r="D47" s="32" t="s">
        <v>58</v>
      </c>
      <c r="E47" s="32" t="s">
        <v>59</v>
      </c>
      <c r="F47" s="33">
        <v>26602.80029296875</v>
      </c>
      <c r="G47" s="34">
        <v>81600.099609375</v>
      </c>
    </row>
    <row r="48" spans="1:9" x14ac:dyDescent="0.25">
      <c r="A48" s="32" t="s">
        <v>93</v>
      </c>
      <c r="B48" s="32" t="s">
        <v>2</v>
      </c>
      <c r="C48" s="32" t="s">
        <v>37</v>
      </c>
      <c r="D48" s="32" t="s">
        <v>60</v>
      </c>
      <c r="E48" s="32" t="s">
        <v>25</v>
      </c>
      <c r="F48" s="33">
        <v>20587.19921875</v>
      </c>
      <c r="G48" s="34">
        <v>54215.8203125</v>
      </c>
    </row>
    <row r="49" spans="1:9" x14ac:dyDescent="0.25">
      <c r="A49" s="32" t="s">
        <v>93</v>
      </c>
      <c r="B49" s="32" t="s">
        <v>2</v>
      </c>
      <c r="C49" s="32" t="s">
        <v>37</v>
      </c>
      <c r="D49" s="32" t="s">
        <v>60</v>
      </c>
      <c r="E49" s="32" t="s">
        <v>68</v>
      </c>
      <c r="F49" s="33">
        <v>23562.599609375</v>
      </c>
      <c r="G49" s="34">
        <v>137533.296875</v>
      </c>
    </row>
    <row r="50" spans="1:9" x14ac:dyDescent="0.25">
      <c r="A50" s="32" t="s">
        <v>93</v>
      </c>
      <c r="B50" s="32" t="s">
        <v>2</v>
      </c>
      <c r="C50" s="32" t="s">
        <v>37</v>
      </c>
      <c r="D50" s="32" t="s">
        <v>60</v>
      </c>
      <c r="E50" s="32" t="s">
        <v>59</v>
      </c>
      <c r="F50" s="33">
        <v>15551.490234375</v>
      </c>
      <c r="G50" s="34">
        <v>36874.171875</v>
      </c>
    </row>
    <row r="51" spans="1:9" ht="15.75" thickBot="1" x14ac:dyDescent="0.3">
      <c r="A51" s="19" t="s">
        <v>95</v>
      </c>
      <c r="B51" s="21"/>
      <c r="C51" s="21"/>
      <c r="D51" s="21"/>
      <c r="E51" s="21"/>
      <c r="F51" s="21">
        <f>SUM(F42:F50)</f>
        <v>275542.669921875</v>
      </c>
      <c r="G51" s="20">
        <f>SUM(G42:G50)</f>
        <v>947913.564453125</v>
      </c>
    </row>
    <row r="52" spans="1:9" x14ac:dyDescent="0.25">
      <c r="A52" s="32" t="s">
        <v>105</v>
      </c>
      <c r="B52" s="32" t="s">
        <v>2</v>
      </c>
      <c r="C52" s="32" t="s">
        <v>37</v>
      </c>
      <c r="D52" s="32" t="s">
        <v>55</v>
      </c>
      <c r="E52" s="32" t="s">
        <v>27</v>
      </c>
      <c r="F52" s="33">
        <v>36788.8994140625</v>
      </c>
      <c r="G52" s="34">
        <v>111342.62890625</v>
      </c>
    </row>
    <row r="53" spans="1:9" x14ac:dyDescent="0.25">
      <c r="A53" s="32" t="s">
        <v>105</v>
      </c>
      <c r="B53" s="32" t="s">
        <v>2</v>
      </c>
      <c r="C53" s="32" t="s">
        <v>37</v>
      </c>
      <c r="D53" s="32" t="s">
        <v>55</v>
      </c>
      <c r="E53" s="32" t="s">
        <v>56</v>
      </c>
      <c r="F53" s="33">
        <v>249.47999572753906</v>
      </c>
      <c r="G53" s="34">
        <v>330</v>
      </c>
    </row>
    <row r="54" spans="1:9" x14ac:dyDescent="0.25">
      <c r="A54" s="32" t="s">
        <v>105</v>
      </c>
      <c r="B54" s="32" t="s">
        <v>2</v>
      </c>
      <c r="C54" s="32" t="s">
        <v>37</v>
      </c>
      <c r="D54" s="32" t="s">
        <v>55</v>
      </c>
      <c r="E54" s="32" t="s">
        <v>22</v>
      </c>
      <c r="F54" s="33">
        <v>313496.1015625</v>
      </c>
      <c r="G54" s="34">
        <v>766927.671875</v>
      </c>
    </row>
    <row r="55" spans="1:9" x14ac:dyDescent="0.25">
      <c r="A55" s="32" t="s">
        <v>105</v>
      </c>
      <c r="B55" s="32" t="s">
        <v>2</v>
      </c>
      <c r="C55" s="32" t="s">
        <v>37</v>
      </c>
      <c r="D55" s="32" t="s">
        <v>57</v>
      </c>
      <c r="E55" s="32" t="s">
        <v>66</v>
      </c>
      <c r="F55" s="33">
        <v>11541</v>
      </c>
      <c r="G55" s="34">
        <v>16004.099609375</v>
      </c>
    </row>
    <row r="56" spans="1:9" x14ac:dyDescent="0.25">
      <c r="A56" s="32" t="s">
        <v>105</v>
      </c>
      <c r="B56" s="32" t="s">
        <v>2</v>
      </c>
      <c r="C56" s="32" t="s">
        <v>37</v>
      </c>
      <c r="D56" s="32" t="s">
        <v>58</v>
      </c>
      <c r="E56" s="32" t="s">
        <v>38</v>
      </c>
      <c r="F56" s="33">
        <v>197630.71215820313</v>
      </c>
      <c r="G56" s="34">
        <v>642997.728515625</v>
      </c>
      <c r="H56" s="46"/>
      <c r="I56" s="46"/>
    </row>
    <row r="57" spans="1:9" x14ac:dyDescent="0.25">
      <c r="A57" s="32" t="s">
        <v>105</v>
      </c>
      <c r="B57" s="32" t="s">
        <v>2</v>
      </c>
      <c r="C57" s="32" t="s">
        <v>37</v>
      </c>
      <c r="D57" s="32" t="s">
        <v>58</v>
      </c>
      <c r="E57" s="32" t="s">
        <v>27</v>
      </c>
      <c r="F57" s="33">
        <v>12168</v>
      </c>
      <c r="G57" s="34">
        <v>24200</v>
      </c>
    </row>
    <row r="58" spans="1:9" x14ac:dyDescent="0.25">
      <c r="A58" s="32" t="s">
        <v>105</v>
      </c>
      <c r="B58" s="32" t="s">
        <v>2</v>
      </c>
      <c r="C58" s="32" t="s">
        <v>37</v>
      </c>
      <c r="D58" s="32" t="s">
        <v>58</v>
      </c>
      <c r="E58" s="32" t="s">
        <v>25</v>
      </c>
      <c r="F58" s="33">
        <v>162347.380859375</v>
      </c>
      <c r="G58" s="34">
        <v>450467.0078125</v>
      </c>
    </row>
    <row r="59" spans="1:9" x14ac:dyDescent="0.25">
      <c r="A59" s="32" t="s">
        <v>105</v>
      </c>
      <c r="B59" s="32" t="s">
        <v>2</v>
      </c>
      <c r="C59" s="32" t="s">
        <v>37</v>
      </c>
      <c r="D59" s="32" t="s">
        <v>58</v>
      </c>
      <c r="E59" s="32" t="s">
        <v>59</v>
      </c>
      <c r="F59" s="33">
        <v>113728.26904296875</v>
      </c>
      <c r="G59" s="34">
        <v>380255.251953125</v>
      </c>
    </row>
    <row r="60" spans="1:9" x14ac:dyDescent="0.25">
      <c r="A60" s="32" t="s">
        <v>105</v>
      </c>
      <c r="B60" s="32" t="s">
        <v>2</v>
      </c>
      <c r="C60" s="32" t="s">
        <v>37</v>
      </c>
      <c r="D60" s="32" t="s">
        <v>60</v>
      </c>
      <c r="E60" s="32" t="s">
        <v>44</v>
      </c>
      <c r="F60" s="33">
        <v>10932.7998046875</v>
      </c>
      <c r="G60" s="34">
        <v>99199.828125</v>
      </c>
    </row>
    <row r="61" spans="1:9" x14ac:dyDescent="0.25">
      <c r="A61" s="32" t="s">
        <v>105</v>
      </c>
      <c r="B61" s="32" t="s">
        <v>2</v>
      </c>
      <c r="C61" s="32" t="s">
        <v>37</v>
      </c>
      <c r="D61" s="32" t="s">
        <v>60</v>
      </c>
      <c r="E61" s="32" t="s">
        <v>25</v>
      </c>
      <c r="F61" s="33">
        <v>44687.240234375</v>
      </c>
      <c r="G61" s="34">
        <v>138944.94140625</v>
      </c>
    </row>
    <row r="62" spans="1:9" x14ac:dyDescent="0.25">
      <c r="A62" s="32" t="s">
        <v>105</v>
      </c>
      <c r="B62" s="32" t="s">
        <v>2</v>
      </c>
      <c r="C62" s="32" t="s">
        <v>37</v>
      </c>
      <c r="D62" s="32" t="s">
        <v>60</v>
      </c>
      <c r="E62" s="32" t="s">
        <v>59</v>
      </c>
      <c r="F62" s="33">
        <v>28625.18994140625</v>
      </c>
      <c r="G62" s="34">
        <v>94049.69921875</v>
      </c>
    </row>
    <row r="63" spans="1:9" ht="15.75" thickBot="1" x14ac:dyDescent="0.3">
      <c r="A63" s="19" t="s">
        <v>108</v>
      </c>
      <c r="B63" s="21"/>
      <c r="C63" s="21"/>
      <c r="D63" s="21"/>
      <c r="E63" s="21"/>
      <c r="F63" s="21">
        <f>SUM(F52:F62)</f>
        <v>932195.07301330566</v>
      </c>
      <c r="G63" s="20">
        <f>SUM(G52:G62)</f>
        <v>2724718.857421875</v>
      </c>
    </row>
    <row r="64" spans="1:9" x14ac:dyDescent="0.25">
      <c r="A64" s="32" t="s">
        <v>110</v>
      </c>
      <c r="B64" s="32" t="s">
        <v>2</v>
      </c>
      <c r="C64" s="32" t="s">
        <v>37</v>
      </c>
      <c r="D64" s="32" t="s">
        <v>55</v>
      </c>
      <c r="E64" s="32" t="s">
        <v>22</v>
      </c>
      <c r="F64" s="33">
        <v>397876</v>
      </c>
      <c r="G64" s="34">
        <v>1495690.5703125</v>
      </c>
    </row>
    <row r="65" spans="1:7" x14ac:dyDescent="0.25">
      <c r="A65" s="32" t="s">
        <v>110</v>
      </c>
      <c r="B65" s="32" t="s">
        <v>2</v>
      </c>
      <c r="C65" s="32" t="s">
        <v>37</v>
      </c>
      <c r="D65" s="32" t="s">
        <v>58</v>
      </c>
      <c r="E65" s="32" t="s">
        <v>38</v>
      </c>
      <c r="F65" s="33">
        <v>173566.04150390625</v>
      </c>
      <c r="G65" s="34">
        <v>667462.564453125</v>
      </c>
    </row>
    <row r="66" spans="1:7" x14ac:dyDescent="0.25">
      <c r="A66" s="32" t="s">
        <v>110</v>
      </c>
      <c r="B66" s="32" t="s">
        <v>2</v>
      </c>
      <c r="C66" s="32" t="s">
        <v>37</v>
      </c>
      <c r="D66" s="32" t="s">
        <v>58</v>
      </c>
      <c r="E66" s="32" t="s">
        <v>67</v>
      </c>
      <c r="F66" s="33">
        <v>6700</v>
      </c>
      <c r="G66" s="34">
        <v>40648.03125</v>
      </c>
    </row>
    <row r="67" spans="1:7" x14ac:dyDescent="0.25">
      <c r="A67" s="32" t="s">
        <v>110</v>
      </c>
      <c r="B67" s="32" t="s">
        <v>2</v>
      </c>
      <c r="C67" s="32" t="s">
        <v>37</v>
      </c>
      <c r="D67" s="32" t="s">
        <v>58</v>
      </c>
      <c r="E67" s="32" t="s">
        <v>25</v>
      </c>
      <c r="F67" s="33">
        <v>205948.0791015625</v>
      </c>
      <c r="G67" s="34">
        <v>556789.076171875</v>
      </c>
    </row>
    <row r="68" spans="1:7" x14ac:dyDescent="0.25">
      <c r="A68" s="32" t="s">
        <v>110</v>
      </c>
      <c r="B68" s="32" t="s">
        <v>2</v>
      </c>
      <c r="C68" s="32" t="s">
        <v>37</v>
      </c>
      <c r="D68" s="32" t="s">
        <v>58</v>
      </c>
      <c r="E68" s="32" t="s">
        <v>68</v>
      </c>
      <c r="F68" s="33">
        <v>8826.48046875</v>
      </c>
      <c r="G68" s="34">
        <v>51241.01171875</v>
      </c>
    </row>
    <row r="69" spans="1:7" x14ac:dyDescent="0.25">
      <c r="A69" s="32" t="s">
        <v>110</v>
      </c>
      <c r="B69" s="32" t="s">
        <v>2</v>
      </c>
      <c r="C69" s="32" t="s">
        <v>37</v>
      </c>
      <c r="D69" s="32" t="s">
        <v>58</v>
      </c>
      <c r="E69" s="32" t="s">
        <v>59</v>
      </c>
      <c r="F69" s="33">
        <v>59697.849609375</v>
      </c>
      <c r="G69" s="34">
        <v>173840.7421875</v>
      </c>
    </row>
    <row r="70" spans="1:7" x14ac:dyDescent="0.25">
      <c r="A70" s="32" t="s">
        <v>110</v>
      </c>
      <c r="B70" s="32" t="s">
        <v>2</v>
      </c>
      <c r="C70" s="32" t="s">
        <v>37</v>
      </c>
      <c r="D70" s="32" t="s">
        <v>60</v>
      </c>
      <c r="E70" s="32" t="s">
        <v>25</v>
      </c>
      <c r="F70" s="33">
        <v>13455.2998046875</v>
      </c>
      <c r="G70" s="34">
        <v>49127.19921875</v>
      </c>
    </row>
    <row r="71" spans="1:7" x14ac:dyDescent="0.25">
      <c r="A71" s="32" t="s">
        <v>110</v>
      </c>
      <c r="B71" s="32" t="s">
        <v>2</v>
      </c>
      <c r="C71" s="32" t="s">
        <v>37</v>
      </c>
      <c r="D71" s="32" t="s">
        <v>60</v>
      </c>
      <c r="E71" s="32" t="s">
        <v>59</v>
      </c>
      <c r="F71" s="33">
        <v>12775.7802734375</v>
      </c>
      <c r="G71" s="34">
        <v>32115.400390625</v>
      </c>
    </row>
    <row r="72" spans="1:7" ht="15.75" thickBot="1" x14ac:dyDescent="0.3">
      <c r="A72" s="19" t="s">
        <v>112</v>
      </c>
      <c r="B72" s="21"/>
      <c r="C72" s="21"/>
      <c r="D72" s="21"/>
      <c r="E72" s="21"/>
      <c r="F72" s="21">
        <f>SUM(F64:F71)</f>
        <v>878845.53076171875</v>
      </c>
      <c r="G72" s="20">
        <f>SUM(G64:G71)</f>
        <v>3066914.595703125</v>
      </c>
    </row>
    <row r="73" spans="1:7" x14ac:dyDescent="0.25">
      <c r="A73" s="32" t="s">
        <v>115</v>
      </c>
      <c r="B73" s="32" t="s">
        <v>2</v>
      </c>
      <c r="C73" s="32" t="s">
        <v>37</v>
      </c>
      <c r="D73" s="32" t="s">
        <v>55</v>
      </c>
      <c r="E73" s="32" t="s">
        <v>27</v>
      </c>
      <c r="F73" s="33">
        <v>10910</v>
      </c>
      <c r="G73" s="34">
        <v>39508</v>
      </c>
    </row>
    <row r="74" spans="1:7" x14ac:dyDescent="0.25">
      <c r="A74" s="32" t="s">
        <v>115</v>
      </c>
      <c r="B74" s="32" t="s">
        <v>2</v>
      </c>
      <c r="C74" s="32" t="s">
        <v>37</v>
      </c>
      <c r="D74" s="32" t="s">
        <v>55</v>
      </c>
      <c r="E74" s="32" t="s">
        <v>22</v>
      </c>
      <c r="F74" s="33">
        <v>44200</v>
      </c>
      <c r="G74" s="34">
        <v>104279.0390625</v>
      </c>
    </row>
    <row r="75" spans="1:7" x14ac:dyDescent="0.25">
      <c r="A75" s="32" t="s">
        <v>115</v>
      </c>
      <c r="B75" s="32" t="s">
        <v>2</v>
      </c>
      <c r="C75" s="32" t="s">
        <v>37</v>
      </c>
      <c r="D75" s="32" t="s">
        <v>139</v>
      </c>
      <c r="E75" s="32" t="s">
        <v>38</v>
      </c>
      <c r="F75" s="33">
        <v>11047.6796875</v>
      </c>
      <c r="G75" s="34">
        <v>42167.23046875</v>
      </c>
    </row>
    <row r="76" spans="1:7" x14ac:dyDescent="0.25">
      <c r="A76" s="32" t="s">
        <v>115</v>
      </c>
      <c r="B76" s="32" t="s">
        <v>2</v>
      </c>
      <c r="C76" s="32" t="s">
        <v>37</v>
      </c>
      <c r="D76" s="32" t="s">
        <v>57</v>
      </c>
      <c r="E76" s="32" t="s">
        <v>66</v>
      </c>
      <c r="F76" s="33">
        <v>7007.60009765625</v>
      </c>
      <c r="G76" s="34">
        <v>10011.400390625</v>
      </c>
    </row>
    <row r="77" spans="1:7" x14ac:dyDescent="0.25">
      <c r="A77" s="32" t="s">
        <v>115</v>
      </c>
      <c r="B77" s="32" t="s">
        <v>2</v>
      </c>
      <c r="C77" s="32" t="s">
        <v>37</v>
      </c>
      <c r="D77" s="32" t="s">
        <v>58</v>
      </c>
      <c r="E77" s="32" t="s">
        <v>44</v>
      </c>
      <c r="F77" s="33">
        <v>5520.669921875</v>
      </c>
      <c r="G77" s="34">
        <v>43686</v>
      </c>
    </row>
    <row r="78" spans="1:7" x14ac:dyDescent="0.25">
      <c r="A78" s="32" t="s">
        <v>115</v>
      </c>
      <c r="B78" s="32" t="s">
        <v>2</v>
      </c>
      <c r="C78" s="32" t="s">
        <v>37</v>
      </c>
      <c r="D78" s="32" t="s">
        <v>58</v>
      </c>
      <c r="E78" s="32" t="s">
        <v>38</v>
      </c>
      <c r="F78" s="33">
        <v>159289.431640625</v>
      </c>
      <c r="G78" s="34">
        <v>605677.44140625</v>
      </c>
    </row>
    <row r="79" spans="1:7" x14ac:dyDescent="0.25">
      <c r="A79" s="32" t="s">
        <v>115</v>
      </c>
      <c r="B79" s="32" t="s">
        <v>2</v>
      </c>
      <c r="C79" s="32" t="s">
        <v>37</v>
      </c>
      <c r="D79" s="32" t="s">
        <v>58</v>
      </c>
      <c r="E79" s="32" t="s">
        <v>67</v>
      </c>
      <c r="F79" s="33">
        <v>6762</v>
      </c>
      <c r="G79" s="34">
        <v>39499.80859375</v>
      </c>
    </row>
    <row r="80" spans="1:7" x14ac:dyDescent="0.25">
      <c r="A80" s="32" t="s">
        <v>115</v>
      </c>
      <c r="B80" s="32" t="s">
        <v>2</v>
      </c>
      <c r="C80" s="32" t="s">
        <v>37</v>
      </c>
      <c r="D80" s="32" t="s">
        <v>58</v>
      </c>
      <c r="E80" s="32" t="s">
        <v>25</v>
      </c>
      <c r="F80" s="33">
        <v>68143.83984375</v>
      </c>
      <c r="G80" s="34">
        <v>206618.98828125</v>
      </c>
    </row>
    <row r="81" spans="1:7" x14ac:dyDescent="0.25">
      <c r="A81" s="32" t="s">
        <v>115</v>
      </c>
      <c r="B81" s="32" t="s">
        <v>2</v>
      </c>
      <c r="C81" s="32" t="s">
        <v>37</v>
      </c>
      <c r="D81" s="32" t="s">
        <v>58</v>
      </c>
      <c r="E81" s="32" t="s">
        <v>59</v>
      </c>
      <c r="F81" s="33">
        <v>40656.77978515625</v>
      </c>
      <c r="G81" s="34">
        <v>117356.66015625</v>
      </c>
    </row>
    <row r="82" spans="1:7" x14ac:dyDescent="0.25">
      <c r="A82" s="32" t="s">
        <v>115</v>
      </c>
      <c r="B82" s="32" t="s">
        <v>2</v>
      </c>
      <c r="C82" s="32" t="s">
        <v>37</v>
      </c>
      <c r="D82" s="32" t="s">
        <v>60</v>
      </c>
      <c r="E82" s="32" t="s">
        <v>59</v>
      </c>
      <c r="F82" s="33">
        <v>6639.4599609375</v>
      </c>
      <c r="G82" s="34">
        <v>14604.4599609375</v>
      </c>
    </row>
    <row r="83" spans="1:7" ht="15.75" thickBot="1" x14ac:dyDescent="0.3">
      <c r="A83" s="19" t="s">
        <v>117</v>
      </c>
      <c r="B83" s="21"/>
      <c r="C83" s="21"/>
      <c r="D83" s="21"/>
      <c r="E83" s="21"/>
      <c r="F83" s="21">
        <f>SUM(F73:F82)</f>
        <v>360177.4609375</v>
      </c>
      <c r="G83" s="20">
        <f>SUM(G73:G82)</f>
        <v>1223409.0283203125</v>
      </c>
    </row>
    <row r="84" spans="1:7" x14ac:dyDescent="0.25">
      <c r="A84" s="32" t="s">
        <v>119</v>
      </c>
      <c r="B84" s="32" t="s">
        <v>2</v>
      </c>
      <c r="C84" s="32" t="s">
        <v>37</v>
      </c>
      <c r="D84" s="32" t="s">
        <v>140</v>
      </c>
      <c r="E84" s="32" t="s">
        <v>38</v>
      </c>
      <c r="F84" s="33">
        <v>11059.2001953125</v>
      </c>
      <c r="G84" s="34">
        <v>42211.19921875</v>
      </c>
    </row>
    <row r="85" spans="1:7" x14ac:dyDescent="0.25">
      <c r="A85" s="32" t="s">
        <v>119</v>
      </c>
      <c r="B85" s="32" t="s">
        <v>2</v>
      </c>
      <c r="C85" s="32" t="s">
        <v>37</v>
      </c>
      <c r="D85" s="32" t="s">
        <v>55</v>
      </c>
      <c r="E85" s="32" t="s">
        <v>38</v>
      </c>
      <c r="F85" s="33">
        <v>12165.1201171875</v>
      </c>
      <c r="G85" s="34">
        <v>38841.6015625</v>
      </c>
    </row>
    <row r="86" spans="1:7" x14ac:dyDescent="0.25">
      <c r="A86" s="32" t="s">
        <v>119</v>
      </c>
      <c r="B86" s="32" t="s">
        <v>2</v>
      </c>
      <c r="C86" s="32" t="s">
        <v>37</v>
      </c>
      <c r="D86" s="32" t="s">
        <v>55</v>
      </c>
      <c r="E86" s="32" t="s">
        <v>27</v>
      </c>
      <c r="F86" s="33">
        <v>16560</v>
      </c>
      <c r="G86" s="34">
        <v>39650</v>
      </c>
    </row>
    <row r="87" spans="1:7" x14ac:dyDescent="0.25">
      <c r="A87" s="32" t="s">
        <v>119</v>
      </c>
      <c r="B87" s="32" t="s">
        <v>2</v>
      </c>
      <c r="C87" s="32" t="s">
        <v>37</v>
      </c>
      <c r="D87" s="32" t="s">
        <v>55</v>
      </c>
      <c r="E87" s="32" t="s">
        <v>22</v>
      </c>
      <c r="F87" s="33">
        <v>179104</v>
      </c>
      <c r="G87" s="34">
        <v>421738.48828125</v>
      </c>
    </row>
    <row r="88" spans="1:7" x14ac:dyDescent="0.25">
      <c r="A88" s="32" t="s">
        <v>119</v>
      </c>
      <c r="B88" s="32" t="s">
        <v>2</v>
      </c>
      <c r="C88" s="32" t="s">
        <v>37</v>
      </c>
      <c r="D88" s="32" t="s">
        <v>141</v>
      </c>
      <c r="E88" s="32" t="s">
        <v>27</v>
      </c>
      <c r="F88" s="33">
        <v>1610.5600280761719</v>
      </c>
      <c r="G88" s="34">
        <v>5105.47998046875</v>
      </c>
    </row>
    <row r="89" spans="1:7" x14ac:dyDescent="0.25">
      <c r="A89" s="32" t="s">
        <v>119</v>
      </c>
      <c r="B89" s="32" t="s">
        <v>2</v>
      </c>
      <c r="C89" s="32" t="s">
        <v>37</v>
      </c>
      <c r="D89" s="32" t="s">
        <v>57</v>
      </c>
      <c r="E89" s="32" t="s">
        <v>27</v>
      </c>
      <c r="F89" s="33">
        <v>544.30999755859375</v>
      </c>
      <c r="G89" s="34">
        <v>1493.199951171875</v>
      </c>
    </row>
    <row r="90" spans="1:7" x14ac:dyDescent="0.25">
      <c r="A90" s="32" t="s">
        <v>119</v>
      </c>
      <c r="B90" s="32" t="s">
        <v>2</v>
      </c>
      <c r="C90" s="32" t="s">
        <v>37</v>
      </c>
      <c r="D90" s="32" t="s">
        <v>58</v>
      </c>
      <c r="E90" s="32" t="s">
        <v>44</v>
      </c>
      <c r="F90" s="33">
        <v>6952.43994140625</v>
      </c>
      <c r="G90" s="34">
        <v>137511.796875</v>
      </c>
    </row>
    <row r="91" spans="1:7" x14ac:dyDescent="0.25">
      <c r="A91" s="32" t="s">
        <v>119</v>
      </c>
      <c r="B91" s="32" t="s">
        <v>2</v>
      </c>
      <c r="C91" s="32" t="s">
        <v>37</v>
      </c>
      <c r="D91" s="32" t="s">
        <v>58</v>
      </c>
      <c r="E91" s="32" t="s">
        <v>38</v>
      </c>
      <c r="F91" s="33">
        <v>86713.3408203125</v>
      </c>
      <c r="G91" s="34">
        <v>281868.720703125</v>
      </c>
    </row>
    <row r="92" spans="1:7" x14ac:dyDescent="0.25">
      <c r="A92" s="32" t="s">
        <v>119</v>
      </c>
      <c r="B92" s="32" t="s">
        <v>2</v>
      </c>
      <c r="C92" s="32" t="s">
        <v>37</v>
      </c>
      <c r="D92" s="32" t="s">
        <v>58</v>
      </c>
      <c r="E92" s="32" t="s">
        <v>67</v>
      </c>
      <c r="F92" s="33">
        <v>29583.94921875</v>
      </c>
      <c r="G92" s="34">
        <v>33131.51953125</v>
      </c>
    </row>
    <row r="93" spans="1:7" x14ac:dyDescent="0.25">
      <c r="A93" s="32" t="s">
        <v>119</v>
      </c>
      <c r="B93" s="32" t="s">
        <v>2</v>
      </c>
      <c r="C93" s="32" t="s">
        <v>37</v>
      </c>
      <c r="D93" s="32" t="s">
        <v>58</v>
      </c>
      <c r="E93" s="32" t="s">
        <v>25</v>
      </c>
      <c r="F93" s="33">
        <v>212770.8798828125</v>
      </c>
      <c r="G93" s="34">
        <v>600210.1796875</v>
      </c>
    </row>
    <row r="94" spans="1:7" x14ac:dyDescent="0.25">
      <c r="A94" s="32" t="s">
        <v>119</v>
      </c>
      <c r="B94" s="32" t="s">
        <v>2</v>
      </c>
      <c r="C94" s="32" t="s">
        <v>37</v>
      </c>
      <c r="D94" s="32" t="s">
        <v>58</v>
      </c>
      <c r="E94" s="32" t="s">
        <v>142</v>
      </c>
      <c r="F94" s="33">
        <v>8640</v>
      </c>
      <c r="G94" s="34">
        <v>32928</v>
      </c>
    </row>
    <row r="95" spans="1:7" x14ac:dyDescent="0.25">
      <c r="A95" s="32" t="s">
        <v>119</v>
      </c>
      <c r="B95" s="32" t="s">
        <v>2</v>
      </c>
      <c r="C95" s="32" t="s">
        <v>37</v>
      </c>
      <c r="D95" s="32" t="s">
        <v>58</v>
      </c>
      <c r="E95" s="32" t="s">
        <v>68</v>
      </c>
      <c r="F95" s="33">
        <v>5656.31982421875</v>
      </c>
      <c r="G95" s="34">
        <v>30124.75</v>
      </c>
    </row>
    <row r="96" spans="1:7" x14ac:dyDescent="0.25">
      <c r="A96" s="32" t="s">
        <v>119</v>
      </c>
      <c r="B96" s="32" t="s">
        <v>2</v>
      </c>
      <c r="C96" s="32" t="s">
        <v>37</v>
      </c>
      <c r="D96" s="32" t="s">
        <v>58</v>
      </c>
      <c r="E96" s="32" t="s">
        <v>59</v>
      </c>
      <c r="F96" s="33">
        <v>70294.500122070313</v>
      </c>
      <c r="G96" s="34">
        <v>193134.650390625</v>
      </c>
    </row>
    <row r="97" spans="1:7" x14ac:dyDescent="0.25">
      <c r="A97" s="32" t="s">
        <v>119</v>
      </c>
      <c r="B97" s="32" t="s">
        <v>2</v>
      </c>
      <c r="C97" s="32" t="s">
        <v>37</v>
      </c>
      <c r="D97" s="32" t="s">
        <v>60</v>
      </c>
      <c r="E97" s="32" t="s">
        <v>67</v>
      </c>
      <c r="F97" s="33">
        <v>6452.830078125</v>
      </c>
      <c r="G97" s="34">
        <v>43326.69921875</v>
      </c>
    </row>
    <row r="98" spans="1:7" x14ac:dyDescent="0.25">
      <c r="A98" s="32" t="s">
        <v>119</v>
      </c>
      <c r="B98" s="32" t="s">
        <v>2</v>
      </c>
      <c r="C98" s="32" t="s">
        <v>37</v>
      </c>
      <c r="D98" s="32" t="s">
        <v>60</v>
      </c>
      <c r="E98" s="32" t="s">
        <v>68</v>
      </c>
      <c r="F98" s="33">
        <v>13104.48046875</v>
      </c>
      <c r="G98" s="34">
        <v>79410</v>
      </c>
    </row>
    <row r="99" spans="1:7" x14ac:dyDescent="0.25">
      <c r="A99" s="32" t="s">
        <v>119</v>
      </c>
      <c r="B99" s="32" t="s">
        <v>2</v>
      </c>
      <c r="C99" s="32" t="s">
        <v>37</v>
      </c>
      <c r="D99" s="32" t="s">
        <v>60</v>
      </c>
      <c r="E99" s="32" t="s">
        <v>59</v>
      </c>
      <c r="F99" s="33">
        <v>7095.60009765625</v>
      </c>
      <c r="G99" s="34">
        <v>21068.359375</v>
      </c>
    </row>
    <row r="100" spans="1:7" ht="15.75" thickBot="1" x14ac:dyDescent="0.3">
      <c r="A100" s="19" t="s">
        <v>120</v>
      </c>
      <c r="B100" s="21"/>
      <c r="C100" s="21"/>
      <c r="D100" s="21"/>
      <c r="E100" s="21"/>
      <c r="F100" s="21">
        <f>SUM(F84:F99)</f>
        <v>668307.53079223633</v>
      </c>
      <c r="G100" s="20">
        <f>SUM(G84:G99)</f>
        <v>2001754.6447753906</v>
      </c>
    </row>
    <row r="101" spans="1:7" x14ac:dyDescent="0.25">
      <c r="A101" s="32" t="s">
        <v>121</v>
      </c>
      <c r="B101" s="32" t="s">
        <v>2</v>
      </c>
      <c r="C101" s="32" t="s">
        <v>37</v>
      </c>
      <c r="D101" s="32" t="s">
        <v>143</v>
      </c>
      <c r="E101" s="32" t="s">
        <v>99</v>
      </c>
      <c r="F101" s="33">
        <v>400</v>
      </c>
      <c r="G101" s="34">
        <v>9316</v>
      </c>
    </row>
    <row r="102" spans="1:7" x14ac:dyDescent="0.25">
      <c r="A102" s="32" t="s">
        <v>121</v>
      </c>
      <c r="B102" s="32" t="s">
        <v>2</v>
      </c>
      <c r="C102" s="32" t="s">
        <v>37</v>
      </c>
      <c r="D102" s="32" t="s">
        <v>55</v>
      </c>
      <c r="E102" s="32" t="s">
        <v>27</v>
      </c>
      <c r="F102" s="33">
        <v>16560</v>
      </c>
      <c r="G102" s="34">
        <v>39650</v>
      </c>
    </row>
    <row r="103" spans="1:7" x14ac:dyDescent="0.25">
      <c r="A103" s="32" t="s">
        <v>121</v>
      </c>
      <c r="B103" s="32" t="s">
        <v>2</v>
      </c>
      <c r="C103" s="32" t="s">
        <v>37</v>
      </c>
      <c r="D103" s="32" t="s">
        <v>55</v>
      </c>
      <c r="E103" s="32" t="s">
        <v>22</v>
      </c>
      <c r="F103" s="33">
        <v>154700</v>
      </c>
      <c r="G103" s="34">
        <v>365092</v>
      </c>
    </row>
    <row r="104" spans="1:7" x14ac:dyDescent="0.25">
      <c r="A104" s="32" t="s">
        <v>121</v>
      </c>
      <c r="B104" s="32" t="s">
        <v>2</v>
      </c>
      <c r="C104" s="32" t="s">
        <v>37</v>
      </c>
      <c r="D104" s="32" t="s">
        <v>139</v>
      </c>
      <c r="E104" s="32" t="s">
        <v>38</v>
      </c>
      <c r="F104" s="33">
        <v>35635.2001953125</v>
      </c>
      <c r="G104" s="34">
        <v>126633.59765625</v>
      </c>
    </row>
    <row r="105" spans="1:7" x14ac:dyDescent="0.25">
      <c r="A105" s="32" t="s">
        <v>121</v>
      </c>
      <c r="B105" s="32" t="s">
        <v>2</v>
      </c>
      <c r="C105" s="32" t="s">
        <v>37</v>
      </c>
      <c r="D105" s="32" t="s">
        <v>58</v>
      </c>
      <c r="E105" s="32" t="s">
        <v>44</v>
      </c>
      <c r="F105" s="33">
        <v>11716.419921875</v>
      </c>
      <c r="G105" s="34">
        <v>103254.7734375</v>
      </c>
    </row>
    <row r="106" spans="1:7" x14ac:dyDescent="0.25">
      <c r="A106" s="32" t="s">
        <v>121</v>
      </c>
      <c r="B106" s="32" t="s">
        <v>2</v>
      </c>
      <c r="C106" s="32" t="s">
        <v>37</v>
      </c>
      <c r="D106" s="32" t="s">
        <v>58</v>
      </c>
      <c r="E106" s="32" t="s">
        <v>38</v>
      </c>
      <c r="F106" s="33">
        <v>126797.76171875</v>
      </c>
      <c r="G106" s="34">
        <v>491433.607421875</v>
      </c>
    </row>
    <row r="107" spans="1:7" x14ac:dyDescent="0.25">
      <c r="A107" s="32" t="s">
        <v>121</v>
      </c>
      <c r="B107" s="32" t="s">
        <v>2</v>
      </c>
      <c r="C107" s="32" t="s">
        <v>37</v>
      </c>
      <c r="D107" s="32" t="s">
        <v>58</v>
      </c>
      <c r="E107" s="32" t="s">
        <v>56</v>
      </c>
      <c r="F107" s="33">
        <v>450</v>
      </c>
      <c r="G107" s="34">
        <v>738</v>
      </c>
    </row>
    <row r="108" spans="1:7" x14ac:dyDescent="0.25">
      <c r="A108" s="32" t="s">
        <v>121</v>
      </c>
      <c r="B108" s="32" t="s">
        <v>2</v>
      </c>
      <c r="C108" s="32" t="s">
        <v>37</v>
      </c>
      <c r="D108" s="32" t="s">
        <v>58</v>
      </c>
      <c r="E108" s="32" t="s">
        <v>67</v>
      </c>
      <c r="F108" s="33">
        <v>5672.22998046875</v>
      </c>
      <c r="G108" s="34">
        <v>37719.12109375</v>
      </c>
    </row>
    <row r="109" spans="1:7" x14ac:dyDescent="0.25">
      <c r="A109" s="32" t="s">
        <v>121</v>
      </c>
      <c r="B109" s="32" t="s">
        <v>2</v>
      </c>
      <c r="C109" s="32" t="s">
        <v>37</v>
      </c>
      <c r="D109" s="32" t="s">
        <v>58</v>
      </c>
      <c r="E109" s="32" t="s">
        <v>25</v>
      </c>
      <c r="F109" s="33">
        <v>88028.1572265625</v>
      </c>
      <c r="G109" s="34">
        <v>212219.91015625</v>
      </c>
    </row>
    <row r="110" spans="1:7" x14ac:dyDescent="0.25">
      <c r="A110" s="32" t="s">
        <v>121</v>
      </c>
      <c r="B110" s="32" t="s">
        <v>2</v>
      </c>
      <c r="C110" s="32" t="s">
        <v>37</v>
      </c>
      <c r="D110" s="32" t="s">
        <v>58</v>
      </c>
      <c r="E110" s="32" t="s">
        <v>59</v>
      </c>
      <c r="F110" s="33">
        <v>48769.869140625</v>
      </c>
      <c r="G110" s="34">
        <v>115522.560546875</v>
      </c>
    </row>
    <row r="111" spans="1:7" ht="15.75" thickBot="1" x14ac:dyDescent="0.3">
      <c r="A111" s="19" t="s">
        <v>130</v>
      </c>
      <c r="B111" s="21"/>
      <c r="C111" s="21"/>
      <c r="D111" s="21"/>
      <c r="E111" s="21"/>
      <c r="F111" s="21">
        <f>SUM(F95:F110)</f>
        <v>1259640.8995666504</v>
      </c>
      <c r="G111" s="20">
        <f>SUM(G95:G110)</f>
        <v>3870398.6740722656</v>
      </c>
    </row>
    <row r="112" spans="1:7" ht="16.5" thickBot="1" x14ac:dyDescent="0.3">
      <c r="A112" s="17" t="s">
        <v>0</v>
      </c>
      <c r="B112" s="17"/>
      <c r="C112" s="17"/>
      <c r="D112" s="17"/>
      <c r="E112" s="17"/>
      <c r="F112" s="17">
        <f>SUM(F13:F111)</f>
        <v>9831916.2551269531</v>
      </c>
      <c r="G112" s="18">
        <f>SUM(G13:G111)</f>
        <v>31487552.773193359</v>
      </c>
    </row>
    <row r="114" spans="1:1" x14ac:dyDescent="0.25">
      <c r="A114" t="s">
        <v>78</v>
      </c>
    </row>
  </sheetData>
  <sortState xmlns:xlrd2="http://schemas.microsoft.com/office/spreadsheetml/2017/richdata2" ref="A12:H154">
    <sortCondition ref="D12:D154"/>
    <sortCondition ref="E12:E154"/>
  </sortState>
  <mergeCells count="6">
    <mergeCell ref="A11:G11"/>
    <mergeCell ref="A6:G6"/>
    <mergeCell ref="A7:G7"/>
    <mergeCell ref="A8:G8"/>
    <mergeCell ref="A9:G9"/>
    <mergeCell ref="A10:G10"/>
  </mergeCells>
  <printOptions horizontalCentered="1"/>
  <pageMargins left="0.47244094488188981" right="0.51181102362204722" top="0.74803149606299213" bottom="0.74803149606299213" header="0.31496062992125984" footer="0.31496062992125984"/>
  <pageSetup scale="95" orientation="portrait" r:id="rId1"/>
  <headerFooter>
    <oddFooter>&amp;CE-Página &amp;P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16"/>
  <sheetViews>
    <sheetView workbookViewId="0">
      <selection activeCell="A10" sqref="A10:G10"/>
    </sheetView>
  </sheetViews>
  <sheetFormatPr baseColWidth="10" defaultColWidth="47.85546875" defaultRowHeight="15" x14ac:dyDescent="0.25"/>
  <cols>
    <col min="1" max="2" width="11.42578125" bestFit="1" customWidth="1"/>
    <col min="3" max="3" width="12" bestFit="1" customWidth="1"/>
    <col min="4" max="4" width="14.85546875" bestFit="1" customWidth="1"/>
    <col min="5" max="5" width="18.7109375" style="6" bestFit="1" customWidth="1"/>
    <col min="6" max="6" width="11.5703125" style="6" bestFit="1" customWidth="1"/>
    <col min="7" max="7" width="14.42578125" style="29" bestFit="1" customWidth="1"/>
  </cols>
  <sheetData>
    <row r="1" spans="1:7" x14ac:dyDescent="0.25">
      <c r="A1" s="11"/>
    </row>
    <row r="6" spans="1:7" x14ac:dyDescent="0.25">
      <c r="A6" s="50" t="s">
        <v>14</v>
      </c>
      <c r="B6" s="50"/>
      <c r="C6" s="50"/>
      <c r="D6" s="50"/>
      <c r="E6" s="50"/>
      <c r="F6" s="50"/>
      <c r="G6" s="50"/>
    </row>
    <row r="7" spans="1:7" ht="23.25" x14ac:dyDescent="0.35">
      <c r="A7" s="51" t="s">
        <v>15</v>
      </c>
      <c r="B7" s="51"/>
      <c r="C7" s="51"/>
      <c r="D7" s="51"/>
      <c r="E7" s="51"/>
      <c r="F7" s="51"/>
      <c r="G7" s="51"/>
    </row>
    <row r="8" spans="1:7" ht="22.5" x14ac:dyDescent="0.35">
      <c r="A8" s="52" t="s">
        <v>16</v>
      </c>
      <c r="B8" s="52"/>
      <c r="C8" s="52"/>
      <c r="D8" s="52"/>
      <c r="E8" s="52"/>
      <c r="F8" s="52"/>
      <c r="G8" s="52"/>
    </row>
    <row r="9" spans="1:7" ht="20.25" thickBot="1" x14ac:dyDescent="0.4">
      <c r="A9" s="55" t="str">
        <f>Consolidado!A9</f>
        <v>“Año de la innovación y Competitividad”</v>
      </c>
      <c r="B9" s="55"/>
      <c r="C9" s="55"/>
      <c r="D9" s="55"/>
      <c r="E9" s="55"/>
      <c r="F9" s="55"/>
      <c r="G9" s="55"/>
    </row>
    <row r="10" spans="1:7" ht="15.75" thickBot="1" x14ac:dyDescent="0.3">
      <c r="A10" s="54" t="s">
        <v>40</v>
      </c>
      <c r="B10" s="48"/>
      <c r="C10" s="48"/>
      <c r="D10" s="48"/>
      <c r="E10" s="48"/>
      <c r="F10" s="48"/>
      <c r="G10" s="56"/>
    </row>
    <row r="11" spans="1:7" ht="15.75" thickBot="1" x14ac:dyDescent="0.3">
      <c r="A11" s="2" t="s">
        <v>4</v>
      </c>
      <c r="B11" s="35" t="s">
        <v>5</v>
      </c>
      <c r="C11" s="35" t="s">
        <v>6</v>
      </c>
      <c r="D11" s="35" t="s">
        <v>13</v>
      </c>
      <c r="E11" s="35" t="s">
        <v>20</v>
      </c>
      <c r="F11" s="36" t="s">
        <v>7</v>
      </c>
      <c r="G11" s="37" t="s">
        <v>8</v>
      </c>
    </row>
    <row r="12" spans="1:7" x14ac:dyDescent="0.25">
      <c r="A12" s="32"/>
      <c r="B12" s="32"/>
      <c r="C12" s="32"/>
      <c r="D12" s="32"/>
      <c r="E12" s="32"/>
      <c r="F12" s="44"/>
      <c r="G12" s="45"/>
    </row>
    <row r="13" spans="1:7" x14ac:dyDescent="0.25">
      <c r="A13" s="38"/>
      <c r="B13" s="39"/>
      <c r="C13" s="39"/>
      <c r="D13" s="39"/>
      <c r="E13" s="39"/>
      <c r="F13" s="39"/>
      <c r="G13" s="40"/>
    </row>
    <row r="14" spans="1:7" x14ac:dyDescent="0.25">
      <c r="A14" s="32"/>
      <c r="B14" s="32"/>
      <c r="C14" s="32"/>
      <c r="D14" s="32"/>
      <c r="E14" s="32"/>
      <c r="F14" s="33"/>
      <c r="G14" s="34"/>
    </row>
    <row r="15" spans="1:7" ht="15.75" thickBot="1" x14ac:dyDescent="0.3">
      <c r="A15" s="38"/>
      <c r="B15" s="39"/>
      <c r="C15" s="39"/>
      <c r="D15" s="39"/>
      <c r="E15" s="39"/>
      <c r="F15" s="39"/>
      <c r="G15" s="40"/>
    </row>
    <row r="16" spans="1:7" ht="16.5" thickBot="1" x14ac:dyDescent="0.3">
      <c r="A16" s="25" t="s">
        <v>0</v>
      </c>
      <c r="B16" s="25"/>
      <c r="C16" s="25"/>
      <c r="D16" s="25"/>
      <c r="E16" s="25"/>
      <c r="F16" s="25">
        <f>SUM(F15,F13)</f>
        <v>0</v>
      </c>
      <c r="G16" s="26">
        <f>SUM(G15,G13)</f>
        <v>0</v>
      </c>
    </row>
  </sheetData>
  <mergeCells count="5">
    <mergeCell ref="A6:G6"/>
    <mergeCell ref="A7:G7"/>
    <mergeCell ref="A8:G8"/>
    <mergeCell ref="A9:G9"/>
    <mergeCell ref="A10:G10"/>
  </mergeCells>
  <printOptions horizontalCentered="1"/>
  <pageMargins left="0.5" right="0.5" top="0.56999999999999995" bottom="0.44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Consolidado</vt:lpstr>
      <vt:lpstr>Bovino Carnico</vt:lpstr>
      <vt:lpstr>Bovino Lacteo</vt:lpstr>
      <vt:lpstr>Leche</vt:lpstr>
      <vt:lpstr>Porcino Carnico</vt:lpstr>
      <vt:lpstr>Pieles</vt:lpstr>
      <vt:lpstr>Embutidos</vt:lpstr>
      <vt:lpstr>Otro Origen</vt:lpstr>
      <vt:lpstr>Huevo</vt:lpstr>
      <vt:lpstr>Pro vet</vt:lpstr>
      <vt:lpstr>'Bovino Carnico'!Títulos_a_imprimir</vt:lpstr>
      <vt:lpstr>'Bovino Lacteo'!Títulos_a_imprimir</vt:lpstr>
      <vt:lpstr>Embutidos!Títulos_a_imprimir</vt:lpstr>
      <vt:lpstr>Huevo!Títulos_a_imprimir</vt:lpstr>
      <vt:lpstr>Leche!Títulos_a_imprimir</vt:lpstr>
      <vt:lpstr>'Otro Origen'!Títulos_a_imprimir</vt:lpstr>
      <vt:lpstr>Pieles!Títulos_a_imprimir</vt:lpstr>
      <vt:lpstr>'Porcino Carnico'!Títulos_a_imprimir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Bolivar Toribio</dc:creator>
  <cp:lastModifiedBy>Marcos Cabral</cp:lastModifiedBy>
  <cp:lastPrinted>2019-04-09T19:27:39Z</cp:lastPrinted>
  <dcterms:created xsi:type="dcterms:W3CDTF">2013-05-27T12:29:06Z</dcterms:created>
  <dcterms:modified xsi:type="dcterms:W3CDTF">2025-06-04T19:59:21Z</dcterms:modified>
</cp:coreProperties>
</file>