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pivotCache/pivotCacheDefinition4.xml" ContentType="application/vnd.openxmlformats-officedocument.spreadsheetml.pivotCacheDefinition+xml"/>
  <Override PartName="/xl/pivotCache/pivotCacheRecords4.xml" ContentType="application/vnd.openxmlformats-officedocument.spreadsheetml.pivotCacheRecords+xml"/>
  <Override PartName="/xl/pivotCache/pivotCacheDefinition5.xml" ContentType="application/vnd.openxmlformats-officedocument.spreadsheetml.pivotCacheDefinition+xml"/>
  <Override PartName="/xl/pivotCache/pivotCacheRecords5.xml" ContentType="application/vnd.openxmlformats-officedocument.spreadsheetml.pivotCacheRecords+xml"/>
  <Override PartName="/xl/pivotCache/pivotCacheDefinition6.xml" ContentType="application/vnd.openxmlformats-officedocument.spreadsheetml.pivotCacheDefinition+xml"/>
  <Override PartName="/xl/pivotCache/pivotCacheRecords6.xml" ContentType="application/vnd.openxmlformats-officedocument.spreadsheetml.pivotCacheRecords+xml"/>
  <Override PartName="/xl/pivotCache/pivotCacheDefinition7.xml" ContentType="application/vnd.openxmlformats-officedocument.spreadsheetml.pivotCacheDefinition+xml"/>
  <Override PartName="/xl/pivotCache/pivotCacheRecords7.xml" ContentType="application/vnd.openxmlformats-officedocument.spreadsheetml.pivotCacheRecords+xml"/>
  <Override PartName="/xl/pivotCache/pivotCacheDefinition8.xml" ContentType="application/vnd.openxmlformats-officedocument.spreadsheetml.pivotCacheDefinition+xml"/>
  <Override PartName="/xl/pivotCache/pivotCacheRecords8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pivotTables/pivotTable2.xml" ContentType="application/vnd.openxmlformats-officedocument.spreadsheetml.pivotTab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pivotTables/pivotTable3.xml" ContentType="application/vnd.openxmlformats-officedocument.spreadsheetml.pivotTab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pivotTables/pivotTable4.xml" ContentType="application/vnd.openxmlformats-officedocument.spreadsheetml.pivotTab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pivotTables/pivotTable5.xml" ContentType="application/vnd.openxmlformats-officedocument.spreadsheetml.pivotTable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pivotTables/pivotTable6.xml" ContentType="application/vnd.openxmlformats-officedocument.spreadsheetml.pivotTable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pivotTables/pivotTable7.xml" ContentType="application/vnd.openxmlformats-officedocument.spreadsheetml.pivotTable+xml"/>
  <Override PartName="/xl/drawings/drawing9.xml" ContentType="application/vnd.openxmlformats-officedocument.drawing+xml"/>
  <Override PartName="/xl/pivotTables/pivotTable8.xml" ContentType="application/vnd.openxmlformats-officedocument.spreadsheetml.pivotTable+xml"/>
  <Override PartName="/xl/drawings/drawing10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VictorVanderlinder\Downloads\"/>
    </mc:Choice>
  </mc:AlternateContent>
  <xr:revisionPtr revIDLastSave="0" documentId="13_ncr:1_{8575AF0D-2437-4B2C-A532-146F828BC8E4}" xr6:coauthVersionLast="47" xr6:coauthVersionMax="47" xr10:uidLastSave="{00000000-0000-0000-0000-000000000000}"/>
  <bookViews>
    <workbookView xWindow="-120" yWindow="-120" windowWidth="20730" windowHeight="11160" tabRatio="918" xr2:uid="{00000000-000D-0000-FFFF-FFFF00000000}"/>
  </bookViews>
  <sheets>
    <sheet name="Consolidado" sheetId="15" r:id="rId1"/>
    <sheet name="Bovino Carnico" sheetId="5" r:id="rId2"/>
    <sheet name="Bovino Lacteo" sheetId="6" r:id="rId3"/>
    <sheet name="Leche" sheetId="7" r:id="rId4"/>
    <sheet name="Pieles" sheetId="11" r:id="rId5"/>
    <sheet name="Embutidos" sheetId="12" r:id="rId6"/>
    <sheet name="Pollo" sheetId="22" r:id="rId7"/>
    <sheet name="Otro Origen" sheetId="14" r:id="rId8"/>
    <sheet name="Huevo" sheetId="23" r:id="rId9"/>
    <sheet name="Pro vet" sheetId="20" r:id="rId10"/>
  </sheets>
  <definedNames>
    <definedName name="_xlnm._FilterDatabase" localSheetId="5" hidden="1">Embutidos!#REF!</definedName>
    <definedName name="_xlnm.Print_Titles" localSheetId="1">'Bovino Carnico'!$11:$13</definedName>
    <definedName name="_xlnm.Print_Titles" localSheetId="2">'Bovino Lacteo'!$10:$12</definedName>
    <definedName name="_xlnm.Print_Titles" localSheetId="5">Embutidos!$10:$12</definedName>
    <definedName name="_xlnm.Print_Titles" localSheetId="8">Huevo!$11:$13</definedName>
    <definedName name="_xlnm.Print_Titles" localSheetId="3">Leche!$10:$12</definedName>
    <definedName name="_xlnm.Print_Titles" localSheetId="7">'Otro Origen'!$10:$12</definedName>
    <definedName name="_xlnm.Print_Titles" localSheetId="4">Pieles!$11:$13</definedName>
    <definedName name="_xlnm.Print_Titles" localSheetId="6">Pollo!$10:$12</definedName>
  </definedNames>
  <calcPr calcId="191028"/>
  <pivotCaches>
    <pivotCache cacheId="7" r:id="rId11"/>
    <pivotCache cacheId="11" r:id="rId12"/>
    <pivotCache cacheId="15" r:id="rId13"/>
    <pivotCache cacheId="19" r:id="rId14"/>
    <pivotCache cacheId="23" r:id="rId15"/>
    <pivotCache cacheId="27" r:id="rId16"/>
    <pivotCache cacheId="31" r:id="rId17"/>
    <pivotCache cacheId="35" r:id="rId18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" i="20" l="1"/>
  <c r="F14" i="12"/>
  <c r="G14" i="12"/>
  <c r="F32" i="7" l="1"/>
  <c r="G32" i="7"/>
  <c r="F59" i="7"/>
  <c r="F48" i="7"/>
  <c r="G48" i="7"/>
  <c r="F25" i="6"/>
  <c r="G25" i="6"/>
  <c r="B27" i="20" l="1"/>
  <c r="A19" i="23"/>
  <c r="A37" i="14"/>
  <c r="A20" i="22"/>
  <c r="A18" i="12"/>
  <c r="C24" i="11"/>
  <c r="C20" i="11"/>
  <c r="A59" i="7"/>
  <c r="A30" i="6"/>
  <c r="B22" i="20"/>
  <c r="A17" i="23"/>
  <c r="A29" i="14"/>
  <c r="A17" i="22"/>
  <c r="A16" i="12"/>
  <c r="A48" i="7"/>
  <c r="A25" i="6"/>
  <c r="G30" i="6"/>
  <c r="F30" i="6"/>
  <c r="B16" i="20"/>
  <c r="A15" i="23"/>
  <c r="A19" i="14"/>
  <c r="A14" i="22"/>
  <c r="A14" i="12"/>
  <c r="C17" i="11"/>
  <c r="A32" i="7"/>
  <c r="A17" i="6"/>
  <c r="F17" i="6"/>
  <c r="G17" i="6"/>
  <c r="F17" i="11"/>
  <c r="G17" i="11"/>
  <c r="F20" i="11"/>
  <c r="G20" i="11"/>
  <c r="F16" i="12"/>
  <c r="G16" i="12"/>
  <c r="A12" i="23" l="1"/>
  <c r="G19" i="23"/>
  <c r="F19" i="23"/>
  <c r="G17" i="23"/>
  <c r="F17" i="23"/>
  <c r="G15" i="23"/>
  <c r="F15" i="23"/>
  <c r="A11" i="22"/>
  <c r="G20" i="22"/>
  <c r="F20" i="22"/>
  <c r="G17" i="22"/>
  <c r="F17" i="22"/>
  <c r="G14" i="22"/>
  <c r="F14" i="22"/>
  <c r="F60" i="7"/>
  <c r="G59" i="7"/>
  <c r="G60" i="7" l="1"/>
  <c r="F20" i="23"/>
  <c r="G20" i="23"/>
  <c r="G21" i="22"/>
  <c r="F21" i="22"/>
  <c r="F37" i="14" l="1"/>
  <c r="G37" i="14"/>
  <c r="F24" i="11" l="1"/>
  <c r="G24" i="11"/>
  <c r="E22" i="20" l="1"/>
  <c r="F30" i="5" l="1"/>
  <c r="G30" i="5"/>
  <c r="F24" i="5"/>
  <c r="G24" i="5"/>
  <c r="F19" i="5"/>
  <c r="G19" i="5"/>
  <c r="F31" i="6" l="1"/>
  <c r="G31" i="6"/>
  <c r="F19" i="14"/>
  <c r="G19" i="14"/>
  <c r="F29" i="14" l="1"/>
  <c r="F38" i="14" s="1"/>
  <c r="G29" i="14"/>
  <c r="G38" i="14" s="1"/>
  <c r="E27" i="20" l="1"/>
  <c r="F19" i="12" l="1"/>
  <c r="G19" i="12"/>
  <c r="F25" i="11"/>
  <c r="G25" i="11"/>
  <c r="C16" i="15" s="1"/>
  <c r="G31" i="5" l="1"/>
  <c r="F31" i="5"/>
  <c r="E28" i="20"/>
  <c r="C13" i="15" l="1"/>
  <c r="C14" i="15"/>
  <c r="B14" i="15"/>
  <c r="B11" i="20" l="1"/>
  <c r="A11" i="14"/>
  <c r="A11" i="12"/>
  <c r="A12" i="11"/>
  <c r="A11" i="7"/>
  <c r="A11" i="6"/>
  <c r="A12" i="5"/>
  <c r="B13" i="15" l="1"/>
  <c r="C19" i="15" l="1"/>
  <c r="B16" i="15" l="1"/>
  <c r="B18" i="15"/>
  <c r="B17" i="15"/>
  <c r="C17" i="15"/>
  <c r="C15" i="15" l="1"/>
  <c r="B15" i="15"/>
  <c r="B20" i="15" l="1"/>
  <c r="C18" i="15" l="1"/>
  <c r="C20" i="15" s="1"/>
</calcChain>
</file>

<file path=xl/sharedStrings.xml><?xml version="1.0" encoding="utf-8"?>
<sst xmlns="http://schemas.openxmlformats.org/spreadsheetml/2006/main" count="851" uniqueCount="109">
  <si>
    <t>Dirección General de Ganadería</t>
  </si>
  <si>
    <t>Depto. de Planificacion y Desarrollo</t>
  </si>
  <si>
    <t xml:space="preserve">Consolidado General de Exportaciones </t>
  </si>
  <si>
    <t>2do Trimestre Año 2026</t>
  </si>
  <si>
    <t>Mercancia</t>
  </si>
  <si>
    <t>Kilos</t>
  </si>
  <si>
    <t>Valor US$</t>
  </si>
  <si>
    <t>Res</t>
  </si>
  <si>
    <t>Lacteo</t>
  </si>
  <si>
    <t>Leche</t>
  </si>
  <si>
    <t>Pieles</t>
  </si>
  <si>
    <t>Embutidos</t>
  </si>
  <si>
    <t>Otro Origen</t>
  </si>
  <si>
    <t>Productos Veterinarios</t>
  </si>
  <si>
    <t>N/A</t>
  </si>
  <si>
    <t>Total</t>
  </si>
  <si>
    <t xml:space="preserve">Consolidado de Exportaciones de Carne de Res </t>
  </si>
  <si>
    <t>Mes</t>
  </si>
  <si>
    <t>Origen</t>
  </si>
  <si>
    <t>Clasificación</t>
  </si>
  <si>
    <t>Destino</t>
  </si>
  <si>
    <t>Abril</t>
  </si>
  <si>
    <t>Bovino</t>
  </si>
  <si>
    <t>Cárnico</t>
  </si>
  <si>
    <t>Carne deshuesada</t>
  </si>
  <si>
    <t>Guatemala</t>
  </si>
  <si>
    <t>Exportacion</t>
  </si>
  <si>
    <t>Cortes</t>
  </si>
  <si>
    <t>El Salvador</t>
  </si>
  <si>
    <t>Estados Unidos</t>
  </si>
  <si>
    <t>Puerto Rico</t>
  </si>
  <si>
    <t>Abril*</t>
  </si>
  <si>
    <t>Mayo</t>
  </si>
  <si>
    <t>Mayo*</t>
  </si>
  <si>
    <t>junio</t>
  </si>
  <si>
    <t>Lengua</t>
  </si>
  <si>
    <t>Junio*</t>
  </si>
  <si>
    <t>Nota: Los meses con asterisco (*) estan sujetos a cambios</t>
  </si>
  <si>
    <t>Consolidado por pais</t>
  </si>
  <si>
    <t>Kilogramos</t>
  </si>
  <si>
    <t xml:space="preserve"> Valor US$</t>
  </si>
  <si>
    <t>Total general</t>
  </si>
  <si>
    <t xml:space="preserve">Consolidado de Exportaciones de Lacteos </t>
  </si>
  <si>
    <t>Lácteo</t>
  </si>
  <si>
    <t>Crema de leche</t>
  </si>
  <si>
    <t>Curazao</t>
  </si>
  <si>
    <t>Helados</t>
  </si>
  <si>
    <t>Antigua y Barbuda</t>
  </si>
  <si>
    <t>Jamaica</t>
  </si>
  <si>
    <t>Aruba</t>
  </si>
  <si>
    <t>Barbados</t>
  </si>
  <si>
    <t>San Martin</t>
  </si>
  <si>
    <t>Yogurt</t>
  </si>
  <si>
    <t>Bonaire</t>
  </si>
  <si>
    <t>Guyana</t>
  </si>
  <si>
    <t xml:space="preserve">Consolidado de Exportaciones de Leche </t>
  </si>
  <si>
    <t>Formula Infantil</t>
  </si>
  <si>
    <t>Haiti</t>
  </si>
  <si>
    <t>Leche con Chocolate</t>
  </si>
  <si>
    <t>Dominica</t>
  </si>
  <si>
    <t>Granada</t>
  </si>
  <si>
    <t>Islas Virgenes (U.S.)</t>
  </si>
  <si>
    <t>Trinidad &amp; Tobago</t>
  </si>
  <si>
    <t>Leche condensada</t>
  </si>
  <si>
    <t>Leche entera liquida</t>
  </si>
  <si>
    <t>Angila</t>
  </si>
  <si>
    <t>Islas Turcas y Caicos</t>
  </si>
  <si>
    <t>Leche entera en polvo</t>
  </si>
  <si>
    <t>Santa Lucia</t>
  </si>
  <si>
    <t>Cuba</t>
  </si>
  <si>
    <t>Islas Caiman</t>
  </si>
  <si>
    <t>Consolidado de Exportaciones de Pieles</t>
  </si>
  <si>
    <t>Piel Animal</t>
  </si>
  <si>
    <t>Pieles Semiprocesadas</t>
  </si>
  <si>
    <t>Indonesia</t>
  </si>
  <si>
    <t>Japon</t>
  </si>
  <si>
    <t>Turquia</t>
  </si>
  <si>
    <t>Pieles procesadas</t>
  </si>
  <si>
    <t>Junio</t>
  </si>
  <si>
    <t>Pieles Terminadas</t>
  </si>
  <si>
    <t>Consolidado de Exportaciones de Embutidos</t>
  </si>
  <si>
    <t>ABRIL</t>
  </si>
  <si>
    <t>Salchichas</t>
  </si>
  <si>
    <t>Consolidado de Exportaciones de Carne de Pollo</t>
  </si>
  <si>
    <t>Pollo</t>
  </si>
  <si>
    <t>Grasa</t>
  </si>
  <si>
    <t>Carne deshidratada</t>
  </si>
  <si>
    <t xml:space="preserve"> Kilos</t>
  </si>
  <si>
    <t xml:space="preserve">Consolidado de Exportaciones de Mercancia de Otro Origen </t>
  </si>
  <si>
    <t>Otro Tipo</t>
  </si>
  <si>
    <t>Sazones</t>
  </si>
  <si>
    <t>Sopa</t>
  </si>
  <si>
    <t>Mayonesa</t>
  </si>
  <si>
    <t>San Vincente y las Granadinas</t>
  </si>
  <si>
    <t>Caldo de pollo</t>
  </si>
  <si>
    <t>Surinam</t>
  </si>
  <si>
    <t>Consolidado de Exportaciones de Huevos</t>
  </si>
  <si>
    <t>Pais de Procedencia</t>
  </si>
  <si>
    <t>Avícola</t>
  </si>
  <si>
    <t>Huevo</t>
  </si>
  <si>
    <t>Huevo entero</t>
  </si>
  <si>
    <t xml:space="preserve">Consolidado de Exportaciones de Productos veterinarios </t>
  </si>
  <si>
    <t>PVET</t>
  </si>
  <si>
    <t>Filipinas</t>
  </si>
  <si>
    <t>Ghana</t>
  </si>
  <si>
    <t>Panama</t>
  </si>
  <si>
    <t>Chile</t>
  </si>
  <si>
    <t>Victor Vanderlinder</t>
  </si>
  <si>
    <t>Enc. Div. Estadisticas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</si>
</sst>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i/>
      <shadow/>
      <sz val="18"/>
      <color theme="1"/>
      <name val="Garamond"/>
      <family val="1"/>
    </font>
    <font>
      <b/>
      <i/>
      <sz val="17"/>
      <color theme="1"/>
      <name val="Times New Roman"/>
      <family val="1"/>
    </font>
    <font>
      <b/>
      <i/>
      <sz val="14"/>
      <color theme="1"/>
      <name val="Times New Roman"/>
      <family val="1"/>
    </font>
    <font>
      <b/>
      <i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0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indexed="0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6">
    <xf numFmtId="0" fontId="0" fillId="0" borderId="0"/>
    <xf numFmtId="43" fontId="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</cellStyleXfs>
  <cellXfs count="49">
    <xf numFmtId="0" fontId="0" fillId="0" borderId="0" xfId="0"/>
    <xf numFmtId="43" fontId="4" fillId="0" borderId="0" xfId="1" applyFont="1"/>
    <xf numFmtId="164" fontId="4" fillId="0" borderId="0" xfId="1" applyNumberFormat="1" applyFont="1"/>
    <xf numFmtId="0" fontId="6" fillId="0" borderId="0" xfId="0" applyFont="1" applyAlignment="1">
      <alignment horizontal="center"/>
    </xf>
    <xf numFmtId="43" fontId="0" fillId="0" borderId="0" xfId="1" applyFont="1"/>
    <xf numFmtId="0" fontId="8" fillId="0" borderId="0" xfId="0" applyFont="1" applyAlignment="1">
      <alignment horizontal="center"/>
    </xf>
    <xf numFmtId="0" fontId="2" fillId="2" borderId="1" xfId="4" applyFont="1" applyFill="1" applyBorder="1" applyAlignment="1">
      <alignment horizontal="center"/>
    </xf>
    <xf numFmtId="0" fontId="0" fillId="0" borderId="1" xfId="0" applyBorder="1"/>
    <xf numFmtId="164" fontId="4" fillId="0" borderId="1" xfId="1" applyNumberFormat="1" applyFont="1" applyBorder="1"/>
    <xf numFmtId="43" fontId="4" fillId="0" borderId="1" xfId="1" applyFont="1" applyBorder="1"/>
    <xf numFmtId="164" fontId="4" fillId="0" borderId="1" xfId="1" applyNumberFormat="1" applyFont="1" applyBorder="1" applyAlignment="1">
      <alignment horizontal="center"/>
    </xf>
    <xf numFmtId="0" fontId="5" fillId="3" borderId="1" xfId="0" applyFont="1" applyFill="1" applyBorder="1"/>
    <xf numFmtId="164" fontId="5" fillId="3" borderId="1" xfId="1" applyNumberFormat="1" applyFont="1" applyFill="1" applyBorder="1"/>
    <xf numFmtId="43" fontId="5" fillId="3" borderId="1" xfId="1" applyFont="1" applyFill="1" applyBorder="1"/>
    <xf numFmtId="0" fontId="2" fillId="4" borderId="1" xfId="4" applyFont="1" applyFill="1" applyBorder="1" applyAlignment="1">
      <alignment horizontal="center"/>
    </xf>
    <xf numFmtId="164" fontId="2" fillId="4" borderId="1" xfId="1" applyNumberFormat="1" applyFont="1" applyFill="1" applyBorder="1" applyAlignment="1">
      <alignment horizontal="center"/>
    </xf>
    <xf numFmtId="43" fontId="2" fillId="4" borderId="1" xfId="1" applyFont="1" applyFill="1" applyBorder="1" applyAlignment="1">
      <alignment horizontal="center"/>
    </xf>
    <xf numFmtId="0" fontId="2" fillId="3" borderId="1" xfId="3" applyFont="1" applyFill="1" applyBorder="1" applyAlignment="1">
      <alignment wrapText="1"/>
    </xf>
    <xf numFmtId="164" fontId="7" fillId="3" borderId="1" xfId="1" applyNumberFormat="1" applyFont="1" applyFill="1" applyBorder="1"/>
    <xf numFmtId="43" fontId="7" fillId="3" borderId="1" xfId="1" applyFont="1" applyFill="1" applyBorder="1"/>
    <xf numFmtId="43" fontId="1" fillId="0" borderId="1" xfId="1" applyFont="1" applyFill="1" applyBorder="1" applyAlignment="1">
      <alignment wrapText="1"/>
    </xf>
    <xf numFmtId="164" fontId="5" fillId="3" borderId="1" xfId="1" applyNumberFormat="1" applyFont="1" applyFill="1" applyBorder="1" applyAlignment="1">
      <alignment wrapText="1"/>
    </xf>
    <xf numFmtId="43" fontId="5" fillId="3" borderId="1" xfId="1" applyFont="1" applyFill="1" applyBorder="1" applyAlignment="1">
      <alignment wrapText="1"/>
    </xf>
    <xf numFmtId="0" fontId="5" fillId="0" borderId="0" xfId="0" applyFont="1"/>
    <xf numFmtId="0" fontId="9" fillId="0" borderId="0" xfId="0" applyFont="1"/>
    <xf numFmtId="0" fontId="1" fillId="0" borderId="1" xfId="5" applyFont="1" applyBorder="1" applyAlignment="1">
      <alignment wrapText="1"/>
    </xf>
    <xf numFmtId="4" fontId="1" fillId="0" borderId="1" xfId="5" applyNumberFormat="1" applyFont="1" applyBorder="1" applyAlignment="1">
      <alignment horizontal="right" wrapText="1"/>
    </xf>
    <xf numFmtId="0" fontId="1" fillId="0" borderId="1" xfId="2" applyFont="1" applyBorder="1" applyAlignment="1">
      <alignment wrapText="1"/>
    </xf>
    <xf numFmtId="4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43" fontId="0" fillId="0" borderId="0" xfId="0" applyNumberFormat="1"/>
    <xf numFmtId="0" fontId="6" fillId="0" borderId="0" xfId="0" applyFont="1" applyAlignment="1">
      <alignment horizontal="left"/>
    </xf>
    <xf numFmtId="164" fontId="1" fillId="0" borderId="1" xfId="1" applyNumberFormat="1" applyFont="1" applyFill="1" applyBorder="1" applyAlignment="1">
      <alignment horizontal="right" wrapText="1"/>
    </xf>
    <xf numFmtId="43" fontId="1" fillId="0" borderId="1" xfId="1" applyFont="1" applyFill="1" applyBorder="1" applyAlignment="1">
      <alignment horizontal="right" wrapText="1"/>
    </xf>
    <xf numFmtId="0" fontId="1" fillId="5" borderId="1" xfId="5" applyFont="1" applyFill="1" applyBorder="1" applyAlignment="1">
      <alignment wrapText="1"/>
    </xf>
    <xf numFmtId="4" fontId="1" fillId="5" borderId="1" xfId="5" applyNumberFormat="1" applyFont="1" applyFill="1" applyBorder="1" applyAlignment="1">
      <alignment horizontal="right" wrapText="1"/>
    </xf>
    <xf numFmtId="0" fontId="5" fillId="0" borderId="0" xfId="0" applyFont="1" applyAlignment="1">
      <alignment horizontal="center"/>
    </xf>
    <xf numFmtId="0" fontId="10" fillId="0" borderId="5" xfId="0" applyFont="1" applyBorder="1" applyAlignment="1">
      <alignment horizontal="center"/>
    </xf>
    <xf numFmtId="164" fontId="5" fillId="3" borderId="2" xfId="1" applyNumberFormat="1" applyFont="1" applyFill="1" applyBorder="1" applyAlignment="1">
      <alignment horizontal="center"/>
    </xf>
    <xf numFmtId="164" fontId="5" fillId="3" borderId="3" xfId="1" applyNumberFormat="1" applyFont="1" applyFill="1" applyBorder="1" applyAlignment="1">
      <alignment horizontal="center"/>
    </xf>
    <xf numFmtId="164" fontId="5" fillId="3" borderId="4" xfId="1" applyNumberFormat="1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2" fillId="2" borderId="1" xfId="4" applyFont="1" applyFill="1" applyBorder="1" applyAlignment="1">
      <alignment horizontal="center"/>
    </xf>
    <xf numFmtId="0" fontId="10" fillId="0" borderId="0" xfId="0" applyFont="1" applyAlignment="1">
      <alignment horizontal="center"/>
    </xf>
    <xf numFmtId="0" fontId="2" fillId="4" borderId="1" xfId="4" applyFont="1" applyFill="1" applyBorder="1" applyAlignment="1">
      <alignment horizontal="center"/>
    </xf>
    <xf numFmtId="0" fontId="11" fillId="0" borderId="0" xfId="0" applyFont="1" applyAlignment="1">
      <alignment horizontal="center"/>
    </xf>
  </cellXfs>
  <cellStyles count="6">
    <cellStyle name="Millares" xfId="1" builtinId="3"/>
    <cellStyle name="Normal" xfId="0" builtinId="0"/>
    <cellStyle name="Normal_Bovino Carnico" xfId="5" xr:uid="{00000000-0005-0000-0000-000002000000}"/>
    <cellStyle name="Normal_Bovino Lacteo" xfId="2" xr:uid="{00000000-0005-0000-0000-000003000000}"/>
    <cellStyle name="Normal_Hoja14" xfId="3" xr:uid="{00000000-0005-0000-0000-000004000000}"/>
    <cellStyle name="Normal_Hoja5" xfId="4" xr:uid="{00000000-0005-0000-0000-000005000000}"/>
  </cellStyles>
  <dxfs count="16"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pivotCacheDefinition" Target="pivotCache/pivotCacheDefinition3.xml"/><Relationship Id="rId18" Type="http://schemas.openxmlformats.org/officeDocument/2006/relationships/pivotCacheDefinition" Target="pivotCache/pivotCacheDefinition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pivotCacheDefinition" Target="pivotCache/pivotCacheDefinition2.xml"/><Relationship Id="rId17" Type="http://schemas.openxmlformats.org/officeDocument/2006/relationships/pivotCacheDefinition" Target="pivotCache/pivotCacheDefinition7.xml"/><Relationship Id="rId2" Type="http://schemas.openxmlformats.org/officeDocument/2006/relationships/worksheet" Target="worksheets/sheet2.xml"/><Relationship Id="rId16" Type="http://schemas.openxmlformats.org/officeDocument/2006/relationships/pivotCacheDefinition" Target="pivotCache/pivotCacheDefinition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5" Type="http://schemas.openxmlformats.org/officeDocument/2006/relationships/pivotCacheDefinition" Target="pivotCache/pivotCacheDefinition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pivotCacheDefinition" Target="pivotCache/pivotCacheDefinition4.xml"/><Relationship Id="rId22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Exportaciones de Productos Pecuarios </a:t>
            </a:r>
          </a:p>
          <a:p>
            <a:pPr>
              <a:defRPr/>
            </a:pPr>
            <a:r>
              <a:rPr lang="en-US"/>
              <a:t>2do Trimestre 2026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1"/>
          <c:order val="0"/>
          <c:tx>
            <c:strRef>
              <c:f>Consolidado!$B$12</c:f>
              <c:strCache>
                <c:ptCount val="1"/>
                <c:pt idx="0">
                  <c:v>Kilos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Consolidado!$A$13:$A$19</c:f>
              <c:strCache>
                <c:ptCount val="7"/>
                <c:pt idx="0">
                  <c:v>Res</c:v>
                </c:pt>
                <c:pt idx="1">
                  <c:v>Lacteo</c:v>
                </c:pt>
                <c:pt idx="2">
                  <c:v>Leche</c:v>
                </c:pt>
                <c:pt idx="3">
                  <c:v>Pieles</c:v>
                </c:pt>
                <c:pt idx="4">
                  <c:v>Embutidos</c:v>
                </c:pt>
                <c:pt idx="5">
                  <c:v>Otro Origen</c:v>
                </c:pt>
                <c:pt idx="6">
                  <c:v>Productos Veterinarios</c:v>
                </c:pt>
              </c:strCache>
            </c:strRef>
          </c:cat>
          <c:val>
            <c:numRef>
              <c:f>Consolidado!$B$13:$B$19</c:f>
              <c:numCache>
                <c:formatCode>_(* #,##0_);_(* \(#,##0\);_(* "-"??_);_(@_)</c:formatCode>
                <c:ptCount val="7"/>
                <c:pt idx="0">
                  <c:v>744389.83000000007</c:v>
                </c:pt>
                <c:pt idx="1">
                  <c:v>295952.56</c:v>
                </c:pt>
                <c:pt idx="2">
                  <c:v>357671.3</c:v>
                </c:pt>
                <c:pt idx="3">
                  <c:v>357570</c:v>
                </c:pt>
                <c:pt idx="4">
                  <c:v>49329.759999999995</c:v>
                </c:pt>
                <c:pt idx="5">
                  <c:v>604972.83000000007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55-4CE3-B678-52E6FC51659D}"/>
            </c:ext>
          </c:extLst>
        </c:ser>
        <c:ser>
          <c:idx val="0"/>
          <c:order val="1"/>
          <c:tx>
            <c:strRef>
              <c:f>Consolidado!$C$12</c:f>
              <c:strCache>
                <c:ptCount val="1"/>
                <c:pt idx="0">
                  <c:v>Valor US$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Consolidado!$A$13:$A$19</c:f>
              <c:strCache>
                <c:ptCount val="7"/>
                <c:pt idx="0">
                  <c:v>Res</c:v>
                </c:pt>
                <c:pt idx="1">
                  <c:v>Lacteo</c:v>
                </c:pt>
                <c:pt idx="2">
                  <c:v>Leche</c:v>
                </c:pt>
                <c:pt idx="3">
                  <c:v>Pieles</c:v>
                </c:pt>
                <c:pt idx="4">
                  <c:v>Embutidos</c:v>
                </c:pt>
                <c:pt idx="5">
                  <c:v>Otro Origen</c:v>
                </c:pt>
                <c:pt idx="6">
                  <c:v>Productos Veterinarios</c:v>
                </c:pt>
              </c:strCache>
            </c:strRef>
          </c:cat>
          <c:val>
            <c:numRef>
              <c:f>Consolidado!$C$13:$C$19</c:f>
              <c:numCache>
                <c:formatCode>_(* #,##0.00_);_(* \(#,##0.00\);_(* "-"??_);_(@_)</c:formatCode>
                <c:ptCount val="7"/>
                <c:pt idx="0">
                  <c:v>5047249.5599999996</c:v>
                </c:pt>
                <c:pt idx="1">
                  <c:v>850451.16</c:v>
                </c:pt>
                <c:pt idx="2">
                  <c:v>665293.22</c:v>
                </c:pt>
                <c:pt idx="3">
                  <c:v>75376.2</c:v>
                </c:pt>
                <c:pt idx="4">
                  <c:v>104978.44</c:v>
                </c:pt>
                <c:pt idx="5">
                  <c:v>2427779.6399999997</c:v>
                </c:pt>
                <c:pt idx="6">
                  <c:v>1332750.2999999998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9D-4C8A-B4AC-4F489D7221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-5045888"/>
        <c:axId val="-5042080"/>
        <c:axId val="0"/>
      </c:bar3DChart>
      <c:catAx>
        <c:axId val="-50458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-5042080"/>
        <c:crosses val="autoZero"/>
        <c:auto val="1"/>
        <c:lblAlgn val="ctr"/>
        <c:lblOffset val="100"/>
        <c:noMultiLvlLbl val="0"/>
      </c:catAx>
      <c:valAx>
        <c:axId val="-5042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-50458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[Exportaciones de productos pecuarios T2 2026.xlsx]Bovino Carnico!Tabla dinámica1</c:name>
    <c:fmtId val="6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Exportaciones de Carne de Res 2do Trimestre</a:t>
            </a:r>
            <a:r>
              <a:rPr lang="es-DO" baseline="0"/>
              <a:t> 2026</a:t>
            </a:r>
            <a:endParaRPr lang="es-DO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'Bovino Carnico'!$B$36</c:f>
              <c:strCache>
                <c:ptCount val="1"/>
                <c:pt idx="0">
                  <c:v>Kilogramos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'Bovino Carnico'!$A$37:$A$41</c:f>
              <c:strCache>
                <c:ptCount val="4"/>
                <c:pt idx="0">
                  <c:v>Estados Unidos</c:v>
                </c:pt>
                <c:pt idx="1">
                  <c:v>Guatemala</c:v>
                </c:pt>
                <c:pt idx="2">
                  <c:v>El Salvador</c:v>
                </c:pt>
                <c:pt idx="3">
                  <c:v>Puerto Rico</c:v>
                </c:pt>
              </c:strCache>
            </c:strRef>
          </c:cat>
          <c:val>
            <c:numRef>
              <c:f>'Bovino Carnico'!$B$37:$B$41</c:f>
              <c:numCache>
                <c:formatCode>_(* #,##0.00_);_(* \(#,##0.00\);_(* "-"??_);_(@_)</c:formatCode>
                <c:ptCount val="4"/>
                <c:pt idx="0">
                  <c:v>19051.07</c:v>
                </c:pt>
                <c:pt idx="1">
                  <c:v>484294.80999999994</c:v>
                </c:pt>
                <c:pt idx="2">
                  <c:v>173230.89</c:v>
                </c:pt>
                <c:pt idx="3">
                  <c:v>67813.06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05-4138-AD79-723CF5A5A4FD}"/>
            </c:ext>
          </c:extLst>
        </c:ser>
        <c:ser>
          <c:idx val="1"/>
          <c:order val="1"/>
          <c:tx>
            <c:strRef>
              <c:f>'Bovino Carnico'!$C$36</c:f>
              <c:strCache>
                <c:ptCount val="1"/>
                <c:pt idx="0">
                  <c:v> Valor US$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'Bovino Carnico'!$A$37:$A$41</c:f>
              <c:strCache>
                <c:ptCount val="4"/>
                <c:pt idx="0">
                  <c:v>Estados Unidos</c:v>
                </c:pt>
                <c:pt idx="1">
                  <c:v>Guatemala</c:v>
                </c:pt>
                <c:pt idx="2">
                  <c:v>El Salvador</c:v>
                </c:pt>
                <c:pt idx="3">
                  <c:v>Puerto Rico</c:v>
                </c:pt>
              </c:strCache>
            </c:strRef>
          </c:cat>
          <c:val>
            <c:numRef>
              <c:f>'Bovino Carnico'!$C$37:$C$41</c:f>
              <c:numCache>
                <c:formatCode>_(* #,##0.00_);_(* \(#,##0.00\);_(* "-"??_);_(@_)</c:formatCode>
                <c:ptCount val="4"/>
                <c:pt idx="0">
                  <c:v>151632</c:v>
                </c:pt>
                <c:pt idx="1">
                  <c:v>3308469.1799999997</c:v>
                </c:pt>
                <c:pt idx="2">
                  <c:v>1093772.8599999999</c:v>
                </c:pt>
                <c:pt idx="3">
                  <c:v>493375.52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05-4138-AD79-723CF5A5A4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-5039904"/>
        <c:axId val="-5051872"/>
        <c:axId val="0"/>
      </c:bar3DChart>
      <c:catAx>
        <c:axId val="-50399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-5051872"/>
        <c:crosses val="autoZero"/>
        <c:auto val="1"/>
        <c:lblAlgn val="ctr"/>
        <c:lblOffset val="100"/>
        <c:noMultiLvlLbl val="0"/>
      </c:catAx>
      <c:valAx>
        <c:axId val="-5051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-50399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[Exportaciones de productos pecuarios T2 2026.xlsx]Bovino Lacteo!Tabla dinámica2</c:name>
    <c:fmtId val="2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Exportaciones de Lácteos 2do Trimestre 2026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'Bovino Lacteo'!$B$36</c:f>
              <c:strCache>
                <c:ptCount val="1"/>
                <c:pt idx="0">
                  <c:v>Kilogramos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'Bovino Lacteo'!$A$37:$A$46</c:f>
              <c:strCache>
                <c:ptCount val="9"/>
                <c:pt idx="0">
                  <c:v>Antigua y Barbuda</c:v>
                </c:pt>
                <c:pt idx="1">
                  <c:v>Aruba</c:v>
                </c:pt>
                <c:pt idx="2">
                  <c:v>Barbados</c:v>
                </c:pt>
                <c:pt idx="3">
                  <c:v>Estados Unidos</c:v>
                </c:pt>
                <c:pt idx="4">
                  <c:v>Jamaica</c:v>
                </c:pt>
                <c:pt idx="5">
                  <c:v>San Martin</c:v>
                </c:pt>
                <c:pt idx="6">
                  <c:v>Curazao</c:v>
                </c:pt>
                <c:pt idx="7">
                  <c:v>Bonaire</c:v>
                </c:pt>
                <c:pt idx="8">
                  <c:v>Guyana</c:v>
                </c:pt>
              </c:strCache>
            </c:strRef>
          </c:cat>
          <c:val>
            <c:numRef>
              <c:f>'Bovino Lacteo'!$B$37:$B$46</c:f>
              <c:numCache>
                <c:formatCode>_(* #,##0.00_);_(* \(#,##0.00\);_(* "-"??_);_(@_)</c:formatCode>
                <c:ptCount val="9"/>
                <c:pt idx="0">
                  <c:v>11555.68</c:v>
                </c:pt>
                <c:pt idx="1">
                  <c:v>4690.8999999999996</c:v>
                </c:pt>
                <c:pt idx="2">
                  <c:v>5472.74</c:v>
                </c:pt>
                <c:pt idx="3">
                  <c:v>27678.78</c:v>
                </c:pt>
                <c:pt idx="4">
                  <c:v>349125.58999999997</c:v>
                </c:pt>
                <c:pt idx="5">
                  <c:v>12299.22</c:v>
                </c:pt>
                <c:pt idx="6">
                  <c:v>4399</c:v>
                </c:pt>
                <c:pt idx="7">
                  <c:v>378</c:v>
                </c:pt>
                <c:pt idx="8">
                  <c:v>6593.73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AC-4383-BCA4-6BEEC9D8DA0C}"/>
            </c:ext>
          </c:extLst>
        </c:ser>
        <c:ser>
          <c:idx val="1"/>
          <c:order val="1"/>
          <c:tx>
            <c:strRef>
              <c:f>'Bovino Lacteo'!$C$36</c:f>
              <c:strCache>
                <c:ptCount val="1"/>
                <c:pt idx="0">
                  <c:v> Valor US$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'Bovino Lacteo'!$A$37:$A$46</c:f>
              <c:strCache>
                <c:ptCount val="9"/>
                <c:pt idx="0">
                  <c:v>Antigua y Barbuda</c:v>
                </c:pt>
                <c:pt idx="1">
                  <c:v>Aruba</c:v>
                </c:pt>
                <c:pt idx="2">
                  <c:v>Barbados</c:v>
                </c:pt>
                <c:pt idx="3">
                  <c:v>Estados Unidos</c:v>
                </c:pt>
                <c:pt idx="4">
                  <c:v>Jamaica</c:v>
                </c:pt>
                <c:pt idx="5">
                  <c:v>San Martin</c:v>
                </c:pt>
                <c:pt idx="6">
                  <c:v>Curazao</c:v>
                </c:pt>
                <c:pt idx="7">
                  <c:v>Bonaire</c:v>
                </c:pt>
                <c:pt idx="8">
                  <c:v>Guyana</c:v>
                </c:pt>
              </c:strCache>
            </c:strRef>
          </c:cat>
          <c:val>
            <c:numRef>
              <c:f>'Bovino Lacteo'!$C$37:$C$46</c:f>
              <c:numCache>
                <c:formatCode>_(* #,##0.00_);_(* \(#,##0.00\);_(* "-"??_);_(@_)</c:formatCode>
                <c:ptCount val="9"/>
                <c:pt idx="0">
                  <c:v>42774.17</c:v>
                </c:pt>
                <c:pt idx="1">
                  <c:v>23180.080000000002</c:v>
                </c:pt>
                <c:pt idx="2">
                  <c:v>18430.95</c:v>
                </c:pt>
                <c:pt idx="3">
                  <c:v>98908.95</c:v>
                </c:pt>
                <c:pt idx="4">
                  <c:v>1141702.04</c:v>
                </c:pt>
                <c:pt idx="5">
                  <c:v>48439.09</c:v>
                </c:pt>
                <c:pt idx="6">
                  <c:v>15531.5</c:v>
                </c:pt>
                <c:pt idx="7">
                  <c:v>562.73</c:v>
                </c:pt>
                <c:pt idx="8">
                  <c:v>15997.05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DAC-4383-BCA4-6BEEC9D8DA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-5054592"/>
        <c:axId val="-5054048"/>
        <c:axId val="0"/>
      </c:bar3DChart>
      <c:catAx>
        <c:axId val="-5054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-5054048"/>
        <c:crosses val="autoZero"/>
        <c:auto val="1"/>
        <c:lblAlgn val="ctr"/>
        <c:lblOffset val="100"/>
        <c:noMultiLvlLbl val="0"/>
      </c:catAx>
      <c:valAx>
        <c:axId val="-5054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-50545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</c:extLs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[Exportaciones de productos pecuarios T2 2026.xlsx]Leche!Tabla dinámica3</c:name>
    <c:fmtId val="2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Exportaciones de Leche 2do Trimestre 2026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Leche!$B$65</c:f>
              <c:strCache>
                <c:ptCount val="1"/>
                <c:pt idx="0">
                  <c:v>Kilogramos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Leche!$A$66:$A$83</c:f>
              <c:strCache>
                <c:ptCount val="17"/>
                <c:pt idx="0">
                  <c:v>Antigua y Barbuda</c:v>
                </c:pt>
                <c:pt idx="1">
                  <c:v>Bonaire</c:v>
                </c:pt>
                <c:pt idx="2">
                  <c:v>Cuba</c:v>
                </c:pt>
                <c:pt idx="3">
                  <c:v>Curazao</c:v>
                </c:pt>
                <c:pt idx="4">
                  <c:v>Dominica</c:v>
                </c:pt>
                <c:pt idx="5">
                  <c:v>Estados Unidos</c:v>
                </c:pt>
                <c:pt idx="6">
                  <c:v>Granada</c:v>
                </c:pt>
                <c:pt idx="7">
                  <c:v>Guyana</c:v>
                </c:pt>
                <c:pt idx="8">
                  <c:v>Haiti</c:v>
                </c:pt>
                <c:pt idx="9">
                  <c:v>Islas Caiman</c:v>
                </c:pt>
                <c:pt idx="10">
                  <c:v>Islas Turcas y Caicos</c:v>
                </c:pt>
                <c:pt idx="11">
                  <c:v>Islas Virgenes (U.S.)</c:v>
                </c:pt>
                <c:pt idx="12">
                  <c:v>San Martin</c:v>
                </c:pt>
                <c:pt idx="13">
                  <c:v>Santa Lucia</c:v>
                </c:pt>
                <c:pt idx="14">
                  <c:v>Trinidad &amp; Tobago</c:v>
                </c:pt>
                <c:pt idx="15">
                  <c:v>Aruba</c:v>
                </c:pt>
                <c:pt idx="16">
                  <c:v>Angila</c:v>
                </c:pt>
              </c:strCache>
            </c:strRef>
          </c:cat>
          <c:val>
            <c:numRef>
              <c:f>Leche!$B$66:$B$83</c:f>
              <c:numCache>
                <c:formatCode>_(* #,##0.00_);_(* \(#,##0.00\);_(* "-"??_);_(@_)</c:formatCode>
                <c:ptCount val="17"/>
                <c:pt idx="0">
                  <c:v>2812</c:v>
                </c:pt>
                <c:pt idx="1">
                  <c:v>3550</c:v>
                </c:pt>
                <c:pt idx="2">
                  <c:v>49232</c:v>
                </c:pt>
                <c:pt idx="3">
                  <c:v>8435</c:v>
                </c:pt>
                <c:pt idx="4">
                  <c:v>5820</c:v>
                </c:pt>
                <c:pt idx="5">
                  <c:v>155398.76</c:v>
                </c:pt>
                <c:pt idx="6">
                  <c:v>4465</c:v>
                </c:pt>
                <c:pt idx="7">
                  <c:v>3315</c:v>
                </c:pt>
                <c:pt idx="8">
                  <c:v>77687.62</c:v>
                </c:pt>
                <c:pt idx="9">
                  <c:v>254</c:v>
                </c:pt>
                <c:pt idx="10">
                  <c:v>3030</c:v>
                </c:pt>
                <c:pt idx="11">
                  <c:v>1721</c:v>
                </c:pt>
                <c:pt idx="12">
                  <c:v>1139</c:v>
                </c:pt>
                <c:pt idx="13">
                  <c:v>9521.92</c:v>
                </c:pt>
                <c:pt idx="14">
                  <c:v>25200</c:v>
                </c:pt>
                <c:pt idx="15">
                  <c:v>2980</c:v>
                </c:pt>
                <c:pt idx="16">
                  <c:v>3110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12-4387-881B-CD0A3A29B936}"/>
            </c:ext>
          </c:extLst>
        </c:ser>
        <c:ser>
          <c:idx val="1"/>
          <c:order val="1"/>
          <c:tx>
            <c:strRef>
              <c:f>Leche!$C$65</c:f>
              <c:strCache>
                <c:ptCount val="1"/>
                <c:pt idx="0">
                  <c:v> Valor US$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Leche!$A$66:$A$83</c:f>
              <c:strCache>
                <c:ptCount val="17"/>
                <c:pt idx="0">
                  <c:v>Antigua y Barbuda</c:v>
                </c:pt>
                <c:pt idx="1">
                  <c:v>Bonaire</c:v>
                </c:pt>
                <c:pt idx="2">
                  <c:v>Cuba</c:v>
                </c:pt>
                <c:pt idx="3">
                  <c:v>Curazao</c:v>
                </c:pt>
                <c:pt idx="4">
                  <c:v>Dominica</c:v>
                </c:pt>
                <c:pt idx="5">
                  <c:v>Estados Unidos</c:v>
                </c:pt>
                <c:pt idx="6">
                  <c:v>Granada</c:v>
                </c:pt>
                <c:pt idx="7">
                  <c:v>Guyana</c:v>
                </c:pt>
                <c:pt idx="8">
                  <c:v>Haiti</c:v>
                </c:pt>
                <c:pt idx="9">
                  <c:v>Islas Caiman</c:v>
                </c:pt>
                <c:pt idx="10">
                  <c:v>Islas Turcas y Caicos</c:v>
                </c:pt>
                <c:pt idx="11">
                  <c:v>Islas Virgenes (U.S.)</c:v>
                </c:pt>
                <c:pt idx="12">
                  <c:v>San Martin</c:v>
                </c:pt>
                <c:pt idx="13">
                  <c:v>Santa Lucia</c:v>
                </c:pt>
                <c:pt idx="14">
                  <c:v>Trinidad &amp; Tobago</c:v>
                </c:pt>
                <c:pt idx="15">
                  <c:v>Aruba</c:v>
                </c:pt>
                <c:pt idx="16">
                  <c:v>Angila</c:v>
                </c:pt>
              </c:strCache>
            </c:strRef>
          </c:cat>
          <c:val>
            <c:numRef>
              <c:f>Leche!$C$66:$C$83</c:f>
              <c:numCache>
                <c:formatCode>_(* #,##0.00_);_(* \(#,##0.00\);_(* "-"??_);_(@_)</c:formatCode>
                <c:ptCount val="17"/>
                <c:pt idx="0">
                  <c:v>3303.1800000000003</c:v>
                </c:pt>
                <c:pt idx="1">
                  <c:v>3996.3999999999996</c:v>
                </c:pt>
                <c:pt idx="2">
                  <c:v>63567.14</c:v>
                </c:pt>
                <c:pt idx="3">
                  <c:v>9686</c:v>
                </c:pt>
                <c:pt idx="4">
                  <c:v>6982.2</c:v>
                </c:pt>
                <c:pt idx="5">
                  <c:v>239367.38999999996</c:v>
                </c:pt>
                <c:pt idx="6">
                  <c:v>5460.41</c:v>
                </c:pt>
                <c:pt idx="7">
                  <c:v>10176</c:v>
                </c:pt>
                <c:pt idx="8">
                  <c:v>198600.4</c:v>
                </c:pt>
                <c:pt idx="9">
                  <c:v>302.62</c:v>
                </c:pt>
                <c:pt idx="10">
                  <c:v>3132.6000000000004</c:v>
                </c:pt>
                <c:pt idx="11">
                  <c:v>2012.2</c:v>
                </c:pt>
                <c:pt idx="12">
                  <c:v>1151.24</c:v>
                </c:pt>
                <c:pt idx="13">
                  <c:v>73207.100000000006</c:v>
                </c:pt>
                <c:pt idx="14">
                  <c:v>32508</c:v>
                </c:pt>
                <c:pt idx="15">
                  <c:v>3162.9</c:v>
                </c:pt>
                <c:pt idx="16">
                  <c:v>8677.44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B12-4387-881B-CD0A3A29B9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-5051328"/>
        <c:axId val="-5049696"/>
        <c:axId val="0"/>
      </c:bar3DChart>
      <c:catAx>
        <c:axId val="-505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-5049696"/>
        <c:crosses val="autoZero"/>
        <c:auto val="1"/>
        <c:lblAlgn val="ctr"/>
        <c:lblOffset val="100"/>
        <c:noMultiLvlLbl val="0"/>
      </c:catAx>
      <c:valAx>
        <c:axId val="-50496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-50513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</c:extLst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[Exportaciones de productos pecuarios T2 2026.xlsx]Pieles!Tabla dinámica4</c:name>
    <c:fmtId val="5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Exportaciones de Pieles 2do Trimestre 2026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Pieles!$B$31</c:f>
              <c:strCache>
                <c:ptCount val="1"/>
                <c:pt idx="0">
                  <c:v>Kilogramos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Pieles!$A$32:$A$35</c:f>
              <c:strCache>
                <c:ptCount val="3"/>
                <c:pt idx="0">
                  <c:v>Indonesia</c:v>
                </c:pt>
                <c:pt idx="1">
                  <c:v>Japon</c:v>
                </c:pt>
                <c:pt idx="2">
                  <c:v>Turquia</c:v>
                </c:pt>
              </c:strCache>
            </c:strRef>
          </c:cat>
          <c:val>
            <c:numRef>
              <c:f>Pieles!$B$32:$B$35</c:f>
              <c:numCache>
                <c:formatCode>_(* #,##0.00_);_(* \(#,##0.00\);_(* "-"??_);_(@_)</c:formatCode>
                <c:ptCount val="3"/>
                <c:pt idx="0">
                  <c:v>52770</c:v>
                </c:pt>
                <c:pt idx="1">
                  <c:v>48000</c:v>
                </c:pt>
                <c:pt idx="2">
                  <c:v>389970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CD-4578-A713-E875E035091F}"/>
            </c:ext>
          </c:extLst>
        </c:ser>
        <c:ser>
          <c:idx val="1"/>
          <c:order val="1"/>
          <c:tx>
            <c:strRef>
              <c:f>Pieles!$C$31</c:f>
              <c:strCache>
                <c:ptCount val="1"/>
                <c:pt idx="0">
                  <c:v> Valor US$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Pieles!$A$32:$A$35</c:f>
              <c:strCache>
                <c:ptCount val="3"/>
                <c:pt idx="0">
                  <c:v>Indonesia</c:v>
                </c:pt>
                <c:pt idx="1">
                  <c:v>Japon</c:v>
                </c:pt>
                <c:pt idx="2">
                  <c:v>Turquia</c:v>
                </c:pt>
              </c:strCache>
            </c:strRef>
          </c:cat>
          <c:val>
            <c:numRef>
              <c:f>Pieles!$C$32:$C$35</c:f>
              <c:numCache>
                <c:formatCode>_(* #,##0.00_);_(* \(#,##0.00\);_(* "-"??_);_(@_)</c:formatCode>
                <c:ptCount val="3"/>
                <c:pt idx="0">
                  <c:v>5804.7</c:v>
                </c:pt>
                <c:pt idx="1">
                  <c:v>28998.400000000001</c:v>
                </c:pt>
                <c:pt idx="2">
                  <c:v>96227.1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8CD-4578-A713-E875E03509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-48157936"/>
        <c:axId val="-2004957584"/>
        <c:axId val="0"/>
      </c:bar3DChart>
      <c:catAx>
        <c:axId val="-48157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-2004957584"/>
        <c:crosses val="autoZero"/>
        <c:auto val="1"/>
        <c:lblAlgn val="ctr"/>
        <c:lblOffset val="100"/>
        <c:noMultiLvlLbl val="0"/>
      </c:catAx>
      <c:valAx>
        <c:axId val="-20049575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-481579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</c:extLst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[Exportaciones de productos pecuarios T2 2026.xlsx]Pollo!Tabla dinámica2</c:name>
    <c:fmtId val="3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Exportaciones de Carne</a:t>
            </a:r>
            <a:r>
              <a:rPr lang="es-DO" baseline="0"/>
              <a:t> de Pollo</a:t>
            </a:r>
            <a:r>
              <a:rPr lang="es-DO"/>
              <a:t> 2do Trimestre 2026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</c:pivotFmt>
      <c:pivotFmt>
        <c:idx val="2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</c:pivotFmt>
      <c:pivotFmt>
        <c:idx val="3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</c:pivotFmt>
      <c:pivotFmt>
        <c:idx val="4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</c:pivotFmt>
      <c:pivotFmt>
        <c:idx val="5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</c:pivotFmt>
      <c:pivotFmt>
        <c:idx val="6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Pollo!$B$25</c:f>
              <c:strCache>
                <c:ptCount val="1"/>
                <c:pt idx="0">
                  <c:v> Kilos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Pollo!$A$26:$A$28</c:f>
              <c:strCache>
                <c:ptCount val="2"/>
                <c:pt idx="0">
                  <c:v>Haiti</c:v>
                </c:pt>
                <c:pt idx="1">
                  <c:v>Jamaica</c:v>
                </c:pt>
              </c:strCache>
            </c:strRef>
          </c:cat>
          <c:val>
            <c:numRef>
              <c:f>Pollo!$B$26:$B$28</c:f>
              <c:numCache>
                <c:formatCode>#,##0.00</c:formatCode>
                <c:ptCount val="2"/>
                <c:pt idx="0">
                  <c:v>10886.32</c:v>
                </c:pt>
                <c:pt idx="1">
                  <c:v>4320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12-4387-881B-CD0A3A29B936}"/>
            </c:ext>
          </c:extLst>
        </c:ser>
        <c:ser>
          <c:idx val="1"/>
          <c:order val="1"/>
          <c:tx>
            <c:strRef>
              <c:f>Pollo!$C$25</c:f>
              <c:strCache>
                <c:ptCount val="1"/>
                <c:pt idx="0">
                  <c:v> Valor US$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Pollo!$A$26:$A$28</c:f>
              <c:strCache>
                <c:ptCount val="2"/>
                <c:pt idx="0">
                  <c:v>Haiti</c:v>
                </c:pt>
                <c:pt idx="1">
                  <c:v>Jamaica</c:v>
                </c:pt>
              </c:strCache>
            </c:strRef>
          </c:cat>
          <c:val>
            <c:numRef>
              <c:f>Pollo!$C$26:$C$28</c:f>
              <c:numCache>
                <c:formatCode>#,##0.00</c:formatCode>
                <c:ptCount val="2"/>
                <c:pt idx="0">
                  <c:v>39408.5</c:v>
                </c:pt>
                <c:pt idx="1">
                  <c:v>10563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B12-4387-881B-CD0A3A29B9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-2004947792"/>
        <c:axId val="-2004955408"/>
        <c:axId val="0"/>
      </c:bar3DChart>
      <c:catAx>
        <c:axId val="-20049477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-2004955408"/>
        <c:crosses val="autoZero"/>
        <c:auto val="1"/>
        <c:lblAlgn val="ctr"/>
        <c:lblOffset val="100"/>
        <c:noMultiLvlLbl val="0"/>
      </c:catAx>
      <c:valAx>
        <c:axId val="-20049554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-20049477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</c:extLst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[Exportaciones de productos pecuarios T2 2026.xlsx]Otro Origen!Tabla dinámica5</c:name>
    <c:fmtId val="4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Exportaciones de Productos</a:t>
            </a:r>
            <a:r>
              <a:rPr lang="es-DO" baseline="0"/>
              <a:t> Otro Origen 2do Trimeste 2026</a:t>
            </a:r>
            <a:endParaRPr lang="es-DO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'Otro Origen'!$B$43</c:f>
              <c:strCache>
                <c:ptCount val="1"/>
                <c:pt idx="0">
                  <c:v>Kilogramos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'Otro Origen'!$A$44:$A$54</c:f>
              <c:strCache>
                <c:ptCount val="10"/>
                <c:pt idx="0">
                  <c:v>Barbados</c:v>
                </c:pt>
                <c:pt idx="1">
                  <c:v>Cuba</c:v>
                </c:pt>
                <c:pt idx="2">
                  <c:v>Estados Unidos</c:v>
                </c:pt>
                <c:pt idx="3">
                  <c:v>Guyana</c:v>
                </c:pt>
                <c:pt idx="4">
                  <c:v>Haiti</c:v>
                </c:pt>
                <c:pt idx="5">
                  <c:v>Jamaica</c:v>
                </c:pt>
                <c:pt idx="6">
                  <c:v>San Martin</c:v>
                </c:pt>
                <c:pt idx="7">
                  <c:v>Surinam</c:v>
                </c:pt>
                <c:pt idx="8">
                  <c:v>Trinidad &amp; Tobago</c:v>
                </c:pt>
                <c:pt idx="9">
                  <c:v>San Vincente y las Granadinas</c:v>
                </c:pt>
              </c:strCache>
            </c:strRef>
          </c:cat>
          <c:val>
            <c:numRef>
              <c:f>'Otro Origen'!$B$44:$B$54</c:f>
              <c:numCache>
                <c:formatCode>_(* #,##0.00_);_(* \(#,##0.00\);_(* "-"??_);_(@_)</c:formatCode>
                <c:ptCount val="10"/>
                <c:pt idx="0">
                  <c:v>25483.910000000003</c:v>
                </c:pt>
                <c:pt idx="1">
                  <c:v>8448</c:v>
                </c:pt>
                <c:pt idx="2">
                  <c:v>33064.42</c:v>
                </c:pt>
                <c:pt idx="3">
                  <c:v>13651.2</c:v>
                </c:pt>
                <c:pt idx="4">
                  <c:v>67410</c:v>
                </c:pt>
                <c:pt idx="5">
                  <c:v>151234.56</c:v>
                </c:pt>
                <c:pt idx="6">
                  <c:v>20350.900000000001</c:v>
                </c:pt>
                <c:pt idx="7">
                  <c:v>9021.26</c:v>
                </c:pt>
                <c:pt idx="8">
                  <c:v>261363.3</c:v>
                </c:pt>
                <c:pt idx="9">
                  <c:v>14945.28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B4-4105-A635-55CD5D9734DA}"/>
            </c:ext>
          </c:extLst>
        </c:ser>
        <c:ser>
          <c:idx val="1"/>
          <c:order val="1"/>
          <c:tx>
            <c:strRef>
              <c:f>'Otro Origen'!$C$43</c:f>
              <c:strCache>
                <c:ptCount val="1"/>
                <c:pt idx="0">
                  <c:v> Valor US$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'Otro Origen'!$A$44:$A$54</c:f>
              <c:strCache>
                <c:ptCount val="10"/>
                <c:pt idx="0">
                  <c:v>Barbados</c:v>
                </c:pt>
                <c:pt idx="1">
                  <c:v>Cuba</c:v>
                </c:pt>
                <c:pt idx="2">
                  <c:v>Estados Unidos</c:v>
                </c:pt>
                <c:pt idx="3">
                  <c:v>Guyana</c:v>
                </c:pt>
                <c:pt idx="4">
                  <c:v>Haiti</c:v>
                </c:pt>
                <c:pt idx="5">
                  <c:v>Jamaica</c:v>
                </c:pt>
                <c:pt idx="6">
                  <c:v>San Martin</c:v>
                </c:pt>
                <c:pt idx="7">
                  <c:v>Surinam</c:v>
                </c:pt>
                <c:pt idx="8">
                  <c:v>Trinidad &amp; Tobago</c:v>
                </c:pt>
                <c:pt idx="9">
                  <c:v>San Vincente y las Granadinas</c:v>
                </c:pt>
              </c:strCache>
            </c:strRef>
          </c:cat>
          <c:val>
            <c:numRef>
              <c:f>'Otro Origen'!$C$44:$C$54</c:f>
              <c:numCache>
                <c:formatCode>_(* #,##0.00_);_(* \(#,##0.00\);_(* "-"??_);_(@_)</c:formatCode>
                <c:ptCount val="10"/>
                <c:pt idx="0">
                  <c:v>290111.63</c:v>
                </c:pt>
                <c:pt idx="1">
                  <c:v>29520</c:v>
                </c:pt>
                <c:pt idx="2">
                  <c:v>198718.35</c:v>
                </c:pt>
                <c:pt idx="3">
                  <c:v>111032.99</c:v>
                </c:pt>
                <c:pt idx="4">
                  <c:v>475440.33</c:v>
                </c:pt>
                <c:pt idx="5">
                  <c:v>424645.66000000003</c:v>
                </c:pt>
                <c:pt idx="6">
                  <c:v>169122.79</c:v>
                </c:pt>
                <c:pt idx="7">
                  <c:v>76147.429999999993</c:v>
                </c:pt>
                <c:pt idx="8">
                  <c:v>620211.26</c:v>
                </c:pt>
                <c:pt idx="9">
                  <c:v>32829.199999999997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EB4-4105-A635-55CD5D9734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-2004952688"/>
        <c:axId val="-2004956496"/>
        <c:axId val="0"/>
      </c:bar3DChart>
      <c:catAx>
        <c:axId val="-2004952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-2004956496"/>
        <c:crosses val="autoZero"/>
        <c:auto val="1"/>
        <c:lblAlgn val="ctr"/>
        <c:lblOffset val="100"/>
        <c:noMultiLvlLbl val="0"/>
      </c:catAx>
      <c:valAx>
        <c:axId val="-2004956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-2004952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</c:extLst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[Exportaciones de productos pecuarios T2 2026.xlsx]Pro vet!Tabla dinámica6</c:name>
    <c:fmtId val="2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Exportaciones de Productos</a:t>
            </a:r>
            <a:r>
              <a:rPr lang="es-DO" baseline="0"/>
              <a:t> Veterinarios 2do Trimestre 2026</a:t>
            </a:r>
            <a:endParaRPr lang="es-DO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</c:pivotFmt>
    </c:pivotFmts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'Pro vet'!$C$33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'Pro vet'!$B$34:$B$43</c:f>
              <c:strCache>
                <c:ptCount val="9"/>
                <c:pt idx="0">
                  <c:v>Filipinas</c:v>
                </c:pt>
                <c:pt idx="1">
                  <c:v>Cuba</c:v>
                </c:pt>
                <c:pt idx="2">
                  <c:v>Chile</c:v>
                </c:pt>
                <c:pt idx="3">
                  <c:v>Guyana</c:v>
                </c:pt>
                <c:pt idx="4">
                  <c:v>Panama</c:v>
                </c:pt>
                <c:pt idx="5">
                  <c:v>Trinidad &amp; Tobago</c:v>
                </c:pt>
                <c:pt idx="6">
                  <c:v>Bonaire</c:v>
                </c:pt>
                <c:pt idx="7">
                  <c:v>Ghana</c:v>
                </c:pt>
                <c:pt idx="8">
                  <c:v>El Salvador</c:v>
                </c:pt>
              </c:strCache>
            </c:strRef>
          </c:cat>
          <c:val>
            <c:numRef>
              <c:f>'Pro vet'!$C$34:$C$43</c:f>
              <c:numCache>
                <c:formatCode>_(* #,##0.00_);_(* \(#,##0.00\);_(* "-"??_);_(@_)</c:formatCode>
                <c:ptCount val="9"/>
                <c:pt idx="0">
                  <c:v>21850</c:v>
                </c:pt>
                <c:pt idx="1">
                  <c:v>632121.30000000005</c:v>
                </c:pt>
                <c:pt idx="2">
                  <c:v>9500</c:v>
                </c:pt>
                <c:pt idx="3">
                  <c:v>77610</c:v>
                </c:pt>
                <c:pt idx="4">
                  <c:v>269928</c:v>
                </c:pt>
                <c:pt idx="5">
                  <c:v>108975</c:v>
                </c:pt>
                <c:pt idx="6">
                  <c:v>20900</c:v>
                </c:pt>
                <c:pt idx="7">
                  <c:v>118366</c:v>
                </c:pt>
                <c:pt idx="8">
                  <c:v>73500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F1-4339-8DED-7F66396439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-2004943984"/>
        <c:axId val="-2004953776"/>
        <c:axId val="0"/>
      </c:bar3DChart>
      <c:catAx>
        <c:axId val="-20049439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-2004953776"/>
        <c:crosses val="autoZero"/>
        <c:auto val="1"/>
        <c:lblAlgn val="ctr"/>
        <c:lblOffset val="100"/>
        <c:noMultiLvlLbl val="0"/>
      </c:catAx>
      <c:valAx>
        <c:axId val="-2004953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-20049439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4" Type="http://schemas.openxmlformats.org/officeDocument/2006/relationships/image" Target="../media/image3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1009651</xdr:colOff>
      <xdr:row>0</xdr:row>
      <xdr:rowOff>0</xdr:rowOff>
    </xdr:from>
    <xdr:to>
      <xdr:col>2</xdr:col>
      <xdr:colOff>66676</xdr:colOff>
      <xdr:row>6</xdr:row>
      <xdr:rowOff>246499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09651" y="0"/>
          <a:ext cx="1981200" cy="1389499"/>
        </a:xfrm>
        <a:prstGeom prst="rect">
          <a:avLst/>
        </a:prstGeom>
      </xdr:spPr>
    </xdr:pic>
    <xdr:clientData/>
  </xdr:twoCellAnchor>
  <xdr:twoCellAnchor>
    <xdr:from>
      <xdr:col>4</xdr:col>
      <xdr:colOff>38100</xdr:colOff>
      <xdr:row>9</xdr:row>
      <xdr:rowOff>109537</xdr:rowOff>
    </xdr:from>
    <xdr:to>
      <xdr:col>11</xdr:col>
      <xdr:colOff>381000</xdr:colOff>
      <xdr:row>25</xdr:row>
      <xdr:rowOff>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27</xdr:row>
      <xdr:rowOff>152400</xdr:rowOff>
    </xdr:from>
    <xdr:to>
      <xdr:col>0</xdr:col>
      <xdr:colOff>1371600</xdr:colOff>
      <xdr:row>30</xdr:row>
      <xdr:rowOff>171450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E750381-9B86-3629-BACE-2257E71D4E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53075"/>
          <a:ext cx="1371600" cy="5905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1314450</xdr:colOff>
      <xdr:row>20</xdr:row>
      <xdr:rowOff>57150</xdr:rowOff>
    </xdr:from>
    <xdr:to>
      <xdr:col>2</xdr:col>
      <xdr:colOff>114300</xdr:colOff>
      <xdr:row>28</xdr:row>
      <xdr:rowOff>161925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5F506E19-D406-CC21-6A33-F5EDC3014B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4450" y="4124325"/>
          <a:ext cx="1724025" cy="16287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0</xdr:rowOff>
    </xdr:from>
    <xdr:to>
      <xdr:col>4</xdr:col>
      <xdr:colOff>638175</xdr:colOff>
      <xdr:row>6</xdr:row>
      <xdr:rowOff>247650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90675" y="0"/>
          <a:ext cx="1981200" cy="1390650"/>
        </a:xfrm>
        <a:prstGeom prst="rect">
          <a:avLst/>
        </a:prstGeom>
      </xdr:spPr>
    </xdr:pic>
    <xdr:clientData/>
  </xdr:twoCellAnchor>
  <xdr:twoCellAnchor>
    <xdr:from>
      <xdr:col>5</xdr:col>
      <xdr:colOff>123825</xdr:colOff>
      <xdr:row>12</xdr:row>
      <xdr:rowOff>0</xdr:rowOff>
    </xdr:from>
    <xdr:to>
      <xdr:col>7</xdr:col>
      <xdr:colOff>1476375</xdr:colOff>
      <xdr:row>26</xdr:row>
      <xdr:rowOff>100012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438150</xdr:colOff>
      <xdr:row>0</xdr:row>
      <xdr:rowOff>0</xdr:rowOff>
    </xdr:from>
    <xdr:to>
      <xdr:col>4</xdr:col>
      <xdr:colOff>438150</xdr:colOff>
      <xdr:row>7</xdr:row>
      <xdr:rowOff>55999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62150" y="0"/>
          <a:ext cx="1981200" cy="1389499"/>
        </a:xfrm>
        <a:prstGeom prst="rect">
          <a:avLst/>
        </a:prstGeom>
      </xdr:spPr>
    </xdr:pic>
    <xdr:clientData/>
  </xdr:twoCellAnchor>
  <xdr:twoCellAnchor>
    <xdr:from>
      <xdr:col>7</xdr:col>
      <xdr:colOff>285750</xdr:colOff>
      <xdr:row>12</xdr:row>
      <xdr:rowOff>185737</xdr:rowOff>
    </xdr:from>
    <xdr:to>
      <xdr:col>9</xdr:col>
      <xdr:colOff>1571625</xdr:colOff>
      <xdr:row>24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66675</xdr:colOff>
      <xdr:row>0</xdr:row>
      <xdr:rowOff>85725</xdr:rowOff>
    </xdr:from>
    <xdr:to>
      <xdr:col>4</xdr:col>
      <xdr:colOff>771525</xdr:colOff>
      <xdr:row>7</xdr:row>
      <xdr:rowOff>36949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57425" y="85725"/>
          <a:ext cx="1981200" cy="1389499"/>
        </a:xfrm>
        <a:prstGeom prst="rect">
          <a:avLst/>
        </a:prstGeom>
      </xdr:spPr>
    </xdr:pic>
    <xdr:clientData/>
  </xdr:twoCellAnchor>
  <xdr:twoCellAnchor>
    <xdr:from>
      <xdr:col>7</xdr:col>
      <xdr:colOff>161925</xdr:colOff>
      <xdr:row>10</xdr:row>
      <xdr:rowOff>85724</xdr:rowOff>
    </xdr:from>
    <xdr:to>
      <xdr:col>9</xdr:col>
      <xdr:colOff>1381125</xdr:colOff>
      <xdr:row>21</xdr:row>
      <xdr:rowOff>76199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200025</xdr:colOff>
      <xdr:row>0</xdr:row>
      <xdr:rowOff>0</xdr:rowOff>
    </xdr:from>
    <xdr:to>
      <xdr:col>4</xdr:col>
      <xdr:colOff>638175</xdr:colOff>
      <xdr:row>7</xdr:row>
      <xdr:rowOff>55999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43175" y="0"/>
          <a:ext cx="1981200" cy="1389499"/>
        </a:xfrm>
        <a:prstGeom prst="rect">
          <a:avLst/>
        </a:prstGeom>
      </xdr:spPr>
    </xdr:pic>
    <xdr:clientData/>
  </xdr:twoCellAnchor>
  <xdr:twoCellAnchor>
    <xdr:from>
      <xdr:col>7</xdr:col>
      <xdr:colOff>142875</xdr:colOff>
      <xdr:row>12</xdr:row>
      <xdr:rowOff>0</xdr:rowOff>
    </xdr:from>
    <xdr:to>
      <xdr:col>8</xdr:col>
      <xdr:colOff>1562100</xdr:colOff>
      <xdr:row>31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276225</xdr:colOff>
      <xdr:row>0</xdr:row>
      <xdr:rowOff>0</xdr:rowOff>
    </xdr:from>
    <xdr:to>
      <xdr:col>4</xdr:col>
      <xdr:colOff>542925</xdr:colOff>
      <xdr:row>7</xdr:row>
      <xdr:rowOff>122674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09850" y="0"/>
          <a:ext cx="1981200" cy="1456174"/>
        </a:xfrm>
        <a:prstGeom prst="rect">
          <a:avLst/>
        </a:prstGeom>
      </xdr:spPr>
    </xdr:pic>
    <xdr:clientData/>
  </xdr:twoCellAnchor>
  <xdr:twoCellAnchor>
    <xdr:from>
      <xdr:col>7</xdr:col>
      <xdr:colOff>171450</xdr:colOff>
      <xdr:row>12</xdr:row>
      <xdr:rowOff>190499</xdr:rowOff>
    </xdr:from>
    <xdr:to>
      <xdr:col>8</xdr:col>
      <xdr:colOff>1447800</xdr:colOff>
      <xdr:row>23</xdr:row>
      <xdr:rowOff>114300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514350</xdr:colOff>
      <xdr:row>0</xdr:row>
      <xdr:rowOff>0</xdr:rowOff>
    </xdr:from>
    <xdr:to>
      <xdr:col>4</xdr:col>
      <xdr:colOff>447675</xdr:colOff>
      <xdr:row>7</xdr:row>
      <xdr:rowOff>17899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24075" y="0"/>
          <a:ext cx="1981200" cy="145617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0</xdr:row>
      <xdr:rowOff>0</xdr:rowOff>
    </xdr:from>
    <xdr:to>
      <xdr:col>4</xdr:col>
      <xdr:colOff>609600</xdr:colOff>
      <xdr:row>7</xdr:row>
      <xdr:rowOff>57150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90775" y="0"/>
          <a:ext cx="1981200" cy="1390650"/>
        </a:xfrm>
        <a:prstGeom prst="rect">
          <a:avLst/>
        </a:prstGeom>
      </xdr:spPr>
    </xdr:pic>
    <xdr:clientData/>
  </xdr:twoCellAnchor>
  <xdr:twoCellAnchor>
    <xdr:from>
      <xdr:col>7</xdr:col>
      <xdr:colOff>1838325</xdr:colOff>
      <xdr:row>10</xdr:row>
      <xdr:rowOff>176212</xdr:rowOff>
    </xdr:from>
    <xdr:to>
      <xdr:col>9</xdr:col>
      <xdr:colOff>828675</xdr:colOff>
      <xdr:row>20</xdr:row>
      <xdr:rowOff>61912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66675</xdr:colOff>
      <xdr:row>0</xdr:row>
      <xdr:rowOff>0</xdr:rowOff>
    </xdr:from>
    <xdr:to>
      <xdr:col>4</xdr:col>
      <xdr:colOff>800100</xdr:colOff>
      <xdr:row>6</xdr:row>
      <xdr:rowOff>247650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57450" y="0"/>
          <a:ext cx="1981200" cy="1390650"/>
        </a:xfrm>
        <a:prstGeom prst="rect">
          <a:avLst/>
        </a:prstGeom>
      </xdr:spPr>
    </xdr:pic>
    <xdr:clientData/>
  </xdr:twoCellAnchor>
  <xdr:twoCellAnchor>
    <xdr:from>
      <xdr:col>7</xdr:col>
      <xdr:colOff>342900</xdr:colOff>
      <xdr:row>11</xdr:row>
      <xdr:rowOff>190499</xdr:rowOff>
    </xdr:from>
    <xdr:to>
      <xdr:col>8</xdr:col>
      <xdr:colOff>2419350</xdr:colOff>
      <xdr:row>28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695325</xdr:colOff>
      <xdr:row>1</xdr:row>
      <xdr:rowOff>0</xdr:rowOff>
    </xdr:from>
    <xdr:to>
      <xdr:col>4</xdr:col>
      <xdr:colOff>990600</xdr:colOff>
      <xdr:row>8</xdr:row>
      <xdr:rowOff>57150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85975" y="190500"/>
          <a:ext cx="1981200" cy="1390650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_rels/pivotCacheDefinition4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4.xml"/></Relationships>
</file>

<file path=xl/pivotCache/_rels/pivotCacheDefinition5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5.xml"/></Relationships>
</file>

<file path=xl/pivotCache/_rels/pivotCacheDefinition6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6.xml"/></Relationships>
</file>

<file path=xl/pivotCache/_rels/pivotCacheDefinition7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7.xml"/></Relationships>
</file>

<file path=xl/pivotCache/_rels/pivotCacheDefinition8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8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Victor Vanderlinder" refreshedDate="46212.407089930559" createdVersion="5" refreshedVersion="8" minRefreshableVersion="3" recordCount="8" xr:uid="{00000000-000A-0000-FFFF-FFFF06000000}">
  <cacheSource type="worksheet">
    <worksheetSource ref="A12:G20" sheet="Pollo"/>
  </cacheSource>
  <cacheFields count="7">
    <cacheField name="Mes" numFmtId="0">
      <sharedItems containsBlank="1"/>
    </cacheField>
    <cacheField name="Origen" numFmtId="0">
      <sharedItems containsBlank="1"/>
    </cacheField>
    <cacheField name="Clasificación" numFmtId="0">
      <sharedItems containsBlank="1"/>
    </cacheField>
    <cacheField name="Mercancia" numFmtId="0">
      <sharedItems containsBlank="1"/>
    </cacheField>
    <cacheField name="Destino" numFmtId="0">
      <sharedItems containsBlank="1" count="5">
        <s v="Haiti"/>
        <m/>
        <s v="Jamaica"/>
        <s v="Brasil" u="1"/>
        <s v="Estados Unidos" u="1"/>
      </sharedItems>
    </cacheField>
    <cacheField name="Kilos" numFmtId="0">
      <sharedItems containsString="0" containsBlank="1" containsNumber="1" minValue="0" maxValue="9763.16"/>
    </cacheField>
    <cacheField name="Valor US$" numFmtId="0">
      <sharedItems containsString="0" containsBlank="1" containsNumber="1" minValue="0" maxValue="30267.2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Victor Vanderlinder" refreshedDate="46217.57382164352" createdVersion="5" refreshedVersion="8" minRefreshableVersion="3" recordCount="17" xr:uid="{00000000-000A-0000-FFFF-FFFF02000000}">
  <cacheSource type="worksheet">
    <worksheetSource ref="A13:G30" sheet="Bovino Carnico"/>
  </cacheSource>
  <cacheFields count="7">
    <cacheField name="Mes" numFmtId="0">
      <sharedItems/>
    </cacheField>
    <cacheField name="Origen" numFmtId="0">
      <sharedItems containsBlank="1"/>
    </cacheField>
    <cacheField name="Clasificación" numFmtId="0">
      <sharedItems containsBlank="1"/>
    </cacheField>
    <cacheField name="Mercancia" numFmtId="0">
      <sharedItems containsBlank="1"/>
    </cacheField>
    <cacheField name="Destino" numFmtId="0">
      <sharedItems containsBlank="1" count="6">
        <s v="Guatemala"/>
        <s v="El Salvador"/>
        <s v="Estados Unidos"/>
        <s v="Puerto Rico"/>
        <m/>
        <s v="Cuba" u="1"/>
      </sharedItems>
    </cacheField>
    <cacheField name="Kilos" numFmtId="0">
      <sharedItems containsSemiMixedTypes="0" containsString="0" containsNumber="1" minValue="1486.12" maxValue="282212.09000000003"/>
    </cacheField>
    <cacheField name="Valor US$" numFmtId="0">
      <sharedItems containsSemiMixedTypes="0" containsString="0" containsNumber="1" minValue="11457.98" maxValue="1882564.4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Victor Vanderlinder" refreshedDate="46217.573935069442" createdVersion="5" refreshedVersion="8" minRefreshableVersion="3" recordCount="18" xr:uid="{00000000-000A-0000-FFFF-FFFF0A000000}">
  <cacheSource type="worksheet">
    <worksheetSource ref="A12:G30" sheet="Bovino Lacteo"/>
  </cacheSource>
  <cacheFields count="7">
    <cacheField name="Mes" numFmtId="0">
      <sharedItems/>
    </cacheField>
    <cacheField name="Origen" numFmtId="0">
      <sharedItems containsBlank="1"/>
    </cacheField>
    <cacheField name="Clasificación" numFmtId="0">
      <sharedItems containsBlank="1"/>
    </cacheField>
    <cacheField name="Mercancia" numFmtId="0">
      <sharedItems containsBlank="1"/>
    </cacheField>
    <cacheField name="Destino" numFmtId="0">
      <sharedItems containsBlank="1" count="16">
        <s v="Curazao"/>
        <s v="Antigua y Barbuda"/>
        <s v="Estados Unidos"/>
        <s v="Jamaica"/>
        <m/>
        <s v="Aruba"/>
        <s v="Barbados"/>
        <s v="San Martin"/>
        <s v="Bonaire"/>
        <s v="Guyana"/>
        <s v="Haiti" u="1"/>
        <s v="Dominica" u="1"/>
        <s v="Islas Turcas y Caicos" u="1"/>
        <s v="Trinidad &amp; Tobago" u="1"/>
        <s v="Cuba" u="1"/>
        <s v="Inglaterra" u="1"/>
      </sharedItems>
    </cacheField>
    <cacheField name="Kilos" numFmtId="0">
      <sharedItems containsSemiMixedTypes="0" containsString="0" containsNumber="1" minValue="1" maxValue="171962.06"/>
    </cacheField>
    <cacheField name="Valor US$" numFmtId="0">
      <sharedItems containsSemiMixedTypes="0" containsString="0" containsNumber="1" minValue="1" maxValue="597292.23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Victor Vanderlinder" refreshedDate="46217.574069675924" createdVersion="5" refreshedVersion="8" minRefreshableVersion="3" recordCount="47" xr:uid="{00000000-000A-0000-FFFF-FFFF04000000}">
  <cacheSource type="worksheet">
    <worksheetSource ref="A12:G59" sheet="Leche"/>
  </cacheSource>
  <cacheFields count="7">
    <cacheField name="Mes" numFmtId="0">
      <sharedItems/>
    </cacheField>
    <cacheField name="Origen" numFmtId="0">
      <sharedItems containsBlank="1"/>
    </cacheField>
    <cacheField name="Clasificación" numFmtId="0">
      <sharedItems containsBlank="1"/>
    </cacheField>
    <cacheField name="Mercancia" numFmtId="0">
      <sharedItems containsBlank="1"/>
    </cacheField>
    <cacheField name="Destino" numFmtId="0">
      <sharedItems containsBlank="1" count="23">
        <s v="Haiti"/>
        <s v="Antigua y Barbuda"/>
        <s v="Aruba"/>
        <s v="Bonaire"/>
        <s v="Curazao"/>
        <s v="Dominica"/>
        <s v="Estados Unidos"/>
        <s v="Granada"/>
        <s v="Islas Virgenes (U.S.)"/>
        <s v="San Martin"/>
        <s v="Trinidad &amp; Tobago"/>
        <s v="Angila"/>
        <m/>
        <s v="Islas Turcas y Caicos"/>
        <s v="Santa Lucia"/>
        <s v="Cuba"/>
        <s v="Guyana"/>
        <s v="Islas Caiman"/>
        <s v="San Tomas" u="1"/>
        <s v="San Marino" u="1"/>
        <s v="Guadalupe" u="1"/>
        <s v="Tortola" u="1"/>
        <s v="Georgia" u="1"/>
      </sharedItems>
    </cacheField>
    <cacheField name="Kilos" numFmtId="0">
      <sharedItems containsSemiMixedTypes="0" containsString="0" containsNumber="1" minValue="114" maxValue="146023.18"/>
    </cacheField>
    <cacheField name="Valor US$" numFmtId="0">
      <sharedItems containsSemiMixedTypes="0" containsString="0" containsNumber="1" minValue="134.83000000000001" maxValue="291321.7100000000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5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Victor Vanderlinder" refreshedDate="46217.574176273149" createdVersion="5" refreshedVersion="8" minRefreshableVersion="3" recordCount="11" xr:uid="{00000000-000A-0000-FFFF-FFFF05000000}">
  <cacheSource type="worksheet">
    <worksheetSource ref="A13:G24" sheet="Pieles"/>
  </cacheSource>
  <cacheFields count="7">
    <cacheField name="Mes" numFmtId="0">
      <sharedItems/>
    </cacheField>
    <cacheField name="Origen" numFmtId="0">
      <sharedItems containsBlank="1"/>
    </cacheField>
    <cacheField name="Clasificación" numFmtId="0">
      <sharedItems/>
    </cacheField>
    <cacheField name="Mercancia" numFmtId="0">
      <sharedItems containsBlank="1"/>
    </cacheField>
    <cacheField name="Destino" numFmtId="0">
      <sharedItems containsBlank="1" count="19">
        <s v="Indonesia"/>
        <s v="Japon"/>
        <s v="Turquia"/>
        <m/>
        <s v="Italia" u="1"/>
        <s v="Portugal" u="1"/>
        <s v="Alemania" u="1"/>
        <s v="Guatemala" u="1"/>
        <s v="Bulgaria" u="1"/>
        <s v="Vietnam" u="1"/>
        <s v="China" u="1"/>
        <s v="Canada" u="1"/>
        <s v="Belgica" u="1"/>
        <s v="Tailandia" u="1"/>
        <s v="Bangladesh" u="1"/>
        <s v="Republica Dominicana" u="1"/>
        <s v="El Salvador" u="1"/>
        <s v="Estados Unidos" u="1"/>
        <s v="Mexico" u="1"/>
      </sharedItems>
    </cacheField>
    <cacheField name="Kilos" numFmtId="0">
      <sharedItems containsSemiMixedTypes="0" containsString="0" containsNumber="1" containsInteger="1" minValue="24000" maxValue="152520"/>
    </cacheField>
    <cacheField name="Valor US$" numFmtId="0">
      <sharedItems containsSemiMixedTypes="0" containsString="0" containsNumber="1" minValue="5804.7" maxValue="4115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6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Victor Vanderlinder" refreshedDate="46217.574494444445" createdVersion="5" refreshedVersion="8" minRefreshableVersion="3" recordCount="25" xr:uid="{00000000-000A-0000-FFFF-FFFF07000000}">
  <cacheSource type="worksheet">
    <worksheetSource ref="A12:G37" sheet="Otro Origen"/>
  </cacheSource>
  <cacheFields count="7">
    <cacheField name="Mes" numFmtId="0">
      <sharedItems/>
    </cacheField>
    <cacheField name="Origen" numFmtId="0">
      <sharedItems containsBlank="1"/>
    </cacheField>
    <cacheField name="Clasificación" numFmtId="0">
      <sharedItems containsBlank="1"/>
    </cacheField>
    <cacheField name="Mercancia" numFmtId="0">
      <sharedItems containsBlank="1"/>
    </cacheField>
    <cacheField name="Destino" numFmtId="0">
      <sharedItems containsBlank="1" count="12">
        <s v="Estados Unidos"/>
        <s v="Jamaica"/>
        <s v="San Martin"/>
        <s v="Trinidad &amp; Tobago"/>
        <s v="Guyana"/>
        <m/>
        <s v="Cuba"/>
        <s v="Barbados"/>
        <s v="Haiti"/>
        <s v="San Vincente y las Granadinas"/>
        <s v="Surinam"/>
        <s v="Curazao" u="1"/>
      </sharedItems>
    </cacheField>
    <cacheField name="Kilos" numFmtId="0">
      <sharedItems containsSemiMixedTypes="0" containsString="0" containsNumber="1" minValue="5553.3" maxValue="257426.83"/>
    </cacheField>
    <cacheField name="Valor US$" numFmtId="0">
      <sharedItems containsSemiMixedTypes="0" containsString="0" containsNumber="1" minValue="3521" maxValue="991525.1099999998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7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Victor Vanderlinder" refreshedDate="46217.574695370371" createdVersion="5" refreshedVersion="8" minRefreshableVersion="3" recordCount="6" xr:uid="{00000000-000A-0000-FFFF-FFFF00000000}">
  <cacheSource type="worksheet">
    <worksheetSource ref="A13:G19" sheet="Huevo"/>
  </cacheSource>
  <cacheFields count="7">
    <cacheField name="Mes" numFmtId="0">
      <sharedItems containsBlank="1"/>
    </cacheField>
    <cacheField name="Origen" numFmtId="0">
      <sharedItems containsBlank="1"/>
    </cacheField>
    <cacheField name="Clasificación" numFmtId="0">
      <sharedItems containsBlank="1"/>
    </cacheField>
    <cacheField name="Mercancia" numFmtId="0">
      <sharedItems containsBlank="1"/>
    </cacheField>
    <cacheField name="Pais de Procedencia" numFmtId="0">
      <sharedItems containsBlank="1" count="3">
        <s v="Islas Virgenes (U.S.)"/>
        <m/>
        <s v="Cuba" u="1"/>
      </sharedItems>
    </cacheField>
    <cacheField name="Kilos" numFmtId="164">
      <sharedItems containsString="0" containsBlank="1" containsNumber="1" containsInteger="1" minValue="0" maxValue="9675"/>
    </cacheField>
    <cacheField name="Valor US$" numFmtId="43">
      <sharedItems containsString="0" containsBlank="1" containsNumber="1" minValue="0" maxValue="30680.570312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8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Victor Vanderlinder" refreshedDate="46217.574877777777" createdVersion="5" refreshedVersion="8" minRefreshableVersion="3" recordCount="15" xr:uid="{00000000-000A-0000-FFFF-FFFF01000000}">
  <cacheSource type="worksheet">
    <worksheetSource ref="B12:E27" sheet="Pro vet"/>
  </cacheSource>
  <cacheFields count="4">
    <cacheField name="Mes" numFmtId="0">
      <sharedItems/>
    </cacheField>
    <cacheField name="Mercancia" numFmtId="0">
      <sharedItems containsBlank="1"/>
    </cacheField>
    <cacheField name="Destino" numFmtId="0">
      <sharedItems containsBlank="1" count="12">
        <s v="Cuba"/>
        <s v="Guyana"/>
        <s v="Trinidad &amp; Tobago"/>
        <m/>
        <s v="Bonaire"/>
        <s v="Filipinas"/>
        <s v="Ghana"/>
        <s v="Panama"/>
        <s v="Chile"/>
        <s v="El Salvador"/>
        <s v="Aruba" u="1"/>
        <s v="Ecuador" u="1"/>
      </sharedItems>
    </cacheField>
    <cacheField name="Valor US$" numFmtId="43">
      <sharedItems containsSemiMixedTypes="0" containsString="0" containsNumber="1" minValue="2" maxValue="635433.6899999999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">
  <r>
    <s v="ABRIL"/>
    <s v="Pollo"/>
    <s v="Cárnico"/>
    <s v="Grasa"/>
    <x v="0"/>
    <n v="5443.16"/>
    <n v="19704.25"/>
  </r>
  <r>
    <s v="Abril*"/>
    <m/>
    <m/>
    <m/>
    <x v="1"/>
    <n v="5443.16"/>
    <n v="19704.25"/>
  </r>
  <r>
    <s v="Mayo"/>
    <s v="Pollo"/>
    <s v="Cárnico"/>
    <s v="Carne deshidratada"/>
    <x v="2"/>
    <n v="4320"/>
    <n v="10563"/>
  </r>
  <r>
    <s v="Mayo"/>
    <s v="Pollo"/>
    <s v="Cárnico"/>
    <s v="Grasa"/>
    <x v="0"/>
    <n v="5443.16"/>
    <n v="19704.25"/>
  </r>
  <r>
    <s v="Mayo*"/>
    <m/>
    <m/>
    <m/>
    <x v="1"/>
    <n v="9763.16"/>
    <n v="30267.25"/>
  </r>
  <r>
    <m/>
    <m/>
    <m/>
    <m/>
    <x v="1"/>
    <m/>
    <m/>
  </r>
  <r>
    <m/>
    <m/>
    <m/>
    <m/>
    <x v="1"/>
    <m/>
    <m/>
  </r>
  <r>
    <s v="Junio*"/>
    <m/>
    <m/>
    <m/>
    <x v="1"/>
    <n v="0"/>
    <n v="0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7">
  <r>
    <s v="Abril"/>
    <s v="Bovino"/>
    <s v="Cárnico"/>
    <s v="Carne deshuesada"/>
    <x v="0"/>
    <n v="22671.46"/>
    <n v="130627.71"/>
  </r>
  <r>
    <s v="Abril"/>
    <s v="Bovino"/>
    <s v="Cárnico"/>
    <s v="Cortes"/>
    <x v="1"/>
    <n v="65328.45"/>
    <n v="422294.25"/>
  </r>
  <r>
    <s v="Abril"/>
    <s v="Bovino"/>
    <s v="Cárnico"/>
    <s v="Cortes"/>
    <x v="2"/>
    <n v="19051.07"/>
    <n v="151632"/>
  </r>
  <r>
    <s v="Abril"/>
    <s v="Bovino"/>
    <s v="Cárnico"/>
    <s v="Cortes"/>
    <x v="0"/>
    <n v="152484.72"/>
    <n v="1016393.78"/>
  </r>
  <r>
    <s v="Abril"/>
    <s v="Bovino"/>
    <s v="Cárnico"/>
    <s v="Cortes"/>
    <x v="3"/>
    <n v="22676.39"/>
    <n v="161616.75"/>
  </r>
  <r>
    <s v="Abril*"/>
    <m/>
    <m/>
    <m/>
    <x v="4"/>
    <n v="282212.09000000003"/>
    <n v="1882564.49"/>
  </r>
  <r>
    <s v="Mayo"/>
    <s v="Bovino"/>
    <s v="Cárnico"/>
    <s v="Carne deshuesada"/>
    <x v="0"/>
    <n v="45350.61"/>
    <n v="305938"/>
  </r>
  <r>
    <s v="Mayo"/>
    <s v="Bovino"/>
    <s v="Cárnico"/>
    <s v="Cortes"/>
    <x v="1"/>
    <n v="64145.43"/>
    <n v="388294.98"/>
  </r>
  <r>
    <s v="Mayo"/>
    <s v="Bovino"/>
    <s v="Cárnico"/>
    <s v="Cortes"/>
    <x v="0"/>
    <n v="132441.20000000001"/>
    <n v="922253.05"/>
  </r>
  <r>
    <s v="Mayo"/>
    <s v="Bovino"/>
    <s v="Cárnico"/>
    <s v="Cortes"/>
    <x v="3"/>
    <n v="22665.200000000001"/>
    <n v="174259.89"/>
  </r>
  <r>
    <s v="Mayo*"/>
    <m/>
    <m/>
    <m/>
    <x v="4"/>
    <n v="264602.44"/>
    <n v="1790745.92"/>
  </r>
  <r>
    <s v="junio"/>
    <s v="Bovino"/>
    <s v="Cárnico"/>
    <s v="Carne deshuesada"/>
    <x v="0"/>
    <n v="21173.91"/>
    <n v="144617.79999999999"/>
  </r>
  <r>
    <s v="junio"/>
    <s v="Bovino"/>
    <s v="Cárnico"/>
    <s v="Cortes"/>
    <x v="1"/>
    <n v="43757.01"/>
    <n v="283183.63"/>
  </r>
  <r>
    <s v="junio"/>
    <s v="Bovino"/>
    <s v="Cárnico"/>
    <s v="Cortes"/>
    <x v="0"/>
    <n v="108686.79"/>
    <n v="777180.86"/>
  </r>
  <r>
    <s v="junio"/>
    <s v="Bovino"/>
    <s v="Cárnico"/>
    <s v="Cortes"/>
    <x v="3"/>
    <n v="22471.47"/>
    <n v="157498.88"/>
  </r>
  <r>
    <s v="junio"/>
    <s v="Bovino"/>
    <s v="Cárnico"/>
    <s v="Lengua"/>
    <x v="0"/>
    <n v="1486.12"/>
    <n v="11457.98"/>
  </r>
  <r>
    <s v="Junio*"/>
    <m/>
    <m/>
    <m/>
    <x v="4"/>
    <n v="197575.3"/>
    <n v="1373939.15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8">
  <r>
    <s v="Abril"/>
    <s v="Bovino"/>
    <s v="Lácteo"/>
    <s v="Crema de leche"/>
    <x v="0"/>
    <n v="1622"/>
    <n v="5399.5"/>
  </r>
  <r>
    <s v="Abril"/>
    <s v="Bovino"/>
    <s v="Lácteo"/>
    <s v="Helados"/>
    <x v="1"/>
    <n v="5803.06"/>
    <n v="21485.45"/>
  </r>
  <r>
    <s v="Abril"/>
    <s v="Bovino"/>
    <s v="Lácteo"/>
    <s v="Helados"/>
    <x v="2"/>
    <n v="18645.66"/>
    <n v="65797.95"/>
  </r>
  <r>
    <s v="Abril"/>
    <s v="Bovino"/>
    <s v="Lácteo"/>
    <s v="Helados"/>
    <x v="3"/>
    <n v="145891.34"/>
    <n v="504609.33"/>
  </r>
  <r>
    <s v="Abril*"/>
    <m/>
    <m/>
    <m/>
    <x v="4"/>
    <n v="171962.06"/>
    <n v="597292.23"/>
  </r>
  <r>
    <s v="Mayo"/>
    <s v="Bovino"/>
    <s v="Lácteo"/>
    <s v="Crema de leche"/>
    <x v="0"/>
    <n v="2777"/>
    <n v="10132"/>
  </r>
  <r>
    <s v="Mayo"/>
    <s v="Bovino"/>
    <s v="Lácteo"/>
    <s v="Helados"/>
    <x v="1"/>
    <n v="5752.62"/>
    <n v="21288.720000000001"/>
  </r>
  <r>
    <s v="Mayo"/>
    <s v="Bovino"/>
    <s v="Lácteo"/>
    <s v="Helados"/>
    <x v="5"/>
    <n v="4690.8999999999996"/>
    <n v="23180.080000000002"/>
  </r>
  <r>
    <s v="Mayo"/>
    <s v="Bovino"/>
    <s v="Lácteo"/>
    <s v="Helados"/>
    <x v="6"/>
    <n v="5472.74"/>
    <n v="18430.95"/>
  </r>
  <r>
    <s v="Mayo"/>
    <s v="Bovino"/>
    <s v="Lácteo"/>
    <s v="Helados"/>
    <x v="3"/>
    <n v="101841.33"/>
    <n v="449600.61"/>
  </r>
  <r>
    <s v="Mayo"/>
    <s v="Bovino"/>
    <s v="Lácteo"/>
    <s v="Helados"/>
    <x v="7"/>
    <n v="12299.22"/>
    <n v="48439.09"/>
  </r>
  <r>
    <s v="Mayo"/>
    <s v="Bovino"/>
    <s v="Lácteo"/>
    <s v="Yogurt"/>
    <x v="8"/>
    <n v="1"/>
    <n v="1"/>
  </r>
  <r>
    <s v="Mayo*"/>
    <m/>
    <m/>
    <m/>
    <x v="4"/>
    <n v="132834.81"/>
    <n v="571072.44999999995"/>
  </r>
  <r>
    <s v="junio"/>
    <s v="Bovino"/>
    <s v="Lácteo"/>
    <s v="Helados"/>
    <x v="2"/>
    <n v="9033.1200000000008"/>
    <n v="33111"/>
  </r>
  <r>
    <s v="junio"/>
    <s v="Bovino"/>
    <s v="Lácteo"/>
    <s v="Helados"/>
    <x v="9"/>
    <n v="6593.73"/>
    <n v="15997.05"/>
  </r>
  <r>
    <s v="junio"/>
    <s v="Bovino"/>
    <s v="Lácteo"/>
    <s v="Helados"/>
    <x v="3"/>
    <n v="101392.92"/>
    <n v="187492.1"/>
  </r>
  <r>
    <s v="junio"/>
    <s v="Bovino"/>
    <s v="Lácteo"/>
    <s v="Yogurt"/>
    <x v="8"/>
    <n v="377"/>
    <n v="561.73"/>
  </r>
  <r>
    <s v="Junio*"/>
    <m/>
    <m/>
    <m/>
    <x v="4"/>
    <n v="117396.77"/>
    <n v="237161.88000000003"/>
  </r>
</pivotCacheRecords>
</file>

<file path=xl/pivotCache/pivotCacheRecords4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7">
  <r>
    <s v="Abril"/>
    <s v="Bovino"/>
    <s v="Leche"/>
    <s v="Formula Infantil"/>
    <x v="0"/>
    <n v="14618.18"/>
    <n v="109621.81"/>
  </r>
  <r>
    <s v="Abril"/>
    <s v="Bovino"/>
    <s v="Leche"/>
    <s v="Leche con Chocolate"/>
    <x v="1"/>
    <n v="1902"/>
    <n v="2237.2800000000002"/>
  </r>
  <r>
    <s v="Abril"/>
    <s v="Bovino"/>
    <s v="Leche"/>
    <s v="Leche con Chocolate"/>
    <x v="2"/>
    <n v="1190"/>
    <n v="1221.45"/>
  </r>
  <r>
    <s v="Abril"/>
    <s v="Bovino"/>
    <s v="Leche"/>
    <s v="Leche con Chocolate"/>
    <x v="3"/>
    <n v="390"/>
    <n v="518.4"/>
  </r>
  <r>
    <s v="Abril"/>
    <s v="Bovino"/>
    <s v="Leche"/>
    <s v="Leche con Chocolate"/>
    <x v="4"/>
    <n v="765"/>
    <n v="991.8"/>
  </r>
  <r>
    <s v="Abril"/>
    <s v="Bovino"/>
    <s v="Leche"/>
    <s v="Leche con Chocolate"/>
    <x v="5"/>
    <n v="2540"/>
    <n v="3041"/>
  </r>
  <r>
    <s v="Abril"/>
    <s v="Bovino"/>
    <s v="Leche"/>
    <s v="Leche con Chocolate"/>
    <x v="6"/>
    <n v="28730"/>
    <n v="44023.199999999997"/>
  </r>
  <r>
    <s v="Abril"/>
    <s v="Bovino"/>
    <s v="Leche"/>
    <s v="Leche con Chocolate"/>
    <x v="7"/>
    <n v="1120"/>
    <n v="1451.52"/>
  </r>
  <r>
    <s v="Abril"/>
    <s v="Bovino"/>
    <s v="Leche"/>
    <s v="Leche con Chocolate"/>
    <x v="0"/>
    <n v="8700"/>
    <n v="11327.5"/>
  </r>
  <r>
    <s v="Abril"/>
    <s v="Bovino"/>
    <s v="Leche"/>
    <s v="Leche con Chocolate"/>
    <x v="8"/>
    <n v="510"/>
    <n v="650.70000000000005"/>
  </r>
  <r>
    <s v="Abril"/>
    <s v="Bovino"/>
    <s v="Leche"/>
    <s v="Leche con Chocolate"/>
    <x v="9"/>
    <n v="476"/>
    <n v="488.24"/>
  </r>
  <r>
    <s v="Abril"/>
    <s v="Bovino"/>
    <s v="Leche"/>
    <s v="Leche con Chocolate"/>
    <x v="10"/>
    <n v="7320"/>
    <n v="9442.7999999999993"/>
  </r>
  <r>
    <s v="Abril"/>
    <s v="Bovino"/>
    <s v="Leche"/>
    <s v="Leche condensada"/>
    <x v="0"/>
    <n v="23868"/>
    <n v="32894.870000000003"/>
  </r>
  <r>
    <s v="Abril"/>
    <s v="Bovino"/>
    <s v="Leche"/>
    <s v="Leche entera liquida"/>
    <x v="11"/>
    <n v="3110"/>
    <n v="8677.44"/>
  </r>
  <r>
    <s v="Abril"/>
    <s v="Bovino"/>
    <s v="Leche"/>
    <s v="Leche entera liquida"/>
    <x v="6"/>
    <n v="28730"/>
    <n v="36924"/>
  </r>
  <r>
    <s v="Abril"/>
    <s v="Bovino"/>
    <s v="Leche"/>
    <s v="Leche entera liquida"/>
    <x v="0"/>
    <n v="2300"/>
    <n v="2720"/>
  </r>
  <r>
    <s v="Abril"/>
    <s v="Bovino"/>
    <s v="Leche"/>
    <s v="Leche entera liquida"/>
    <x v="8"/>
    <n v="1211"/>
    <n v="1361.5"/>
  </r>
  <r>
    <s v="Abril"/>
    <s v="Bovino"/>
    <s v="Leche"/>
    <s v="Leche entera liquida"/>
    <x v="9"/>
    <n v="663"/>
    <n v="663"/>
  </r>
  <r>
    <s v="Abril"/>
    <s v="Bovino"/>
    <s v="Leche"/>
    <s v="Leche entera liquida"/>
    <x v="10"/>
    <n v="17880"/>
    <n v="23065.200000000001"/>
  </r>
  <r>
    <s v="Abril*"/>
    <m/>
    <m/>
    <m/>
    <x v="12"/>
    <n v="146023.18"/>
    <n v="291321.71000000002"/>
  </r>
  <r>
    <s v="Mayo"/>
    <s v="Bovino"/>
    <s v="Leche"/>
    <s v="Formula Infantil"/>
    <x v="0"/>
    <n v="14401.44"/>
    <n v="17327.12"/>
  </r>
  <r>
    <s v="Mayo"/>
    <s v="Bovino"/>
    <s v="Leche"/>
    <s v="Leche con Chocolate"/>
    <x v="1"/>
    <n v="910"/>
    <n v="1065.9000000000001"/>
  </r>
  <r>
    <s v="Mayo"/>
    <s v="Bovino"/>
    <s v="Leche"/>
    <s v="Leche con Chocolate"/>
    <x v="2"/>
    <n v="300"/>
    <n v="360"/>
  </r>
  <r>
    <s v="Mayo"/>
    <s v="Bovino"/>
    <s v="Leche"/>
    <s v="Leche con Chocolate"/>
    <x v="3"/>
    <n v="1385"/>
    <n v="1479.8"/>
  </r>
  <r>
    <s v="Mayo"/>
    <s v="Bovino"/>
    <s v="Leche"/>
    <s v="Leche con Chocolate"/>
    <x v="4"/>
    <n v="2630"/>
    <n v="3096.2"/>
  </r>
  <r>
    <s v="Mayo"/>
    <s v="Bovino"/>
    <s v="Leche"/>
    <s v="Leche con Chocolate"/>
    <x v="6"/>
    <n v="13345"/>
    <n v="19846.650000000001"/>
  </r>
  <r>
    <s v="Mayo"/>
    <s v="Bovino"/>
    <s v="Leche"/>
    <s v="Leche con Chocolate"/>
    <x v="0"/>
    <n v="8600"/>
    <n v="10462"/>
  </r>
  <r>
    <s v="Mayo"/>
    <s v="Bovino"/>
    <s v="Leche"/>
    <s v="Leche con Chocolate"/>
    <x v="13"/>
    <n v="560"/>
    <n v="601.79999999999995"/>
  </r>
  <r>
    <s v="Mayo"/>
    <s v="Bovino"/>
    <s v="Leche"/>
    <s v="Leche condensada"/>
    <x v="6"/>
    <n v="18293.759999999998"/>
    <n v="47038.74"/>
  </r>
  <r>
    <s v="Mayo"/>
    <s v="Bovino"/>
    <s v="Leche"/>
    <s v="Leche entera en polvo"/>
    <x v="14"/>
    <n v="9521.92"/>
    <n v="73207.100000000006"/>
  </r>
  <r>
    <s v="Mayo"/>
    <s v="Bovino"/>
    <s v="Leche"/>
    <s v="Leche entera liquida"/>
    <x v="15"/>
    <n v="23961"/>
    <n v="30799.4"/>
  </r>
  <r>
    <s v="Mayo"/>
    <s v="Bovino"/>
    <s v="Leche"/>
    <s v="Leche entera liquida"/>
    <x v="6"/>
    <n v="13260"/>
    <n v="16768.8"/>
  </r>
  <r>
    <s v="Mayo"/>
    <s v="Bovino"/>
    <s v="Leche"/>
    <s v="Leche entera liquida"/>
    <x v="7"/>
    <n v="3345"/>
    <n v="4008.89"/>
  </r>
  <r>
    <s v="Mayo"/>
    <s v="Bovino"/>
    <s v="Leche"/>
    <s v="Leche entera liquida"/>
    <x v="16"/>
    <n v="3315"/>
    <n v="10176"/>
  </r>
  <r>
    <s v="Mayo"/>
    <s v="Bovino"/>
    <s v="Leche"/>
    <s v="Leche entera liquida"/>
    <x v="13"/>
    <n v="2470"/>
    <n v="2530.8000000000002"/>
  </r>
  <r>
    <s v="Mayo*"/>
    <m/>
    <m/>
    <m/>
    <x v="12"/>
    <n v="116298.12"/>
    <n v="238769.19999999998"/>
  </r>
  <r>
    <s v="junio"/>
    <s v="Bovino"/>
    <s v="Leche"/>
    <s v="Leche con Chocolate"/>
    <x v="2"/>
    <n v="1490"/>
    <n v="1581.45"/>
  </r>
  <r>
    <s v="junio"/>
    <s v="Bovino"/>
    <s v="Leche"/>
    <s v="Leche con Chocolate"/>
    <x v="3"/>
    <n v="1775"/>
    <n v="1998.2"/>
  </r>
  <r>
    <s v="junio"/>
    <s v="Bovino"/>
    <s v="Leche"/>
    <s v="Leche con Chocolate"/>
    <x v="4"/>
    <n v="5040"/>
    <n v="5598"/>
  </r>
  <r>
    <s v="junio"/>
    <s v="Bovino"/>
    <s v="Leche"/>
    <s v="Leche con Chocolate"/>
    <x v="5"/>
    <n v="3280"/>
    <n v="3941.2"/>
  </r>
  <r>
    <s v="junio"/>
    <s v="Bovino"/>
    <s v="Leche"/>
    <s v="Leche con Chocolate"/>
    <x v="6"/>
    <n v="28730"/>
    <n v="44023.199999999997"/>
  </r>
  <r>
    <s v="junio"/>
    <s v="Bovino"/>
    <s v="Leche"/>
    <s v="Leche con Chocolate"/>
    <x v="17"/>
    <n v="140"/>
    <n v="167.79"/>
  </r>
  <r>
    <s v="junio"/>
    <s v="Bovino"/>
    <s v="Leche"/>
    <s v="Leche entera liquida"/>
    <x v="15"/>
    <n v="25271"/>
    <n v="32767.74"/>
  </r>
  <r>
    <s v="junio"/>
    <s v="Bovino"/>
    <s v="Leche"/>
    <s v="Leche entera liquida"/>
    <x v="6"/>
    <n v="24310"/>
    <n v="30742.799999999999"/>
  </r>
  <r>
    <s v="junio"/>
    <s v="Bovino"/>
    <s v="Leche"/>
    <s v="Leche entera liquida"/>
    <x v="0"/>
    <n v="5200"/>
    <n v="14247.1"/>
  </r>
  <r>
    <s v="junio"/>
    <s v="Bovino"/>
    <s v="Leche"/>
    <s v="Leche entera liquida"/>
    <x v="17"/>
    <n v="114"/>
    <n v="134.83000000000001"/>
  </r>
  <r>
    <s v="Junio*"/>
    <m/>
    <m/>
    <m/>
    <x v="12"/>
    <n v="95350"/>
    <n v="135202.31"/>
  </r>
</pivotCacheRecords>
</file>

<file path=xl/pivotCache/pivotCacheRecords5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">
  <r>
    <s v="Abril"/>
    <s v="Bovino"/>
    <s v="Piel Animal"/>
    <s v="Pieles Semiprocesadas"/>
    <x v="0"/>
    <n v="52770"/>
    <n v="5804.7"/>
  </r>
  <r>
    <s v="Abril"/>
    <s v="Bovino"/>
    <s v="Piel Animal"/>
    <s v="Pieles Semiprocesadas"/>
    <x v="1"/>
    <n v="24000"/>
    <n v="14498.4"/>
  </r>
  <r>
    <s v="Abril"/>
    <s v="Bovino"/>
    <s v="Piel Animal"/>
    <s v="Pieles Semiprocesadas"/>
    <x v="2"/>
    <n v="75750"/>
    <n v="9847.5"/>
  </r>
  <r>
    <s v="Abril*"/>
    <m/>
    <s v="Abril*"/>
    <m/>
    <x v="3"/>
    <n v="152520"/>
    <n v="30150.6"/>
  </r>
  <r>
    <s v="Mayo"/>
    <s v="Bovino"/>
    <s v="Piel Animal"/>
    <s v="Pieles procesadas"/>
    <x v="2"/>
    <n v="49450"/>
    <n v="6428.5"/>
  </r>
  <r>
    <s v="Mayo"/>
    <s v="Bovino"/>
    <s v="Piel Animal"/>
    <s v="Pieles Semiprocesadas"/>
    <x v="2"/>
    <n v="81930"/>
    <n v="29220"/>
  </r>
  <r>
    <s v="Mayo*"/>
    <m/>
    <s v="Mayo*"/>
    <m/>
    <x v="3"/>
    <n v="131380"/>
    <n v="35648.5"/>
  </r>
  <r>
    <s v="Junio"/>
    <s v="Bovino"/>
    <s v="Piel Animal"/>
    <s v="Pieles procesadas"/>
    <x v="2"/>
    <n v="73670"/>
    <n v="9577.1"/>
  </r>
  <r>
    <s v="Junio"/>
    <s v="Bovino"/>
    <s v="Piel Animal"/>
    <s v="Pieles Semiprocesadas"/>
    <x v="2"/>
    <n v="109170"/>
    <n v="41154"/>
  </r>
  <r>
    <s v="Junio"/>
    <s v="Bovino"/>
    <s v="Piel Animal"/>
    <s v="Pieles Terminadas"/>
    <x v="1"/>
    <n v="24000"/>
    <n v="14500"/>
  </r>
  <r>
    <s v="Junio*"/>
    <m/>
    <s v="Junio*"/>
    <m/>
    <x v="3"/>
    <n v="73670"/>
    <n v="9577.1"/>
  </r>
</pivotCacheRecords>
</file>

<file path=xl/pivotCache/pivotCacheRecords6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5">
  <r>
    <s v="Abril"/>
    <s v="Otro Origen"/>
    <s v="Otro Tipo"/>
    <s v="Sazones"/>
    <x v="0"/>
    <n v="19440"/>
    <n v="91023.91"/>
  </r>
  <r>
    <s v="Abril"/>
    <s v="Otro Origen"/>
    <s v="Otro Tipo"/>
    <s v="Sazones"/>
    <x v="1"/>
    <n v="82088.88"/>
    <n v="249309.63"/>
  </r>
  <r>
    <s v="Abril"/>
    <s v="Otro Origen"/>
    <s v="Otro Tipo"/>
    <s v="Sazones"/>
    <x v="2"/>
    <n v="9116.2000000000007"/>
    <n v="79510.42"/>
  </r>
  <r>
    <s v="Abril"/>
    <s v="Otro Origen"/>
    <s v="Otro Tipo"/>
    <s v="Sazones"/>
    <x v="3"/>
    <n v="35601.25"/>
    <n v="74177.3"/>
  </r>
  <r>
    <s v="Abril"/>
    <s v="Otro Origen"/>
    <s v="Otro Tipo"/>
    <s v="Sopa"/>
    <x v="4"/>
    <n v="13651.2"/>
    <n v="111032.99"/>
  </r>
  <r>
    <s v="Abril"/>
    <s v="Otro Origen"/>
    <s v="Otro Tipo"/>
    <s v="Sopa"/>
    <x v="1"/>
    <n v="6450"/>
    <n v="62088.52"/>
  </r>
  <r>
    <s v="Abril*"/>
    <m/>
    <m/>
    <m/>
    <x v="5"/>
    <n v="166347.53000000003"/>
    <n v="667142.77"/>
  </r>
  <r>
    <s v="Mayo"/>
    <s v="Otro Origen"/>
    <s v="Otro Tipo"/>
    <s v="Mayonesa"/>
    <x v="6"/>
    <n v="8448"/>
    <n v="29520"/>
  </r>
  <r>
    <s v="Mayo"/>
    <s v="Otro Origen"/>
    <s v="Otro Tipo"/>
    <s v="Sazones"/>
    <x v="7"/>
    <n v="12638.87"/>
    <n v="144261.76999999999"/>
  </r>
  <r>
    <s v="Mayo"/>
    <s v="Otro Origen"/>
    <s v="Otro Tipo"/>
    <s v="Sazones"/>
    <x v="0"/>
    <n v="13624.42"/>
    <n v="107694.44"/>
  </r>
  <r>
    <s v="Mayo"/>
    <s v="Otro Origen"/>
    <s v="Otro Tipo"/>
    <s v="Sazones"/>
    <x v="8"/>
    <n v="44940"/>
    <n v="312620.63"/>
  </r>
  <r>
    <s v="Mayo"/>
    <s v="Otro Origen"/>
    <s v="Otro Tipo"/>
    <s v="Sazones"/>
    <x v="1"/>
    <n v="62695.68"/>
    <n v="113247.51"/>
  </r>
  <r>
    <s v="Mayo"/>
    <s v="Otro Origen"/>
    <s v="Otro Tipo"/>
    <s v="Sazones"/>
    <x v="2"/>
    <n v="5553.3"/>
    <n v="44437.83"/>
  </r>
  <r>
    <s v="Mayo"/>
    <s v="Otro Origen"/>
    <s v="Otro Tipo"/>
    <s v="Sazones"/>
    <x v="9"/>
    <n v="14945.28"/>
    <n v="32829.199999999997"/>
  </r>
  <r>
    <s v="Mayo"/>
    <s v="Otro Origen"/>
    <s v="Otro Tipo"/>
    <s v="Sazones"/>
    <x v="3"/>
    <n v="83249.06"/>
    <n v="203392.73"/>
  </r>
  <r>
    <s v="Mayo"/>
    <s v="Otro Origen"/>
    <s v="Otro Tipo"/>
    <s v="Sopa"/>
    <x v="3"/>
    <n v="11332.22"/>
    <n v="3521"/>
  </r>
  <r>
    <s v="Mayo*"/>
    <m/>
    <m/>
    <m/>
    <x v="5"/>
    <n v="257426.83"/>
    <n v="991525.10999999987"/>
  </r>
  <r>
    <s v="junio"/>
    <s v="Otro Origen"/>
    <s v="Otro Tipo"/>
    <s v="Caldo de pollo"/>
    <x v="10"/>
    <n v="9021.26"/>
    <n v="76147.429999999993"/>
  </r>
  <r>
    <s v="junio"/>
    <s v="Otro Origen"/>
    <s v="Otro Tipo"/>
    <s v="Caldo de pollo"/>
    <x v="3"/>
    <n v="52309.57"/>
    <n v="145961.29"/>
  </r>
  <r>
    <s v="junio"/>
    <s v="Otro Origen"/>
    <s v="Otro Tipo"/>
    <s v="Sazones"/>
    <x v="7"/>
    <n v="12845.04"/>
    <n v="145849.85999999999"/>
  </r>
  <r>
    <s v="junio"/>
    <s v="Otro Origen"/>
    <s v="Otro Tipo"/>
    <s v="Sazones"/>
    <x v="8"/>
    <n v="22470"/>
    <n v="162819.70000000001"/>
  </r>
  <r>
    <s v="junio"/>
    <s v="Otro Origen"/>
    <s v="Otro Tipo"/>
    <s v="Sazones"/>
    <x v="2"/>
    <n v="5681.4"/>
    <n v="45174.54"/>
  </r>
  <r>
    <s v="junio"/>
    <s v="Otro Origen"/>
    <s v="Otro Tipo"/>
    <s v="Sazones"/>
    <x v="3"/>
    <n v="70584"/>
    <n v="166772.34"/>
  </r>
  <r>
    <s v="junio"/>
    <s v="Otro Origen"/>
    <s v="Otro Tipo"/>
    <s v="Sopa"/>
    <x v="3"/>
    <n v="8287.2000000000007"/>
    <n v="26386.6"/>
  </r>
  <r>
    <s v="Junio*"/>
    <m/>
    <m/>
    <m/>
    <x v="5"/>
    <n v="181198.47"/>
    <n v="769111.76"/>
  </r>
</pivotCacheRecords>
</file>

<file path=xl/pivotCache/pivotCacheRecords7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">
  <r>
    <s v="Abril"/>
    <s v="Avícola"/>
    <s v="Huevo"/>
    <s v="Huevo entero"/>
    <x v="0"/>
    <n v="9675"/>
    <n v="30680.5703125"/>
  </r>
  <r>
    <s v="Abril*"/>
    <m/>
    <m/>
    <m/>
    <x v="1"/>
    <n v="9675"/>
    <n v="30680.5703125"/>
  </r>
  <r>
    <m/>
    <m/>
    <m/>
    <m/>
    <x v="1"/>
    <m/>
    <m/>
  </r>
  <r>
    <s v="Mayo*"/>
    <m/>
    <m/>
    <m/>
    <x v="1"/>
    <n v="0"/>
    <n v="0"/>
  </r>
  <r>
    <s v="Junio"/>
    <s v="Avícola"/>
    <s v="Huevo"/>
    <s v="Huevo entero"/>
    <x v="0"/>
    <n v="9420"/>
    <n v="30213.8896484375"/>
  </r>
  <r>
    <s v="Junio*"/>
    <m/>
    <m/>
    <m/>
    <x v="1"/>
    <n v="9420"/>
    <n v="30213.8896484375"/>
  </r>
</pivotCacheRecords>
</file>

<file path=xl/pivotCache/pivotCacheRecords8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5">
  <r>
    <s v="Abril"/>
    <s v="PVET"/>
    <x v="0"/>
    <n v="427727.61"/>
  </r>
  <r>
    <s v="Abril"/>
    <s v="PVET"/>
    <x v="1"/>
    <n v="77610"/>
  </r>
  <r>
    <s v="Abril"/>
    <s v="PVET"/>
    <x v="2"/>
    <n v="108975"/>
  </r>
  <r>
    <s v="Abril*"/>
    <m/>
    <x v="3"/>
    <n v="614312.61"/>
  </r>
  <r>
    <s v="Mayo"/>
    <s v="PVET"/>
    <x v="4"/>
    <n v="20898"/>
  </r>
  <r>
    <s v="Mayo"/>
    <s v="PVET"/>
    <x v="0"/>
    <n v="204391.69"/>
  </r>
  <r>
    <s v="Mayo"/>
    <s v="PVET"/>
    <x v="5"/>
    <n v="21850"/>
  </r>
  <r>
    <s v="Mayo"/>
    <s v="PVET"/>
    <x v="6"/>
    <n v="118366"/>
  </r>
  <r>
    <s v="Mayo"/>
    <s v="PVET"/>
    <x v="7"/>
    <n v="269928"/>
  </r>
  <r>
    <s v="Mayo*"/>
    <m/>
    <x v="3"/>
    <n v="635433.68999999994"/>
  </r>
  <r>
    <s v="junio"/>
    <s v="PVET"/>
    <x v="4"/>
    <n v="2"/>
  </r>
  <r>
    <s v="junio"/>
    <s v="PVET"/>
    <x v="8"/>
    <n v="9500"/>
  </r>
  <r>
    <s v="junio"/>
    <s v="PVET"/>
    <x v="0"/>
    <n v="2"/>
  </r>
  <r>
    <s v="junio"/>
    <s v="PVET"/>
    <x v="9"/>
    <n v="73500"/>
  </r>
  <r>
    <s v="Junio*"/>
    <m/>
    <x v="3"/>
    <n v="8300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5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6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7.xml"/></Relationships>
</file>

<file path=xl/pivotTables/_rels/pivotTable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8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Tabla dinámica1" cacheId="11" applyNumberFormats="0" applyBorderFormats="0" applyFontFormats="0" applyPatternFormats="0" applyAlignmentFormats="0" applyWidthHeightFormats="1" dataCaption="Valores" updatedVersion="8" minRefreshableVersion="3" useAutoFormatting="1" itemPrintTitles="1" createdVersion="5" indent="0" outline="1" outlineData="1" multipleFieldFilters="0" chartFormat="7" rowHeaderCaption="Destino">
  <location ref="A36:C41" firstHeaderRow="0" firstDataRow="1" firstDataCol="1"/>
  <pivotFields count="7">
    <pivotField showAll="0"/>
    <pivotField showAll="0"/>
    <pivotField showAll="0"/>
    <pivotField showAll="0"/>
    <pivotField axis="axisRow" showAll="0">
      <items count="7">
        <item m="1" x="5"/>
        <item x="2"/>
        <item x="0"/>
        <item h="1" x="4"/>
        <item x="1"/>
        <item x="3"/>
        <item t="default"/>
      </items>
    </pivotField>
    <pivotField dataField="1" showAll="0"/>
    <pivotField dataField="1" showAll="0"/>
  </pivotFields>
  <rowFields count="1">
    <field x="4"/>
  </rowFields>
  <rowItems count="5">
    <i>
      <x v="1"/>
    </i>
    <i>
      <x v="2"/>
    </i>
    <i>
      <x v="4"/>
    </i>
    <i>
      <x v="5"/>
    </i>
    <i t="grand">
      <x/>
    </i>
  </rowItems>
  <colFields count="1">
    <field x="-2"/>
  </colFields>
  <colItems count="2">
    <i>
      <x/>
    </i>
    <i i="1">
      <x v="1"/>
    </i>
  </colItems>
  <dataFields count="2">
    <dataField name="Kilogramos" fld="5" baseField="0" baseItem="0"/>
    <dataField name=" Valor US$" fld="6" baseField="0" baseItem="0"/>
  </dataFields>
  <formats count="1">
    <format dxfId="14">
      <pivotArea outline="0" collapsedLevelsAreSubtotals="1" fieldPosition="0"/>
    </format>
  </formats>
  <chartFormats count="2">
    <chartFormat chart="6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6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1000000}" name="Tabla dinámica2" cacheId="15" applyNumberFormats="0" applyBorderFormats="0" applyFontFormats="0" applyPatternFormats="0" applyAlignmentFormats="0" applyWidthHeightFormats="1" dataCaption="Valores" updatedVersion="8" minRefreshableVersion="3" useAutoFormatting="1" itemPrintTitles="1" createdVersion="5" indent="0" outline="1" outlineData="1" multipleFieldFilters="0" chartFormat="3" rowHeaderCaption="Destino">
  <location ref="A36:C46" firstHeaderRow="0" firstDataRow="1" firstDataCol="1"/>
  <pivotFields count="7">
    <pivotField showAll="0"/>
    <pivotField showAll="0"/>
    <pivotField showAll="0"/>
    <pivotField showAll="0"/>
    <pivotField axis="axisRow" showAll="0">
      <items count="17">
        <item x="1"/>
        <item x="5"/>
        <item x="6"/>
        <item m="1" x="14"/>
        <item x="2"/>
        <item m="1" x="15"/>
        <item x="3"/>
        <item x="7"/>
        <item m="1" x="13"/>
        <item h="1" x="4"/>
        <item x="0"/>
        <item m="1" x="10"/>
        <item m="1" x="11"/>
        <item m="1" x="12"/>
        <item x="8"/>
        <item x="9"/>
        <item t="default"/>
      </items>
    </pivotField>
    <pivotField dataField="1" showAll="0"/>
    <pivotField dataField="1" showAll="0"/>
  </pivotFields>
  <rowFields count="1">
    <field x="4"/>
  </rowFields>
  <rowItems count="10">
    <i>
      <x/>
    </i>
    <i>
      <x v="1"/>
    </i>
    <i>
      <x v="2"/>
    </i>
    <i>
      <x v="4"/>
    </i>
    <i>
      <x v="6"/>
    </i>
    <i>
      <x v="7"/>
    </i>
    <i>
      <x v="10"/>
    </i>
    <i>
      <x v="14"/>
    </i>
    <i>
      <x v="15"/>
    </i>
    <i t="grand">
      <x/>
    </i>
  </rowItems>
  <colFields count="1">
    <field x="-2"/>
  </colFields>
  <colItems count="2">
    <i>
      <x/>
    </i>
    <i i="1">
      <x v="1"/>
    </i>
  </colItems>
  <dataFields count="2">
    <dataField name="Kilogramos" fld="5" baseField="0" baseItem="0"/>
    <dataField name=" Valor US$" fld="6" baseField="0" baseItem="0"/>
  </dataFields>
  <formats count="1">
    <format dxfId="13">
      <pivotArea outline="0" collapsedLevelsAreSubtotals="1" fieldPosition="0"/>
    </format>
  </formats>
  <chartFormats count="2">
    <chartFormat chart="2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2000000}" name="Tabla dinámica3" cacheId="19" applyNumberFormats="0" applyBorderFormats="0" applyFontFormats="0" applyPatternFormats="0" applyAlignmentFormats="0" applyWidthHeightFormats="1" dataCaption="Valores" updatedVersion="8" minRefreshableVersion="3" useAutoFormatting="1" itemPrintTitles="1" createdVersion="5" indent="0" outline="1" outlineData="1" multipleFieldFilters="0" chartFormat="5" rowHeaderCaption="Destino">
  <location ref="A65:C83" firstHeaderRow="0" firstDataRow="1" firstDataCol="1"/>
  <pivotFields count="7">
    <pivotField showAll="0"/>
    <pivotField showAll="0"/>
    <pivotField showAll="0"/>
    <pivotField showAll="0"/>
    <pivotField axis="axisRow" showAll="0">
      <items count="24">
        <item x="1"/>
        <item x="3"/>
        <item x="15"/>
        <item x="4"/>
        <item x="5"/>
        <item x="6"/>
        <item m="1" x="22"/>
        <item x="7"/>
        <item m="1" x="20"/>
        <item x="16"/>
        <item x="0"/>
        <item x="17"/>
        <item x="13"/>
        <item x="8"/>
        <item x="9"/>
        <item m="1" x="18"/>
        <item x="14"/>
        <item m="1" x="21"/>
        <item x="10"/>
        <item h="1" x="12"/>
        <item m="1" x="19"/>
        <item x="2"/>
        <item x="11"/>
        <item t="default"/>
      </items>
    </pivotField>
    <pivotField dataField="1" showAll="0"/>
    <pivotField dataField="1" showAll="0"/>
  </pivotFields>
  <rowFields count="1">
    <field x="4"/>
  </rowFields>
  <rowItems count="18">
    <i>
      <x/>
    </i>
    <i>
      <x v="1"/>
    </i>
    <i>
      <x v="2"/>
    </i>
    <i>
      <x v="3"/>
    </i>
    <i>
      <x v="4"/>
    </i>
    <i>
      <x v="5"/>
    </i>
    <i>
      <x v="7"/>
    </i>
    <i>
      <x v="9"/>
    </i>
    <i>
      <x v="10"/>
    </i>
    <i>
      <x v="11"/>
    </i>
    <i>
      <x v="12"/>
    </i>
    <i>
      <x v="13"/>
    </i>
    <i>
      <x v="14"/>
    </i>
    <i>
      <x v="16"/>
    </i>
    <i>
      <x v="18"/>
    </i>
    <i>
      <x v="21"/>
    </i>
    <i>
      <x v="22"/>
    </i>
    <i t="grand">
      <x/>
    </i>
  </rowItems>
  <colFields count="1">
    <field x="-2"/>
  </colFields>
  <colItems count="2">
    <i>
      <x/>
    </i>
    <i i="1">
      <x v="1"/>
    </i>
  </colItems>
  <dataFields count="2">
    <dataField name="Kilogramos" fld="5" baseField="0" baseItem="0"/>
    <dataField name=" Valor US$" fld="6" baseField="0" baseItem="0"/>
  </dataFields>
  <formats count="1">
    <format dxfId="12">
      <pivotArea outline="0" collapsedLevelsAreSubtotals="1" fieldPosition="0"/>
    </format>
  </formats>
  <chartFormats count="2">
    <chartFormat chart="2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400-000003000000}" name="Tabla dinámica4" cacheId="23" applyNumberFormats="0" applyBorderFormats="0" applyFontFormats="0" applyPatternFormats="0" applyAlignmentFormats="0" applyWidthHeightFormats="1" dataCaption="Valores" updatedVersion="8" minRefreshableVersion="3" useAutoFormatting="1" itemPrintTitles="1" createdVersion="5" indent="0" outline="1" outlineData="1" multipleFieldFilters="0" chartFormat="6" rowHeaderCaption="Destino">
  <location ref="A31:C35" firstHeaderRow="0" firstDataRow="1" firstDataCol="1"/>
  <pivotFields count="7">
    <pivotField showAll="0"/>
    <pivotField showAll="0"/>
    <pivotField showAll="0"/>
    <pivotField showAll="0" defaultSubtotal="0"/>
    <pivotField axis="axisRow" showAll="0">
      <items count="20">
        <item m="1" x="6"/>
        <item m="1" x="14"/>
        <item m="1" x="12"/>
        <item m="1" x="11"/>
        <item m="1" x="10"/>
        <item m="1" x="16"/>
        <item m="1" x="17"/>
        <item m="1" x="7"/>
        <item x="0"/>
        <item m="1" x="4"/>
        <item x="1"/>
        <item m="1" x="18"/>
        <item m="1" x="5"/>
        <item m="1" x="13"/>
        <item x="2"/>
        <item m="1" x="9"/>
        <item h="1" x="3"/>
        <item m="1" x="8"/>
        <item m="1" x="15"/>
        <item t="default"/>
      </items>
    </pivotField>
    <pivotField dataField="1" showAll="0"/>
    <pivotField dataField="1" showAll="0"/>
  </pivotFields>
  <rowFields count="1">
    <field x="4"/>
  </rowFields>
  <rowItems count="4">
    <i>
      <x v="8"/>
    </i>
    <i>
      <x v="10"/>
    </i>
    <i>
      <x v="14"/>
    </i>
    <i t="grand">
      <x/>
    </i>
  </rowItems>
  <colFields count="1">
    <field x="-2"/>
  </colFields>
  <colItems count="2">
    <i>
      <x/>
    </i>
    <i i="1">
      <x v="1"/>
    </i>
  </colItems>
  <dataFields count="2">
    <dataField name="Kilogramos" fld="5" baseField="0" baseItem="0"/>
    <dataField name=" Valor US$" fld="6" baseField="0" baseItem="0"/>
  </dataFields>
  <formats count="2">
    <format dxfId="11">
      <pivotArea collapsedLevelsAreSubtotals="1" fieldPosition="0">
        <references count="1">
          <reference field="4" count="0"/>
        </references>
      </pivotArea>
    </format>
    <format dxfId="10">
      <pivotArea grandRow="1" outline="0" collapsedLevelsAreSubtotals="1" fieldPosition="0"/>
    </format>
  </formats>
  <chartFormats count="2">
    <chartFormat chart="5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5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600-000004000000}" name="Tabla dinámica2" cacheId="7" applyNumberFormats="0" applyBorderFormats="0" applyFontFormats="0" applyPatternFormats="0" applyAlignmentFormats="0" applyWidthHeightFormats="1" dataCaption="Valores" updatedVersion="8" minRefreshableVersion="3" useAutoFormatting="1" itemPrintTitles="1" createdVersion="5" indent="0" outline="1" outlineData="1" multipleFieldFilters="0" chartFormat="5" rowHeaderCaption="Destino">
  <location ref="A25:C28" firstHeaderRow="0" firstDataRow="1" firstDataCol="1"/>
  <pivotFields count="7">
    <pivotField showAll="0"/>
    <pivotField showAll="0"/>
    <pivotField showAll="0"/>
    <pivotField showAll="0"/>
    <pivotField axis="axisRow" showAll="0">
      <items count="6">
        <item m="1" x="3"/>
        <item m="1" x="4"/>
        <item x="0"/>
        <item h="1" x="1"/>
        <item x="2"/>
        <item t="default"/>
      </items>
    </pivotField>
    <pivotField dataField="1" showAll="0"/>
    <pivotField dataField="1" showAll="0"/>
  </pivotFields>
  <rowFields count="1">
    <field x="4"/>
  </rowFields>
  <rowItems count="3">
    <i>
      <x v="2"/>
    </i>
    <i>
      <x v="4"/>
    </i>
    <i t="grand">
      <x/>
    </i>
  </rowItems>
  <colFields count="1">
    <field x="-2"/>
  </colFields>
  <colItems count="2">
    <i>
      <x/>
    </i>
    <i i="1">
      <x v="1"/>
    </i>
  </colItems>
  <dataFields count="2">
    <dataField name=" Kilos" fld="5" baseField="4" baseItem="0" numFmtId="4"/>
    <dataField name=" Valor US$" fld="6" baseField="4" baseItem="0" numFmtId="4"/>
  </dataFields>
  <chartFormats count="2">
    <chartFormat chart="3" format="6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" format="7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700-000005000000}" name="Tabla dinámica5" cacheId="27" applyNumberFormats="0" applyBorderFormats="0" applyFontFormats="0" applyPatternFormats="0" applyAlignmentFormats="0" applyWidthHeightFormats="1" dataCaption="Valores" updatedVersion="8" minRefreshableVersion="3" useAutoFormatting="1" itemPrintTitles="1" createdVersion="5" indent="0" outline="1" outlineData="1" multipleFieldFilters="0" chartFormat="5" rowHeaderCaption="Destino">
  <location ref="A43:C54" firstHeaderRow="0" firstDataRow="1" firstDataCol="1"/>
  <pivotFields count="7">
    <pivotField showAll="0"/>
    <pivotField showAll="0"/>
    <pivotField showAll="0"/>
    <pivotField showAll="0"/>
    <pivotField axis="axisRow" showAll="0">
      <items count="13">
        <item x="7"/>
        <item x="6"/>
        <item m="1" x="11"/>
        <item x="0"/>
        <item x="4"/>
        <item x="8"/>
        <item x="1"/>
        <item x="2"/>
        <item x="10"/>
        <item x="3"/>
        <item h="1" x="5"/>
        <item x="9"/>
        <item t="default"/>
      </items>
    </pivotField>
    <pivotField dataField="1" showAll="0"/>
    <pivotField dataField="1" showAll="0"/>
  </pivotFields>
  <rowFields count="1">
    <field x="4"/>
  </rowFields>
  <rowItems count="11">
    <i>
      <x/>
    </i>
    <i>
      <x v="1"/>
    </i>
    <i>
      <x v="3"/>
    </i>
    <i>
      <x v="4"/>
    </i>
    <i>
      <x v="5"/>
    </i>
    <i>
      <x v="6"/>
    </i>
    <i>
      <x v="7"/>
    </i>
    <i>
      <x v="8"/>
    </i>
    <i>
      <x v="9"/>
    </i>
    <i>
      <x v="11"/>
    </i>
    <i t="grand">
      <x/>
    </i>
  </rowItems>
  <colFields count="1">
    <field x="-2"/>
  </colFields>
  <colItems count="2">
    <i>
      <x/>
    </i>
    <i i="1">
      <x v="1"/>
    </i>
  </colItems>
  <dataFields count="2">
    <dataField name="Kilogramos" fld="5" baseField="0" baseItem="0"/>
    <dataField name=" Valor US$" fld="6" baseField="0" baseItem="0"/>
  </dataFields>
  <formats count="1">
    <format dxfId="9">
      <pivotArea outline="0" collapsedLevelsAreSubtotals="1" fieldPosition="0"/>
    </format>
  </formats>
  <chartFormats count="2">
    <chartFormat chart="4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4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7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800-000006000000}" name="Tabla dinámica3" cacheId="31" applyNumberFormats="0" applyBorderFormats="0" applyFontFormats="0" applyPatternFormats="0" applyAlignmentFormats="0" applyWidthHeightFormats="1" dataCaption="Valores" updatedVersion="8" minRefreshableVersion="3" useAutoFormatting="1" itemPrintTitles="1" createdVersion="5" indent="0" outline="1" outlineData="1" multipleFieldFilters="0" rowHeaderCaption="Destino">
  <location ref="A24:C26" firstHeaderRow="0" firstDataRow="1" firstDataCol="1"/>
  <pivotFields count="7">
    <pivotField showAll="0"/>
    <pivotField showAll="0"/>
    <pivotField showAll="0"/>
    <pivotField showAll="0"/>
    <pivotField axis="axisRow" showAll="0">
      <items count="4">
        <item m="1" x="2"/>
        <item h="1" x="1"/>
        <item x="0"/>
        <item t="default"/>
      </items>
    </pivotField>
    <pivotField dataField="1" showAll="0"/>
    <pivotField dataField="1" showAll="0"/>
  </pivotFields>
  <rowFields count="1">
    <field x="4"/>
  </rowFields>
  <rowItems count="2">
    <i>
      <x v="2"/>
    </i>
    <i t="grand">
      <x/>
    </i>
  </rowItems>
  <colFields count="1">
    <field x="-2"/>
  </colFields>
  <colItems count="2">
    <i>
      <x/>
    </i>
    <i i="1">
      <x v="1"/>
    </i>
  </colItems>
  <dataFields count="2">
    <dataField name=" Kilos" fld="5" baseField="4" baseItem="0" numFmtId="4"/>
    <dataField name=" Valor US$" fld="6" baseField="4" baseItem="0" numFmtId="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8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900-000007000000}" name="Tabla dinámica6" cacheId="35" applyNumberFormats="0" applyBorderFormats="0" applyFontFormats="0" applyPatternFormats="0" applyAlignmentFormats="0" applyWidthHeightFormats="1" dataCaption="Valores" updatedVersion="8" minRefreshableVersion="3" useAutoFormatting="1" itemPrintTitles="1" createdVersion="5" indent="0" outline="1" outlineData="1" multipleFieldFilters="0" chartFormat="3" rowHeaderCaption="Destino">
  <location ref="B33:C43" firstHeaderRow="1" firstDataRow="1" firstDataCol="1"/>
  <pivotFields count="4">
    <pivotField showAll="0"/>
    <pivotField showAll="0"/>
    <pivotField axis="axisRow" showAll="0" defaultSubtotal="0">
      <items count="12">
        <item m="1" x="11"/>
        <item x="5"/>
        <item h="1" x="3"/>
        <item x="0"/>
        <item x="8"/>
        <item x="1"/>
        <item m="1" x="10"/>
        <item x="7"/>
        <item x="2"/>
        <item x="4"/>
        <item x="6"/>
        <item x="9"/>
      </items>
    </pivotField>
    <pivotField dataField="1" numFmtId="43" showAll="0"/>
  </pivotFields>
  <rowFields count="1">
    <field x="2"/>
  </rowFields>
  <rowItems count="10">
    <i>
      <x v="1"/>
    </i>
    <i>
      <x v="3"/>
    </i>
    <i>
      <x v="4"/>
    </i>
    <i>
      <x v="5"/>
    </i>
    <i>
      <x v="7"/>
    </i>
    <i>
      <x v="8"/>
    </i>
    <i>
      <x v="9"/>
    </i>
    <i>
      <x v="10"/>
    </i>
    <i>
      <x v="11"/>
    </i>
    <i t="grand">
      <x/>
    </i>
  </rowItems>
  <colItems count="1">
    <i/>
  </colItems>
  <dataFields count="1">
    <dataField name=" Valor US$" fld="3" baseField="0" baseItem="0" numFmtId="43"/>
  </dataFields>
  <formats count="1">
    <format dxfId="15">
      <pivotArea outline="0" collapsedLevelsAreSubtotals="1" fieldPosition="0"/>
    </format>
  </formats>
  <chartFormats count="1">
    <chartFormat chart="2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/><Relationship Id="rId2" Type="http://schemas.openxmlformats.org/officeDocument/2006/relationships/printerSettings" Target="../printerSettings/printerSettings10.bin"/><Relationship Id="rId1" Type="http://schemas.openxmlformats.org/officeDocument/2006/relationships/pivotTable" Target="../pivotTables/pivotTable8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pivotTable" Target="../pivotTables/pivotTable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pivotTable" Target="../pivotTables/pivotTable4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7.bin"/><Relationship Id="rId1" Type="http://schemas.openxmlformats.org/officeDocument/2006/relationships/pivotTable" Target="../pivotTables/pivotTable5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8.bin"/><Relationship Id="rId1" Type="http://schemas.openxmlformats.org/officeDocument/2006/relationships/pivotTable" Target="../pivotTables/pivotTable6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printerSettings" Target="../printerSettings/printerSettings9.bin"/><Relationship Id="rId1" Type="http://schemas.openxmlformats.org/officeDocument/2006/relationships/pivotTable" Target="../pivotTables/pivotTable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33"/>
  <sheetViews>
    <sheetView showGridLines="0" tabSelected="1" workbookViewId="0">
      <selection activeCell="C32" sqref="C32"/>
    </sheetView>
  </sheetViews>
  <sheetFormatPr baseColWidth="10" defaultColWidth="11.42578125" defaultRowHeight="15" x14ac:dyDescent="0.25"/>
  <cols>
    <col min="1" max="1" width="22.5703125" bestFit="1" customWidth="1"/>
    <col min="2" max="2" width="21.28515625" style="2" customWidth="1"/>
    <col min="3" max="3" width="19.42578125" style="1" customWidth="1"/>
  </cols>
  <sheetData>
    <row r="1" spans="1:3" x14ac:dyDescent="0.25">
      <c r="A1" s="3"/>
      <c r="B1"/>
      <c r="C1"/>
    </row>
    <row r="2" spans="1:3" x14ac:dyDescent="0.25">
      <c r="B2"/>
      <c r="C2"/>
    </row>
    <row r="3" spans="1:3" x14ac:dyDescent="0.25">
      <c r="B3"/>
      <c r="C3"/>
    </row>
    <row r="4" spans="1:3" x14ac:dyDescent="0.25">
      <c r="B4"/>
      <c r="C4"/>
    </row>
    <row r="5" spans="1:3" x14ac:dyDescent="0.25">
      <c r="B5"/>
      <c r="C5"/>
    </row>
    <row r="6" spans="1:3" x14ac:dyDescent="0.25">
      <c r="A6" s="42"/>
      <c r="B6" s="42"/>
      <c r="C6" s="42"/>
    </row>
    <row r="7" spans="1:3" ht="23.25" x14ac:dyDescent="0.35">
      <c r="A7" s="43"/>
      <c r="B7" s="43"/>
      <c r="C7" s="43"/>
    </row>
    <row r="8" spans="1:3" ht="22.5" x14ac:dyDescent="0.35">
      <c r="A8" s="44" t="s">
        <v>0</v>
      </c>
      <c r="B8" s="44"/>
      <c r="C8" s="44"/>
    </row>
    <row r="9" spans="1:3" ht="19.5" x14ac:dyDescent="0.35">
      <c r="A9" s="46" t="s">
        <v>1</v>
      </c>
      <c r="B9" s="46"/>
      <c r="C9" s="46"/>
    </row>
    <row r="10" spans="1:3" x14ac:dyDescent="0.25">
      <c r="A10" s="45" t="s">
        <v>2</v>
      </c>
      <c r="B10" s="45"/>
      <c r="C10" s="45"/>
    </row>
    <row r="11" spans="1:3" x14ac:dyDescent="0.25">
      <c r="A11" s="45" t="s">
        <v>3</v>
      </c>
      <c r="B11" s="45"/>
      <c r="C11" s="45"/>
    </row>
    <row r="12" spans="1:3" x14ac:dyDescent="0.25">
      <c r="A12" s="6" t="s">
        <v>4</v>
      </c>
      <c r="B12" s="6" t="s">
        <v>5</v>
      </c>
      <c r="C12" s="6" t="s">
        <v>6</v>
      </c>
    </row>
    <row r="13" spans="1:3" x14ac:dyDescent="0.25">
      <c r="A13" s="7" t="s">
        <v>7</v>
      </c>
      <c r="B13" s="8">
        <f>'Bovino Carnico'!F31</f>
        <v>744389.83000000007</v>
      </c>
      <c r="C13" s="9">
        <f>'Bovino Carnico'!G31</f>
        <v>5047249.5599999996</v>
      </c>
    </row>
    <row r="14" spans="1:3" x14ac:dyDescent="0.25">
      <c r="A14" s="7" t="s">
        <v>8</v>
      </c>
      <c r="B14" s="8">
        <f>'Bovino Lacteo'!F31</f>
        <v>295952.56</v>
      </c>
      <c r="C14" s="9">
        <f>'Bovino Lacteo'!G31</f>
        <v>850451.16</v>
      </c>
    </row>
    <row r="15" spans="1:3" x14ac:dyDescent="0.25">
      <c r="A15" s="7" t="s">
        <v>9</v>
      </c>
      <c r="B15" s="8">
        <f>Leche!F60</f>
        <v>357671.3</v>
      </c>
      <c r="C15" s="9">
        <f>Leche!G60</f>
        <v>665293.22</v>
      </c>
    </row>
    <row r="16" spans="1:3" x14ac:dyDescent="0.25">
      <c r="A16" s="7" t="s">
        <v>10</v>
      </c>
      <c r="B16" s="8">
        <f>Pieles!F25</f>
        <v>357570</v>
      </c>
      <c r="C16" s="9">
        <f>Pieles!G25</f>
        <v>75376.2</v>
      </c>
    </row>
    <row r="17" spans="1:3" x14ac:dyDescent="0.25">
      <c r="A17" s="7" t="s">
        <v>11</v>
      </c>
      <c r="B17" s="8">
        <f>Embutidos!F19</f>
        <v>49329.759999999995</v>
      </c>
      <c r="C17" s="9">
        <f>Embutidos!G19</f>
        <v>104978.44</v>
      </c>
    </row>
    <row r="18" spans="1:3" x14ac:dyDescent="0.25">
      <c r="A18" s="7" t="s">
        <v>12</v>
      </c>
      <c r="B18" s="8">
        <f>'Otro Origen'!F38</f>
        <v>604972.83000000007</v>
      </c>
      <c r="C18" s="9">
        <f>'Otro Origen'!G38</f>
        <v>2427779.6399999997</v>
      </c>
    </row>
    <row r="19" spans="1:3" x14ac:dyDescent="0.25">
      <c r="A19" s="7" t="s">
        <v>13</v>
      </c>
      <c r="B19" s="10" t="s">
        <v>14</v>
      </c>
      <c r="C19" s="9">
        <f>'Pro vet'!E28</f>
        <v>1332750.2999999998</v>
      </c>
    </row>
    <row r="20" spans="1:3" x14ac:dyDescent="0.25">
      <c r="A20" s="11" t="s">
        <v>15</v>
      </c>
      <c r="B20" s="12">
        <f>SUM(B13:B19)</f>
        <v>2409886.2800000003</v>
      </c>
      <c r="C20" s="13">
        <f>SUM(C13:C19)</f>
        <v>10503878.52</v>
      </c>
    </row>
    <row r="32" spans="1:3" x14ac:dyDescent="0.25">
      <c r="A32" t="s">
        <v>107</v>
      </c>
    </row>
    <row r="33" spans="1:1" x14ac:dyDescent="0.25">
      <c r="A33" t="s">
        <v>108</v>
      </c>
    </row>
  </sheetData>
  <mergeCells count="6">
    <mergeCell ref="A11:C11"/>
    <mergeCell ref="A6:C6"/>
    <mergeCell ref="A7:C7"/>
    <mergeCell ref="A8:C8"/>
    <mergeCell ref="A10:C10"/>
    <mergeCell ref="A9:C9"/>
  </mergeCells>
  <printOptions horizontalCentered="1"/>
  <pageMargins left="0.70866141732283472" right="0.70866141732283472" top="0.74803149606299213" bottom="0.74803149606299213" header="0.31496062992125984" footer="0.31496062992125984"/>
  <pageSetup scale="73" fitToHeight="0" orientation="landscape" r:id="rId1"/>
  <headerFooter>
    <oddFooter>&amp;CE-Página &amp;P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43"/>
  <sheetViews>
    <sheetView showGridLines="0" topLeftCell="B1" workbookViewId="0">
      <selection activeCell="B35" sqref="B35"/>
    </sheetView>
  </sheetViews>
  <sheetFormatPr baseColWidth="10" defaultColWidth="24.140625" defaultRowHeight="15" x14ac:dyDescent="0.25"/>
  <cols>
    <col min="1" max="1" width="16.7109375" hidden="1" customWidth="1"/>
    <col min="2" max="2" width="17.140625" bestFit="1" customWidth="1"/>
    <col min="3" max="3" width="13.140625" bestFit="1" customWidth="1"/>
    <col min="4" max="4" width="20.140625" bestFit="1" customWidth="1"/>
    <col min="5" max="5" width="22.42578125" customWidth="1"/>
  </cols>
  <sheetData>
    <row r="1" spans="2:8" x14ac:dyDescent="0.25">
      <c r="B1" s="3"/>
      <c r="E1" s="4"/>
    </row>
    <row r="2" spans="2:8" x14ac:dyDescent="0.25">
      <c r="E2" s="4"/>
    </row>
    <row r="3" spans="2:8" x14ac:dyDescent="0.25">
      <c r="E3" s="4"/>
    </row>
    <row r="4" spans="2:8" x14ac:dyDescent="0.25">
      <c r="E4" s="4"/>
    </row>
    <row r="5" spans="2:8" x14ac:dyDescent="0.25">
      <c r="E5" s="4"/>
    </row>
    <row r="6" spans="2:8" x14ac:dyDescent="0.25">
      <c r="B6" s="42"/>
      <c r="C6" s="42"/>
      <c r="D6" s="42"/>
      <c r="E6" s="42"/>
    </row>
    <row r="7" spans="2:8" ht="23.25" x14ac:dyDescent="0.35">
      <c r="B7" s="43"/>
      <c r="C7" s="43"/>
      <c r="D7" s="43"/>
      <c r="E7" s="43"/>
    </row>
    <row r="8" spans="2:8" ht="22.5" x14ac:dyDescent="0.35">
      <c r="B8" s="44" t="s">
        <v>0</v>
      </c>
      <c r="C8" s="44"/>
      <c r="D8" s="44"/>
      <c r="E8" s="44"/>
      <c r="F8" s="24"/>
      <c r="G8" s="24"/>
      <c r="H8" s="24"/>
    </row>
    <row r="9" spans="2:8" ht="22.5" x14ac:dyDescent="0.35">
      <c r="B9" s="38" t="s">
        <v>1</v>
      </c>
      <c r="C9" s="38"/>
      <c r="D9" s="38"/>
      <c r="E9" s="38"/>
      <c r="F9" s="24"/>
      <c r="G9" s="24"/>
      <c r="H9" s="24"/>
    </row>
    <row r="10" spans="2:8" x14ac:dyDescent="0.25">
      <c r="B10" s="39" t="s">
        <v>101</v>
      </c>
      <c r="C10" s="40"/>
      <c r="D10" s="40"/>
      <c r="E10" s="41"/>
    </row>
    <row r="11" spans="2:8" x14ac:dyDescent="0.25">
      <c r="B11" s="39" t="str">
        <f>Consolidado!A11</f>
        <v>2do Trimestre Año 2026</v>
      </c>
      <c r="C11" s="40"/>
      <c r="D11" s="40"/>
      <c r="E11" s="41"/>
    </row>
    <row r="12" spans="2:8" ht="18" customHeight="1" x14ac:dyDescent="0.25">
      <c r="B12" s="21" t="s">
        <v>17</v>
      </c>
      <c r="C12" s="21" t="s">
        <v>4</v>
      </c>
      <c r="D12" s="21" t="s">
        <v>20</v>
      </c>
      <c r="E12" s="22" t="s">
        <v>6</v>
      </c>
    </row>
    <row r="13" spans="2:8" x14ac:dyDescent="0.25">
      <c r="B13" s="27" t="s">
        <v>21</v>
      </c>
      <c r="C13" s="27" t="s">
        <v>102</v>
      </c>
      <c r="D13" s="27" t="s">
        <v>69</v>
      </c>
      <c r="E13" s="20">
        <v>427727.61</v>
      </c>
      <c r="F13">
        <v>2026</v>
      </c>
      <c r="G13" t="s">
        <v>26</v>
      </c>
    </row>
    <row r="14" spans="2:8" x14ac:dyDescent="0.25">
      <c r="B14" s="27" t="s">
        <v>21</v>
      </c>
      <c r="C14" s="27" t="s">
        <v>102</v>
      </c>
      <c r="D14" s="27" t="s">
        <v>54</v>
      </c>
      <c r="E14" s="20">
        <v>77610</v>
      </c>
      <c r="F14">
        <v>2026</v>
      </c>
      <c r="G14" t="s">
        <v>26</v>
      </c>
    </row>
    <row r="15" spans="2:8" x14ac:dyDescent="0.25">
      <c r="B15" s="27" t="s">
        <v>21</v>
      </c>
      <c r="C15" s="27" t="s">
        <v>102</v>
      </c>
      <c r="D15" s="27" t="s">
        <v>62</v>
      </c>
      <c r="E15" s="20">
        <v>108975</v>
      </c>
      <c r="F15">
        <v>2026</v>
      </c>
      <c r="G15" t="s">
        <v>26</v>
      </c>
    </row>
    <row r="16" spans="2:8" x14ac:dyDescent="0.25">
      <c r="B16" s="12" t="str">
        <f>'Bovino Carnico'!A19</f>
        <v>Abril*</v>
      </c>
      <c r="C16" s="12"/>
      <c r="D16" s="12"/>
      <c r="E16" s="13">
        <f>SUM(E13:E15)</f>
        <v>614312.61</v>
      </c>
    </row>
    <row r="17" spans="2:7" x14ac:dyDescent="0.25">
      <c r="B17" s="27" t="s">
        <v>32</v>
      </c>
      <c r="C17" s="27" t="s">
        <v>102</v>
      </c>
      <c r="D17" s="27" t="s">
        <v>53</v>
      </c>
      <c r="E17" s="20">
        <v>20898</v>
      </c>
      <c r="F17">
        <v>2025</v>
      </c>
      <c r="G17" t="s">
        <v>26</v>
      </c>
    </row>
    <row r="18" spans="2:7" x14ac:dyDescent="0.25">
      <c r="B18" s="27" t="s">
        <v>32</v>
      </c>
      <c r="C18" s="27" t="s">
        <v>102</v>
      </c>
      <c r="D18" s="27" t="s">
        <v>69</v>
      </c>
      <c r="E18" s="20">
        <v>204391.69</v>
      </c>
    </row>
    <row r="19" spans="2:7" x14ac:dyDescent="0.25">
      <c r="B19" s="27" t="s">
        <v>32</v>
      </c>
      <c r="C19" s="27" t="s">
        <v>102</v>
      </c>
      <c r="D19" s="27" t="s">
        <v>103</v>
      </c>
      <c r="E19" s="20">
        <v>21850</v>
      </c>
    </row>
    <row r="20" spans="2:7" x14ac:dyDescent="0.25">
      <c r="B20" s="27" t="s">
        <v>32</v>
      </c>
      <c r="C20" s="27" t="s">
        <v>102</v>
      </c>
      <c r="D20" s="27" t="s">
        <v>104</v>
      </c>
      <c r="E20" s="20">
        <v>118366</v>
      </c>
      <c r="F20">
        <v>2025</v>
      </c>
      <c r="G20" t="s">
        <v>26</v>
      </c>
    </row>
    <row r="21" spans="2:7" x14ac:dyDescent="0.25">
      <c r="B21" s="27" t="s">
        <v>32</v>
      </c>
      <c r="C21" s="27" t="s">
        <v>102</v>
      </c>
      <c r="D21" s="27" t="s">
        <v>105</v>
      </c>
      <c r="E21" s="20">
        <v>269928</v>
      </c>
      <c r="F21">
        <v>2025</v>
      </c>
      <c r="G21" t="s">
        <v>26</v>
      </c>
    </row>
    <row r="22" spans="2:7" x14ac:dyDescent="0.25">
      <c r="B22" s="12" t="str">
        <f>'Bovino Carnico'!A24</f>
        <v>Mayo*</v>
      </c>
      <c r="C22" s="12"/>
      <c r="D22" s="12"/>
      <c r="E22" s="13">
        <f>SUM(E17:E21)</f>
        <v>635433.68999999994</v>
      </c>
    </row>
    <row r="23" spans="2:7" x14ac:dyDescent="0.25">
      <c r="B23" s="27" t="s">
        <v>34</v>
      </c>
      <c r="C23" s="27" t="s">
        <v>102</v>
      </c>
      <c r="D23" s="27" t="s">
        <v>53</v>
      </c>
      <c r="E23" s="20">
        <v>2</v>
      </c>
      <c r="F23">
        <v>2025</v>
      </c>
      <c r="G23" t="s">
        <v>26</v>
      </c>
    </row>
    <row r="24" spans="2:7" x14ac:dyDescent="0.25">
      <c r="B24" s="27" t="s">
        <v>78</v>
      </c>
      <c r="C24" s="27" t="s">
        <v>102</v>
      </c>
      <c r="D24" s="27" t="s">
        <v>106</v>
      </c>
      <c r="E24" s="20">
        <v>9500</v>
      </c>
    </row>
    <row r="25" spans="2:7" x14ac:dyDescent="0.25">
      <c r="B25" s="27" t="s">
        <v>34</v>
      </c>
      <c r="C25" s="27" t="s">
        <v>102</v>
      </c>
      <c r="D25" s="27" t="s">
        <v>69</v>
      </c>
      <c r="E25" s="20">
        <v>2</v>
      </c>
    </row>
    <row r="26" spans="2:7" x14ac:dyDescent="0.25">
      <c r="B26" s="27" t="s">
        <v>78</v>
      </c>
      <c r="C26" s="27" t="s">
        <v>102</v>
      </c>
      <c r="D26" s="27" t="s">
        <v>28</v>
      </c>
      <c r="E26" s="20">
        <v>73500</v>
      </c>
    </row>
    <row r="27" spans="2:7" x14ac:dyDescent="0.25">
      <c r="B27" s="12" t="str">
        <f>'Bovino Carnico'!A30</f>
        <v>Junio*</v>
      </c>
      <c r="C27" s="12"/>
      <c r="D27" s="12"/>
      <c r="E27" s="13">
        <f>SUM(E23:E26)</f>
        <v>83004</v>
      </c>
    </row>
    <row r="28" spans="2:7" x14ac:dyDescent="0.25">
      <c r="B28" s="12" t="s">
        <v>15</v>
      </c>
      <c r="C28" s="12"/>
      <c r="D28" s="12"/>
      <c r="E28" s="13">
        <f>SUM(E27,E22,E16)</f>
        <v>1332750.2999999998</v>
      </c>
    </row>
    <row r="30" spans="2:7" x14ac:dyDescent="0.25">
      <c r="B30" t="s">
        <v>37</v>
      </c>
    </row>
    <row r="32" spans="2:7" x14ac:dyDescent="0.25">
      <c r="B32" s="37" t="s">
        <v>38</v>
      </c>
      <c r="C32" s="37"/>
      <c r="D32" s="23"/>
    </row>
    <row r="33" spans="2:3" x14ac:dyDescent="0.25">
      <c r="B33" s="29" t="s">
        <v>20</v>
      </c>
      <c r="C33" t="s">
        <v>40</v>
      </c>
    </row>
    <row r="34" spans="2:3" x14ac:dyDescent="0.25">
      <c r="B34" s="30" t="s">
        <v>103</v>
      </c>
      <c r="C34" s="31">
        <v>21850</v>
      </c>
    </row>
    <row r="35" spans="2:3" x14ac:dyDescent="0.25">
      <c r="B35" s="30" t="s">
        <v>69</v>
      </c>
      <c r="C35" s="31">
        <v>632121.30000000005</v>
      </c>
    </row>
    <row r="36" spans="2:3" x14ac:dyDescent="0.25">
      <c r="B36" s="30" t="s">
        <v>106</v>
      </c>
      <c r="C36" s="31">
        <v>9500</v>
      </c>
    </row>
    <row r="37" spans="2:3" x14ac:dyDescent="0.25">
      <c r="B37" s="30" t="s">
        <v>54</v>
      </c>
      <c r="C37" s="31">
        <v>77610</v>
      </c>
    </row>
    <row r="38" spans="2:3" x14ac:dyDescent="0.25">
      <c r="B38" s="30" t="s">
        <v>105</v>
      </c>
      <c r="C38" s="31">
        <v>269928</v>
      </c>
    </row>
    <row r="39" spans="2:3" x14ac:dyDescent="0.25">
      <c r="B39" s="30" t="s">
        <v>62</v>
      </c>
      <c r="C39" s="31">
        <v>108975</v>
      </c>
    </row>
    <row r="40" spans="2:3" x14ac:dyDescent="0.25">
      <c r="B40" s="30" t="s">
        <v>53</v>
      </c>
      <c r="C40" s="31">
        <v>20900</v>
      </c>
    </row>
    <row r="41" spans="2:3" x14ac:dyDescent="0.25">
      <c r="B41" s="30" t="s">
        <v>104</v>
      </c>
      <c r="C41" s="31">
        <v>118366</v>
      </c>
    </row>
    <row r="42" spans="2:3" x14ac:dyDescent="0.25">
      <c r="B42" s="30" t="s">
        <v>28</v>
      </c>
      <c r="C42" s="31">
        <v>73500</v>
      </c>
    </row>
    <row r="43" spans="2:3" x14ac:dyDescent="0.25">
      <c r="B43" s="30" t="s">
        <v>41</v>
      </c>
      <c r="C43" s="31">
        <v>1332750.3</v>
      </c>
    </row>
  </sheetData>
  <sortState xmlns:xlrd2="http://schemas.microsoft.com/office/spreadsheetml/2017/richdata2" ref="B32:C35">
    <sortCondition ref="B32"/>
  </sortState>
  <mergeCells count="7">
    <mergeCell ref="B32:C32"/>
    <mergeCell ref="B9:E9"/>
    <mergeCell ref="B11:E11"/>
    <mergeCell ref="B6:E6"/>
    <mergeCell ref="B7:E7"/>
    <mergeCell ref="B8:E8"/>
    <mergeCell ref="B10:E10"/>
  </mergeCells>
  <printOptions horizontalCentered="1"/>
  <pageMargins left="0.19685039370078741" right="0.19685039370078741" top="0.59055118110236227" bottom="0.59055118110236227" header="0.31496062992125984" footer="0.31496062992125984"/>
  <pageSetup orientation="portrait" r:id="rId2"/>
  <headerFooter>
    <oddFooter>&amp;CE-Página &amp;P</oddFoot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1"/>
  <sheetViews>
    <sheetView showGridLines="0" topLeftCell="A27" workbookViewId="0">
      <selection activeCell="B39" sqref="B39"/>
    </sheetView>
  </sheetViews>
  <sheetFormatPr baseColWidth="10" defaultColWidth="36.140625" defaultRowHeight="15" x14ac:dyDescent="0.25"/>
  <cols>
    <col min="1" max="1" width="14.28515625" customWidth="1"/>
    <col min="2" max="2" width="11.5703125" customWidth="1"/>
    <col min="3" max="3" width="13.140625" customWidth="1"/>
    <col min="4" max="4" width="16.5703125" bestFit="1" customWidth="1"/>
    <col min="5" max="5" width="14.28515625" customWidth="1"/>
    <col min="6" max="6" width="9.85546875" style="2" bestFit="1" customWidth="1"/>
    <col min="7" max="7" width="14.42578125" style="1" bestFit="1" customWidth="1"/>
    <col min="9" max="9" width="13.140625" customWidth="1"/>
  </cols>
  <sheetData>
    <row r="1" spans="1:9" x14ac:dyDescent="0.25">
      <c r="A1" s="3"/>
    </row>
    <row r="6" spans="1:9" x14ac:dyDescent="0.25">
      <c r="A6" s="42"/>
      <c r="B6" s="42"/>
      <c r="C6" s="42"/>
      <c r="D6" s="42"/>
      <c r="E6" s="42"/>
      <c r="F6" s="42"/>
      <c r="G6" s="42"/>
    </row>
    <row r="7" spans="1:9" ht="15" customHeight="1" x14ac:dyDescent="0.35">
      <c r="A7" s="43"/>
      <c r="B7" s="43"/>
      <c r="C7" s="43"/>
      <c r="D7" s="43"/>
      <c r="E7" s="43"/>
      <c r="F7" s="43"/>
      <c r="G7" s="43"/>
    </row>
    <row r="8" spans="1:9" ht="15" customHeight="1" x14ac:dyDescent="0.35">
      <c r="A8" s="5"/>
      <c r="B8" s="5"/>
      <c r="C8" s="5"/>
      <c r="D8" s="5"/>
      <c r="E8" s="5"/>
      <c r="F8" s="5"/>
      <c r="G8" s="5"/>
    </row>
    <row r="9" spans="1:9" ht="22.5" x14ac:dyDescent="0.35">
      <c r="A9" s="44" t="s">
        <v>0</v>
      </c>
      <c r="B9" s="44"/>
      <c r="C9" s="44"/>
      <c r="D9" s="44"/>
      <c r="E9" s="44"/>
      <c r="F9" s="44"/>
      <c r="G9" s="44"/>
    </row>
    <row r="10" spans="1:9" ht="19.5" customHeight="1" x14ac:dyDescent="0.3">
      <c r="A10" s="48" t="s">
        <v>1</v>
      </c>
      <c r="B10" s="48"/>
      <c r="C10" s="48"/>
      <c r="D10" s="48"/>
      <c r="E10" s="48"/>
      <c r="F10" s="48"/>
      <c r="G10" s="48"/>
    </row>
    <row r="11" spans="1:9" x14ac:dyDescent="0.25">
      <c r="A11" s="47" t="s">
        <v>16</v>
      </c>
      <c r="B11" s="47"/>
      <c r="C11" s="47"/>
      <c r="D11" s="47"/>
      <c r="E11" s="47"/>
      <c r="F11" s="47"/>
      <c r="G11" s="47"/>
    </row>
    <row r="12" spans="1:9" x14ac:dyDescent="0.25">
      <c r="A12" s="47" t="str">
        <f>Consolidado!A11</f>
        <v>2do Trimestre Año 2026</v>
      </c>
      <c r="B12" s="47"/>
      <c r="C12" s="47"/>
      <c r="D12" s="47"/>
      <c r="E12" s="47"/>
      <c r="F12" s="47"/>
      <c r="G12" s="47"/>
    </row>
    <row r="13" spans="1:9" x14ac:dyDescent="0.25">
      <c r="A13" s="14" t="s">
        <v>17</v>
      </c>
      <c r="B13" s="14" t="s">
        <v>18</v>
      </c>
      <c r="C13" s="14" t="s">
        <v>19</v>
      </c>
      <c r="D13" s="14" t="s">
        <v>4</v>
      </c>
      <c r="E13" s="14" t="s">
        <v>20</v>
      </c>
      <c r="F13" s="15" t="s">
        <v>5</v>
      </c>
      <c r="G13" s="16" t="s">
        <v>6</v>
      </c>
    </row>
    <row r="14" spans="1:9" ht="30" x14ac:dyDescent="0.25">
      <c r="A14" s="25" t="s">
        <v>21</v>
      </c>
      <c r="B14" s="25" t="s">
        <v>22</v>
      </c>
      <c r="C14" s="25" t="s">
        <v>23</v>
      </c>
      <c r="D14" s="25" t="s">
        <v>24</v>
      </c>
      <c r="E14" s="25" t="s">
        <v>25</v>
      </c>
      <c r="F14" s="26">
        <v>22671.46</v>
      </c>
      <c r="G14" s="26">
        <v>130627.71</v>
      </c>
      <c r="H14">
        <v>2026</v>
      </c>
      <c r="I14" t="s">
        <v>26</v>
      </c>
    </row>
    <row r="15" spans="1:9" x14ac:dyDescent="0.25">
      <c r="A15" s="25" t="s">
        <v>21</v>
      </c>
      <c r="B15" s="25" t="s">
        <v>22</v>
      </c>
      <c r="C15" s="25" t="s">
        <v>23</v>
      </c>
      <c r="D15" s="25" t="s">
        <v>27</v>
      </c>
      <c r="E15" s="25" t="s">
        <v>28</v>
      </c>
      <c r="F15" s="26">
        <v>65328.45</v>
      </c>
      <c r="G15" s="26">
        <v>422294.25</v>
      </c>
      <c r="H15">
        <v>2026</v>
      </c>
      <c r="I15" t="s">
        <v>26</v>
      </c>
    </row>
    <row r="16" spans="1:9" x14ac:dyDescent="0.25">
      <c r="A16" s="25" t="s">
        <v>21</v>
      </c>
      <c r="B16" s="25" t="s">
        <v>22</v>
      </c>
      <c r="C16" s="25" t="s">
        <v>23</v>
      </c>
      <c r="D16" s="25" t="s">
        <v>27</v>
      </c>
      <c r="E16" s="25" t="s">
        <v>29</v>
      </c>
      <c r="F16" s="26">
        <v>19051.07</v>
      </c>
      <c r="G16" s="26">
        <v>151632</v>
      </c>
      <c r="H16">
        <v>2026</v>
      </c>
      <c r="I16" t="s">
        <v>26</v>
      </c>
    </row>
    <row r="17" spans="1:9" x14ac:dyDescent="0.25">
      <c r="A17" s="25" t="s">
        <v>21</v>
      </c>
      <c r="B17" s="25" t="s">
        <v>22</v>
      </c>
      <c r="C17" s="25" t="s">
        <v>23</v>
      </c>
      <c r="D17" s="25" t="s">
        <v>27</v>
      </c>
      <c r="E17" s="25" t="s">
        <v>25</v>
      </c>
      <c r="F17" s="26">
        <v>152484.72</v>
      </c>
      <c r="G17" s="26">
        <v>1016393.78</v>
      </c>
      <c r="H17">
        <v>2026</v>
      </c>
      <c r="I17" t="s">
        <v>26</v>
      </c>
    </row>
    <row r="18" spans="1:9" x14ac:dyDescent="0.25">
      <c r="A18" s="25" t="s">
        <v>21</v>
      </c>
      <c r="B18" s="25" t="s">
        <v>22</v>
      </c>
      <c r="C18" s="25" t="s">
        <v>23</v>
      </c>
      <c r="D18" s="25" t="s">
        <v>27</v>
      </c>
      <c r="E18" s="25" t="s">
        <v>30</v>
      </c>
      <c r="F18" s="26">
        <v>22676.39</v>
      </c>
      <c r="G18" s="26">
        <v>161616.75</v>
      </c>
      <c r="H18">
        <v>2026</v>
      </c>
      <c r="I18" t="s">
        <v>26</v>
      </c>
    </row>
    <row r="19" spans="1:9" x14ac:dyDescent="0.25">
      <c r="A19" s="17" t="s">
        <v>31</v>
      </c>
      <c r="B19" s="12"/>
      <c r="C19" s="12"/>
      <c r="D19" s="12"/>
      <c r="E19" s="12"/>
      <c r="F19" s="12">
        <f>SUM(F14:F18)</f>
        <v>282212.09000000003</v>
      </c>
      <c r="G19" s="13">
        <f>SUM(G14:G18)</f>
        <v>1882564.49</v>
      </c>
    </row>
    <row r="20" spans="1:9" ht="30" x14ac:dyDescent="0.25">
      <c r="A20" s="25" t="s">
        <v>32</v>
      </c>
      <c r="B20" s="25" t="s">
        <v>22</v>
      </c>
      <c r="C20" s="25" t="s">
        <v>23</v>
      </c>
      <c r="D20" s="25" t="s">
        <v>24</v>
      </c>
      <c r="E20" s="25" t="s">
        <v>25</v>
      </c>
      <c r="F20" s="26">
        <v>45350.61</v>
      </c>
      <c r="G20" s="26">
        <v>305938</v>
      </c>
    </row>
    <row r="21" spans="1:9" x14ac:dyDescent="0.25">
      <c r="A21" s="25" t="s">
        <v>32</v>
      </c>
      <c r="B21" s="25" t="s">
        <v>22</v>
      </c>
      <c r="C21" s="25" t="s">
        <v>23</v>
      </c>
      <c r="D21" s="25" t="s">
        <v>27</v>
      </c>
      <c r="E21" s="25" t="s">
        <v>28</v>
      </c>
      <c r="F21" s="26">
        <v>64145.43</v>
      </c>
      <c r="G21" s="26">
        <v>388294.98</v>
      </c>
    </row>
    <row r="22" spans="1:9" x14ac:dyDescent="0.25">
      <c r="A22" s="25" t="s">
        <v>32</v>
      </c>
      <c r="B22" s="25" t="s">
        <v>22</v>
      </c>
      <c r="C22" s="25" t="s">
        <v>23</v>
      </c>
      <c r="D22" s="25" t="s">
        <v>27</v>
      </c>
      <c r="E22" s="25" t="s">
        <v>25</v>
      </c>
      <c r="F22" s="26">
        <v>132441.20000000001</v>
      </c>
      <c r="G22" s="26">
        <v>922253.05</v>
      </c>
    </row>
    <row r="23" spans="1:9" x14ac:dyDescent="0.25">
      <c r="A23" s="25" t="s">
        <v>32</v>
      </c>
      <c r="B23" s="25" t="s">
        <v>22</v>
      </c>
      <c r="C23" s="25" t="s">
        <v>23</v>
      </c>
      <c r="D23" s="25" t="s">
        <v>27</v>
      </c>
      <c r="E23" s="25" t="s">
        <v>30</v>
      </c>
      <c r="F23" s="26">
        <v>22665.200000000001</v>
      </c>
      <c r="G23" s="26">
        <v>174259.89</v>
      </c>
    </row>
    <row r="24" spans="1:9" x14ac:dyDescent="0.25">
      <c r="A24" s="17" t="s">
        <v>33</v>
      </c>
      <c r="B24" s="12"/>
      <c r="C24" s="12"/>
      <c r="D24" s="12"/>
      <c r="E24" s="12"/>
      <c r="F24" s="12">
        <f>SUM(F20:F23)</f>
        <v>264602.44</v>
      </c>
      <c r="G24" s="13">
        <f>SUM(G20:G23)</f>
        <v>1790745.92</v>
      </c>
    </row>
    <row r="25" spans="1:9" ht="30" x14ac:dyDescent="0.25">
      <c r="A25" s="25" t="s">
        <v>34</v>
      </c>
      <c r="B25" s="25" t="s">
        <v>22</v>
      </c>
      <c r="C25" s="25" t="s">
        <v>23</v>
      </c>
      <c r="D25" s="25" t="s">
        <v>24</v>
      </c>
      <c r="E25" s="25" t="s">
        <v>25</v>
      </c>
      <c r="F25" s="26">
        <v>21173.91</v>
      </c>
      <c r="G25" s="26">
        <v>144617.79999999999</v>
      </c>
    </row>
    <row r="26" spans="1:9" x14ac:dyDescent="0.25">
      <c r="A26" s="25" t="s">
        <v>34</v>
      </c>
      <c r="B26" s="25" t="s">
        <v>22</v>
      </c>
      <c r="C26" s="25" t="s">
        <v>23</v>
      </c>
      <c r="D26" s="25" t="s">
        <v>27</v>
      </c>
      <c r="E26" s="25" t="s">
        <v>28</v>
      </c>
      <c r="F26" s="26">
        <v>43757.01</v>
      </c>
      <c r="G26" s="26">
        <v>283183.63</v>
      </c>
    </row>
    <row r="27" spans="1:9" x14ac:dyDescent="0.25">
      <c r="A27" s="25" t="s">
        <v>34</v>
      </c>
      <c r="B27" s="25" t="s">
        <v>22</v>
      </c>
      <c r="C27" s="25" t="s">
        <v>23</v>
      </c>
      <c r="D27" s="25" t="s">
        <v>27</v>
      </c>
      <c r="E27" s="25" t="s">
        <v>25</v>
      </c>
      <c r="F27" s="26">
        <v>108686.79</v>
      </c>
      <c r="G27" s="26">
        <v>777180.86</v>
      </c>
    </row>
    <row r="28" spans="1:9" x14ac:dyDescent="0.25">
      <c r="A28" s="25" t="s">
        <v>34</v>
      </c>
      <c r="B28" s="25" t="s">
        <v>22</v>
      </c>
      <c r="C28" s="25" t="s">
        <v>23</v>
      </c>
      <c r="D28" s="25" t="s">
        <v>27</v>
      </c>
      <c r="E28" s="25" t="s">
        <v>30</v>
      </c>
      <c r="F28" s="26">
        <v>22471.47</v>
      </c>
      <c r="G28" s="26">
        <v>157498.88</v>
      </c>
    </row>
    <row r="29" spans="1:9" x14ac:dyDescent="0.25">
      <c r="A29" s="25" t="s">
        <v>34</v>
      </c>
      <c r="B29" s="25" t="s">
        <v>22</v>
      </c>
      <c r="C29" s="25" t="s">
        <v>23</v>
      </c>
      <c r="D29" s="25" t="s">
        <v>35</v>
      </c>
      <c r="E29" s="25" t="s">
        <v>25</v>
      </c>
      <c r="F29" s="26">
        <v>1486.12</v>
      </c>
      <c r="G29" s="26">
        <v>11457.98</v>
      </c>
    </row>
    <row r="30" spans="1:9" x14ac:dyDescent="0.25">
      <c r="A30" s="17" t="s">
        <v>36</v>
      </c>
      <c r="B30" s="12"/>
      <c r="C30" s="12"/>
      <c r="D30" s="12"/>
      <c r="E30" s="12"/>
      <c r="F30" s="12">
        <f>SUM(F25:F29)</f>
        <v>197575.3</v>
      </c>
      <c r="G30" s="13">
        <f>SUM(G25:G29)</f>
        <v>1373939.15</v>
      </c>
    </row>
    <row r="31" spans="1:9" ht="15.75" x14ac:dyDescent="0.25">
      <c r="A31" s="18" t="s">
        <v>15</v>
      </c>
      <c r="B31" s="18"/>
      <c r="C31" s="18"/>
      <c r="D31" s="18"/>
      <c r="E31" s="18"/>
      <c r="F31" s="18">
        <f>SUM(F30,F24,F19)</f>
        <v>744389.83000000007</v>
      </c>
      <c r="G31" s="19">
        <f>SUM(G30,G24,G19)</f>
        <v>5047249.5599999996</v>
      </c>
    </row>
    <row r="33" spans="1:3" x14ac:dyDescent="0.25">
      <c r="A33" t="s">
        <v>37</v>
      </c>
    </row>
    <row r="35" spans="1:3" x14ac:dyDescent="0.25">
      <c r="A35" s="37" t="s">
        <v>38</v>
      </c>
      <c r="B35" s="37"/>
      <c r="C35" s="37"/>
    </row>
    <row r="36" spans="1:3" x14ac:dyDescent="0.25">
      <c r="A36" s="29" t="s">
        <v>20</v>
      </c>
      <c r="B36" t="s">
        <v>39</v>
      </c>
      <c r="C36" t="s">
        <v>40</v>
      </c>
    </row>
    <row r="37" spans="1:3" x14ac:dyDescent="0.25">
      <c r="A37" s="30" t="s">
        <v>29</v>
      </c>
      <c r="B37" s="31">
        <v>19051.07</v>
      </c>
      <c r="C37" s="31">
        <v>151632</v>
      </c>
    </row>
    <row r="38" spans="1:3" x14ac:dyDescent="0.25">
      <c r="A38" s="30" t="s">
        <v>25</v>
      </c>
      <c r="B38" s="31">
        <v>484294.80999999994</v>
      </c>
      <c r="C38" s="31">
        <v>3308469.1799999997</v>
      </c>
    </row>
    <row r="39" spans="1:3" x14ac:dyDescent="0.25">
      <c r="A39" s="30" t="s">
        <v>28</v>
      </c>
      <c r="B39" s="31">
        <v>173230.89</v>
      </c>
      <c r="C39" s="31">
        <v>1093772.8599999999</v>
      </c>
    </row>
    <row r="40" spans="1:3" x14ac:dyDescent="0.25">
      <c r="A40" s="30" t="s">
        <v>30</v>
      </c>
      <c r="B40" s="31">
        <v>67813.06</v>
      </c>
      <c r="C40" s="31">
        <v>493375.52</v>
      </c>
    </row>
    <row r="41" spans="1:3" x14ac:dyDescent="0.25">
      <c r="A41" s="30" t="s">
        <v>41</v>
      </c>
      <c r="B41" s="31">
        <v>744389.83000000007</v>
      </c>
      <c r="C41" s="31">
        <v>5047249.5599999987</v>
      </c>
    </row>
  </sheetData>
  <sortState xmlns:xlrd2="http://schemas.microsoft.com/office/spreadsheetml/2017/richdata2" ref="A31:A32">
    <sortCondition ref="A31"/>
  </sortState>
  <mergeCells count="7">
    <mergeCell ref="A35:C35"/>
    <mergeCell ref="A12:G12"/>
    <mergeCell ref="A6:G6"/>
    <mergeCell ref="A7:G7"/>
    <mergeCell ref="A9:G9"/>
    <mergeCell ref="A11:G11"/>
    <mergeCell ref="A10:G10"/>
  </mergeCells>
  <printOptions horizontalCentered="1"/>
  <pageMargins left="0.70866141732283472" right="0.70866141732283472" top="0.74803149606299213" bottom="0.74803149606299213" header="0.31496062992125984" footer="0.31496062992125984"/>
  <pageSetup scale="99" orientation="portrait" r:id="rId2"/>
  <headerFooter>
    <oddFooter>&amp;CE-Página &amp;P</oddFooter>
  </headerFooter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46"/>
  <sheetViews>
    <sheetView showGridLines="0" topLeftCell="A28" workbookViewId="0">
      <selection activeCell="A40" sqref="A40"/>
    </sheetView>
  </sheetViews>
  <sheetFormatPr baseColWidth="10" defaultColWidth="25.140625" defaultRowHeight="15" x14ac:dyDescent="0.25"/>
  <cols>
    <col min="1" max="1" width="17.140625" bestFit="1" customWidth="1"/>
    <col min="2" max="2" width="11.5703125" customWidth="1"/>
    <col min="3" max="3" width="13.140625" customWidth="1"/>
    <col min="4" max="4" width="19.140625" bestFit="1" customWidth="1"/>
    <col min="5" max="5" width="17.5703125" bestFit="1" customWidth="1"/>
    <col min="6" max="6" width="11.5703125" style="2" bestFit="1" customWidth="1"/>
    <col min="7" max="7" width="14.42578125" style="1" bestFit="1" customWidth="1"/>
  </cols>
  <sheetData>
    <row r="1" spans="1:9" x14ac:dyDescent="0.25">
      <c r="A1" s="3"/>
    </row>
    <row r="6" spans="1:9" x14ac:dyDescent="0.25">
      <c r="A6" s="42"/>
      <c r="B6" s="42"/>
      <c r="C6" s="42"/>
      <c r="D6" s="42"/>
      <c r="E6" s="42"/>
      <c r="F6" s="42"/>
      <c r="G6" s="42"/>
    </row>
    <row r="7" spans="1:9" ht="23.25" x14ac:dyDescent="0.35">
      <c r="A7" s="43"/>
      <c r="B7" s="43"/>
      <c r="C7" s="43"/>
      <c r="D7" s="43"/>
      <c r="E7" s="43"/>
      <c r="F7" s="43"/>
      <c r="G7" s="43"/>
    </row>
    <row r="8" spans="1:9" ht="22.5" x14ac:dyDescent="0.35">
      <c r="A8" s="44" t="s">
        <v>0</v>
      </c>
      <c r="B8" s="44"/>
      <c r="C8" s="44"/>
      <c r="D8" s="44"/>
      <c r="E8" s="44"/>
      <c r="F8" s="44"/>
      <c r="G8" s="44"/>
    </row>
    <row r="9" spans="1:9" ht="19.5" x14ac:dyDescent="0.35">
      <c r="A9" s="46" t="s">
        <v>1</v>
      </c>
      <c r="B9" s="46"/>
      <c r="C9" s="46"/>
      <c r="D9" s="46"/>
      <c r="E9" s="46"/>
      <c r="F9" s="46"/>
      <c r="G9" s="46"/>
    </row>
    <row r="10" spans="1:9" x14ac:dyDescent="0.25">
      <c r="A10" s="47" t="s">
        <v>42</v>
      </c>
      <c r="B10" s="47"/>
      <c r="C10" s="47"/>
      <c r="D10" s="47"/>
      <c r="E10" s="47"/>
      <c r="F10" s="47"/>
      <c r="G10" s="47"/>
    </row>
    <row r="11" spans="1:9" x14ac:dyDescent="0.25">
      <c r="A11" s="47" t="str">
        <f>Consolidado!A11</f>
        <v>2do Trimestre Año 2026</v>
      </c>
      <c r="B11" s="47"/>
      <c r="C11" s="47"/>
      <c r="D11" s="47"/>
      <c r="E11" s="47"/>
      <c r="F11" s="47"/>
      <c r="G11" s="47"/>
    </row>
    <row r="12" spans="1:9" x14ac:dyDescent="0.25">
      <c r="A12" s="14" t="s">
        <v>17</v>
      </c>
      <c r="B12" s="14" t="s">
        <v>18</v>
      </c>
      <c r="C12" s="14" t="s">
        <v>19</v>
      </c>
      <c r="D12" s="14" t="s">
        <v>4</v>
      </c>
      <c r="E12" s="14" t="s">
        <v>20</v>
      </c>
      <c r="F12" s="15" t="s">
        <v>5</v>
      </c>
      <c r="G12" s="16" t="s">
        <v>6</v>
      </c>
    </row>
    <row r="13" spans="1:9" x14ac:dyDescent="0.25">
      <c r="A13" s="25" t="s">
        <v>21</v>
      </c>
      <c r="B13" s="25" t="s">
        <v>22</v>
      </c>
      <c r="C13" s="25" t="s">
        <v>43</v>
      </c>
      <c r="D13" s="25" t="s">
        <v>44</v>
      </c>
      <c r="E13" s="25" t="s">
        <v>45</v>
      </c>
      <c r="F13" s="26">
        <v>1622</v>
      </c>
      <c r="G13" s="26">
        <v>5399.5</v>
      </c>
      <c r="H13">
        <v>2026</v>
      </c>
      <c r="I13" t="s">
        <v>26</v>
      </c>
    </row>
    <row r="14" spans="1:9" x14ac:dyDescent="0.25">
      <c r="A14" s="25" t="s">
        <v>21</v>
      </c>
      <c r="B14" s="25" t="s">
        <v>22</v>
      </c>
      <c r="C14" s="25" t="s">
        <v>43</v>
      </c>
      <c r="D14" s="25" t="s">
        <v>46</v>
      </c>
      <c r="E14" s="25" t="s">
        <v>47</v>
      </c>
      <c r="F14" s="26">
        <v>5803.06</v>
      </c>
      <c r="G14" s="26">
        <v>21485.45</v>
      </c>
      <c r="H14">
        <v>2026</v>
      </c>
      <c r="I14" t="s">
        <v>26</v>
      </c>
    </row>
    <row r="15" spans="1:9" x14ac:dyDescent="0.25">
      <c r="A15" s="25" t="s">
        <v>21</v>
      </c>
      <c r="B15" s="25" t="s">
        <v>22</v>
      </c>
      <c r="C15" s="25" t="s">
        <v>43</v>
      </c>
      <c r="D15" s="25" t="s">
        <v>46</v>
      </c>
      <c r="E15" s="25" t="s">
        <v>29</v>
      </c>
      <c r="F15" s="26">
        <v>18645.66</v>
      </c>
      <c r="G15" s="26">
        <v>65797.95</v>
      </c>
      <c r="H15">
        <v>2026</v>
      </c>
      <c r="I15" t="s">
        <v>26</v>
      </c>
    </row>
    <row r="16" spans="1:9" x14ac:dyDescent="0.25">
      <c r="A16" s="25" t="s">
        <v>21</v>
      </c>
      <c r="B16" s="25" t="s">
        <v>22</v>
      </c>
      <c r="C16" s="25" t="s">
        <v>43</v>
      </c>
      <c r="D16" s="25" t="s">
        <v>46</v>
      </c>
      <c r="E16" s="25" t="s">
        <v>48</v>
      </c>
      <c r="F16" s="26">
        <v>145891.34</v>
      </c>
      <c r="G16" s="26">
        <v>504609.33</v>
      </c>
      <c r="H16">
        <v>2026</v>
      </c>
      <c r="I16" t="s">
        <v>26</v>
      </c>
    </row>
    <row r="17" spans="1:7" x14ac:dyDescent="0.25">
      <c r="A17" s="17" t="str">
        <f>'Bovino Carnico'!A19</f>
        <v>Abril*</v>
      </c>
      <c r="B17" s="12"/>
      <c r="C17" s="12"/>
      <c r="D17" s="12"/>
      <c r="E17" s="12"/>
      <c r="F17" s="12">
        <f>SUM(F13:F16)</f>
        <v>171962.06</v>
      </c>
      <c r="G17" s="13">
        <f>SUM(G13:G16)</f>
        <v>597292.23</v>
      </c>
    </row>
    <row r="18" spans="1:7" x14ac:dyDescent="0.25">
      <c r="A18" s="25" t="s">
        <v>32</v>
      </c>
      <c r="B18" s="25" t="s">
        <v>22</v>
      </c>
      <c r="C18" s="25" t="s">
        <v>43</v>
      </c>
      <c r="D18" s="25" t="s">
        <v>44</v>
      </c>
      <c r="E18" s="25" t="s">
        <v>45</v>
      </c>
      <c r="F18" s="26">
        <v>2777</v>
      </c>
      <c r="G18" s="26">
        <v>10132</v>
      </c>
    </row>
    <row r="19" spans="1:7" x14ac:dyDescent="0.25">
      <c r="A19" s="25" t="s">
        <v>32</v>
      </c>
      <c r="B19" s="25" t="s">
        <v>22</v>
      </c>
      <c r="C19" s="25" t="s">
        <v>43</v>
      </c>
      <c r="D19" s="25" t="s">
        <v>46</v>
      </c>
      <c r="E19" s="25" t="s">
        <v>47</v>
      </c>
      <c r="F19" s="26">
        <v>5752.62</v>
      </c>
      <c r="G19" s="26">
        <v>21288.720000000001</v>
      </c>
    </row>
    <row r="20" spans="1:7" x14ac:dyDescent="0.25">
      <c r="A20" s="25" t="s">
        <v>32</v>
      </c>
      <c r="B20" s="25" t="s">
        <v>22</v>
      </c>
      <c r="C20" s="25" t="s">
        <v>43</v>
      </c>
      <c r="D20" s="25" t="s">
        <v>46</v>
      </c>
      <c r="E20" s="25" t="s">
        <v>49</v>
      </c>
      <c r="F20" s="26">
        <v>4690.8999999999996</v>
      </c>
      <c r="G20" s="26">
        <v>23180.080000000002</v>
      </c>
    </row>
    <row r="21" spans="1:7" x14ac:dyDescent="0.25">
      <c r="A21" s="25" t="s">
        <v>32</v>
      </c>
      <c r="B21" s="25" t="s">
        <v>22</v>
      </c>
      <c r="C21" s="25" t="s">
        <v>43</v>
      </c>
      <c r="D21" s="25" t="s">
        <v>46</v>
      </c>
      <c r="E21" s="25" t="s">
        <v>50</v>
      </c>
      <c r="F21" s="26">
        <v>5472.74</v>
      </c>
      <c r="G21" s="26">
        <v>18430.95</v>
      </c>
    </row>
    <row r="22" spans="1:7" x14ac:dyDescent="0.25">
      <c r="A22" s="25" t="s">
        <v>32</v>
      </c>
      <c r="B22" s="25" t="s">
        <v>22</v>
      </c>
      <c r="C22" s="25" t="s">
        <v>43</v>
      </c>
      <c r="D22" s="25" t="s">
        <v>46</v>
      </c>
      <c r="E22" s="25" t="s">
        <v>48</v>
      </c>
      <c r="F22" s="26">
        <v>101841.33</v>
      </c>
      <c r="G22" s="26">
        <v>449600.61</v>
      </c>
    </row>
    <row r="23" spans="1:7" x14ac:dyDescent="0.25">
      <c r="A23" s="25" t="s">
        <v>32</v>
      </c>
      <c r="B23" s="35" t="s">
        <v>22</v>
      </c>
      <c r="C23" s="35" t="s">
        <v>43</v>
      </c>
      <c r="D23" s="35" t="s">
        <v>46</v>
      </c>
      <c r="E23" s="35" t="s">
        <v>51</v>
      </c>
      <c r="F23" s="36">
        <v>12299.22</v>
      </c>
      <c r="G23" s="36">
        <v>48439.09</v>
      </c>
    </row>
    <row r="24" spans="1:7" x14ac:dyDescent="0.25">
      <c r="A24" s="25" t="s">
        <v>32</v>
      </c>
      <c r="B24" s="25" t="s">
        <v>22</v>
      </c>
      <c r="C24" s="25" t="s">
        <v>43</v>
      </c>
      <c r="D24" s="25" t="s">
        <v>52</v>
      </c>
      <c r="E24" s="25" t="s">
        <v>53</v>
      </c>
      <c r="F24" s="26">
        <v>1</v>
      </c>
      <c r="G24" s="26">
        <v>1</v>
      </c>
    </row>
    <row r="25" spans="1:7" x14ac:dyDescent="0.25">
      <c r="A25" s="17" t="str">
        <f>'Bovino Carnico'!A24</f>
        <v>Mayo*</v>
      </c>
      <c r="B25" s="12"/>
      <c r="C25" s="12"/>
      <c r="D25" s="12"/>
      <c r="E25" s="12"/>
      <c r="F25" s="12">
        <f>SUM(F18:F24)</f>
        <v>132834.81</v>
      </c>
      <c r="G25" s="13">
        <f>SUM(G18:G24)</f>
        <v>571072.44999999995</v>
      </c>
    </row>
    <row r="26" spans="1:7" x14ac:dyDescent="0.25">
      <c r="A26" s="25" t="s">
        <v>34</v>
      </c>
      <c r="B26" s="25" t="s">
        <v>22</v>
      </c>
      <c r="C26" s="25" t="s">
        <v>43</v>
      </c>
      <c r="D26" s="25" t="s">
        <v>46</v>
      </c>
      <c r="E26" s="25" t="s">
        <v>29</v>
      </c>
      <c r="F26" s="26">
        <v>9033.1200000000008</v>
      </c>
      <c r="G26" s="26">
        <v>33111</v>
      </c>
    </row>
    <row r="27" spans="1:7" x14ac:dyDescent="0.25">
      <c r="A27" s="25" t="s">
        <v>34</v>
      </c>
      <c r="B27" s="25" t="s">
        <v>22</v>
      </c>
      <c r="C27" s="25" t="s">
        <v>43</v>
      </c>
      <c r="D27" s="25" t="s">
        <v>46</v>
      </c>
      <c r="E27" s="25" t="s">
        <v>54</v>
      </c>
      <c r="F27" s="26">
        <v>6593.73</v>
      </c>
      <c r="G27" s="26">
        <v>15997.05</v>
      </c>
    </row>
    <row r="28" spans="1:7" x14ac:dyDescent="0.25">
      <c r="A28" s="25" t="s">
        <v>34</v>
      </c>
      <c r="B28" s="25" t="s">
        <v>22</v>
      </c>
      <c r="C28" s="25" t="s">
        <v>43</v>
      </c>
      <c r="D28" s="25" t="s">
        <v>46</v>
      </c>
      <c r="E28" s="25" t="s">
        <v>48</v>
      </c>
      <c r="F28" s="26">
        <v>101392.92</v>
      </c>
      <c r="G28" s="26">
        <v>187492.1</v>
      </c>
    </row>
    <row r="29" spans="1:7" x14ac:dyDescent="0.25">
      <c r="A29" s="25" t="s">
        <v>34</v>
      </c>
      <c r="B29" s="25" t="s">
        <v>22</v>
      </c>
      <c r="C29" s="25" t="s">
        <v>43</v>
      </c>
      <c r="D29" s="25" t="s">
        <v>52</v>
      </c>
      <c r="E29" s="25" t="s">
        <v>53</v>
      </c>
      <c r="F29" s="26">
        <v>377</v>
      </c>
      <c r="G29" s="26">
        <v>561.73</v>
      </c>
    </row>
    <row r="30" spans="1:7" x14ac:dyDescent="0.25">
      <c r="A30" s="17" t="str">
        <f>'Bovino Carnico'!A30</f>
        <v>Junio*</v>
      </c>
      <c r="B30" s="12"/>
      <c r="C30" s="12"/>
      <c r="D30" s="12"/>
      <c r="E30" s="12"/>
      <c r="F30" s="12">
        <f>SUM(F26:F29)</f>
        <v>117396.77</v>
      </c>
      <c r="G30" s="13">
        <f>SUM(G26:G29)</f>
        <v>237161.88000000003</v>
      </c>
    </row>
    <row r="31" spans="1:7" ht="15.75" x14ac:dyDescent="0.25">
      <c r="A31" s="18" t="s">
        <v>15</v>
      </c>
      <c r="B31" s="18"/>
      <c r="C31" s="18"/>
      <c r="D31" s="18"/>
      <c r="E31" s="18"/>
      <c r="F31" s="18">
        <f>SUM(F30,F27,F17)</f>
        <v>295952.56</v>
      </c>
      <c r="G31" s="18">
        <f>SUM(G30,G27,G17)</f>
        <v>850451.16</v>
      </c>
    </row>
    <row r="35" spans="1:3" x14ac:dyDescent="0.25">
      <c r="A35" s="37" t="s">
        <v>38</v>
      </c>
      <c r="B35" s="37"/>
      <c r="C35" s="37"/>
    </row>
    <row r="36" spans="1:3" x14ac:dyDescent="0.25">
      <c r="A36" s="29" t="s">
        <v>20</v>
      </c>
      <c r="B36" t="s">
        <v>39</v>
      </c>
      <c r="C36" t="s">
        <v>40</v>
      </c>
    </row>
    <row r="37" spans="1:3" x14ac:dyDescent="0.25">
      <c r="A37" s="30" t="s">
        <v>47</v>
      </c>
      <c r="B37" s="31">
        <v>11555.68</v>
      </c>
      <c r="C37" s="31">
        <v>42774.17</v>
      </c>
    </row>
    <row r="38" spans="1:3" x14ac:dyDescent="0.25">
      <c r="A38" s="30" t="s">
        <v>49</v>
      </c>
      <c r="B38" s="31">
        <v>4690.8999999999996</v>
      </c>
      <c r="C38" s="31">
        <v>23180.080000000002</v>
      </c>
    </row>
    <row r="39" spans="1:3" x14ac:dyDescent="0.25">
      <c r="A39" s="30" t="s">
        <v>50</v>
      </c>
      <c r="B39" s="31">
        <v>5472.74</v>
      </c>
      <c r="C39" s="31">
        <v>18430.95</v>
      </c>
    </row>
    <row r="40" spans="1:3" x14ac:dyDescent="0.25">
      <c r="A40" s="30" t="s">
        <v>29</v>
      </c>
      <c r="B40" s="31">
        <v>27678.78</v>
      </c>
      <c r="C40" s="31">
        <v>98908.95</v>
      </c>
    </row>
    <row r="41" spans="1:3" x14ac:dyDescent="0.25">
      <c r="A41" s="30" t="s">
        <v>48</v>
      </c>
      <c r="B41" s="31">
        <v>349125.58999999997</v>
      </c>
      <c r="C41" s="31">
        <v>1141702.04</v>
      </c>
    </row>
    <row r="42" spans="1:3" x14ac:dyDescent="0.25">
      <c r="A42" s="30" t="s">
        <v>51</v>
      </c>
      <c r="B42" s="31">
        <v>12299.22</v>
      </c>
      <c r="C42" s="31">
        <v>48439.09</v>
      </c>
    </row>
    <row r="43" spans="1:3" x14ac:dyDescent="0.25">
      <c r="A43" s="30" t="s">
        <v>45</v>
      </c>
      <c r="B43" s="31">
        <v>4399</v>
      </c>
      <c r="C43" s="31">
        <v>15531.5</v>
      </c>
    </row>
    <row r="44" spans="1:3" x14ac:dyDescent="0.25">
      <c r="A44" s="30" t="s">
        <v>53</v>
      </c>
      <c r="B44" s="31">
        <v>378</v>
      </c>
      <c r="C44" s="31">
        <v>562.73</v>
      </c>
    </row>
    <row r="45" spans="1:3" x14ac:dyDescent="0.25">
      <c r="A45" s="30" t="s">
        <v>54</v>
      </c>
      <c r="B45" s="31">
        <v>6593.73</v>
      </c>
      <c r="C45" s="31">
        <v>15997.05</v>
      </c>
    </row>
    <row r="46" spans="1:3" x14ac:dyDescent="0.25">
      <c r="A46" s="30" t="s">
        <v>41</v>
      </c>
      <c r="B46" s="31">
        <v>422193.6399999999</v>
      </c>
      <c r="C46" s="31">
        <v>1405526.56</v>
      </c>
    </row>
  </sheetData>
  <sortState xmlns:xlrd2="http://schemas.microsoft.com/office/spreadsheetml/2017/richdata2" ref="A34:C38">
    <sortCondition ref="A34"/>
  </sortState>
  <mergeCells count="7">
    <mergeCell ref="A35:C35"/>
    <mergeCell ref="A11:G11"/>
    <mergeCell ref="A6:G6"/>
    <mergeCell ref="A7:G7"/>
    <mergeCell ref="A8:G8"/>
    <mergeCell ref="A10:G10"/>
    <mergeCell ref="A9:G9"/>
  </mergeCells>
  <pageMargins left="0.62992125984251968" right="0.43307086614173229" top="0.74803149606299213" bottom="0.74803149606299213" header="0.31496062992125984" footer="0.31496062992125984"/>
  <pageSetup orientation="portrait" r:id="rId2"/>
  <headerFooter>
    <oddFooter>&amp;CE-Página &amp;P</oddFooter>
  </headerFooter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83"/>
  <sheetViews>
    <sheetView showGridLines="0" topLeftCell="A57" zoomScaleNormal="100" workbookViewId="0">
      <selection activeCell="A68" sqref="A68"/>
    </sheetView>
  </sheetViews>
  <sheetFormatPr baseColWidth="10" defaultColWidth="47.28515625" defaultRowHeight="15" x14ac:dyDescent="0.25"/>
  <cols>
    <col min="1" max="1" width="18.5703125" customWidth="1"/>
    <col min="2" max="3" width="11.5703125" customWidth="1"/>
    <col min="4" max="4" width="23.140625" customWidth="1"/>
    <col min="5" max="5" width="19" bestFit="1" customWidth="1"/>
    <col min="6" max="6" width="10.5703125" style="2" bestFit="1" customWidth="1"/>
    <col min="7" max="7" width="14.42578125" style="1" bestFit="1" customWidth="1"/>
  </cols>
  <sheetData>
    <row r="1" spans="1:9" x14ac:dyDescent="0.25">
      <c r="A1" s="3"/>
    </row>
    <row r="2" spans="1:9" x14ac:dyDescent="0.25">
      <c r="A2" s="3"/>
    </row>
    <row r="3" spans="1:9" x14ac:dyDescent="0.25">
      <c r="A3" s="3"/>
    </row>
    <row r="8" spans="1:9" ht="22.5" x14ac:dyDescent="0.35">
      <c r="A8" s="44" t="s">
        <v>0</v>
      </c>
      <c r="B8" s="44"/>
      <c r="C8" s="44"/>
      <c r="D8" s="44"/>
      <c r="E8" s="44"/>
      <c r="F8" s="44"/>
      <c r="G8" s="44"/>
    </row>
    <row r="9" spans="1:9" ht="19.5" x14ac:dyDescent="0.35">
      <c r="A9" s="46" t="s">
        <v>1</v>
      </c>
      <c r="B9" s="46"/>
      <c r="C9" s="46"/>
      <c r="D9" s="46"/>
      <c r="E9" s="46"/>
      <c r="F9" s="46"/>
      <c r="G9" s="46"/>
    </row>
    <row r="10" spans="1:9" x14ac:dyDescent="0.25">
      <c r="A10" s="47" t="s">
        <v>55</v>
      </c>
      <c r="B10" s="47"/>
      <c r="C10" s="47"/>
      <c r="D10" s="47"/>
      <c r="E10" s="47"/>
      <c r="F10" s="47"/>
      <c r="G10" s="47"/>
    </row>
    <row r="11" spans="1:9" x14ac:dyDescent="0.25">
      <c r="A11" s="47" t="str">
        <f>Consolidado!A11</f>
        <v>2do Trimestre Año 2026</v>
      </c>
      <c r="B11" s="47"/>
      <c r="C11" s="47"/>
      <c r="D11" s="47"/>
      <c r="E11" s="47"/>
      <c r="F11" s="47"/>
      <c r="G11" s="47"/>
    </row>
    <row r="12" spans="1:9" x14ac:dyDescent="0.25">
      <c r="A12" s="14" t="s">
        <v>17</v>
      </c>
      <c r="B12" s="14" t="s">
        <v>18</v>
      </c>
      <c r="C12" s="14" t="s">
        <v>19</v>
      </c>
      <c r="D12" s="14" t="s">
        <v>4</v>
      </c>
      <c r="E12" s="14" t="s">
        <v>20</v>
      </c>
      <c r="F12" s="15" t="s">
        <v>5</v>
      </c>
      <c r="G12" s="16" t="s">
        <v>6</v>
      </c>
    </row>
    <row r="13" spans="1:9" x14ac:dyDescent="0.25">
      <c r="A13" s="35" t="s">
        <v>21</v>
      </c>
      <c r="B13" s="35" t="s">
        <v>22</v>
      </c>
      <c r="C13" s="35" t="s">
        <v>9</v>
      </c>
      <c r="D13" s="35" t="s">
        <v>56</v>
      </c>
      <c r="E13" s="35" t="s">
        <v>57</v>
      </c>
      <c r="F13" s="36">
        <v>14618.18</v>
      </c>
      <c r="G13" s="36">
        <v>109621.81</v>
      </c>
      <c r="H13">
        <v>2026</v>
      </c>
      <c r="I13" t="s">
        <v>26</v>
      </c>
    </row>
    <row r="14" spans="1:9" x14ac:dyDescent="0.25">
      <c r="A14" s="35" t="s">
        <v>21</v>
      </c>
      <c r="B14" s="35" t="s">
        <v>22</v>
      </c>
      <c r="C14" s="35" t="s">
        <v>9</v>
      </c>
      <c r="D14" s="35" t="s">
        <v>58</v>
      </c>
      <c r="E14" s="35" t="s">
        <v>47</v>
      </c>
      <c r="F14" s="36">
        <v>1902</v>
      </c>
      <c r="G14" s="36">
        <v>2237.2800000000002</v>
      </c>
      <c r="H14">
        <v>2026</v>
      </c>
      <c r="I14" t="s">
        <v>26</v>
      </c>
    </row>
    <row r="15" spans="1:9" x14ac:dyDescent="0.25">
      <c r="A15" s="35" t="s">
        <v>21</v>
      </c>
      <c r="B15" s="35" t="s">
        <v>22</v>
      </c>
      <c r="C15" s="35" t="s">
        <v>9</v>
      </c>
      <c r="D15" s="35" t="s">
        <v>58</v>
      </c>
      <c r="E15" s="35" t="s">
        <v>49</v>
      </c>
      <c r="F15" s="36">
        <v>1190</v>
      </c>
      <c r="G15" s="36">
        <v>1221.45</v>
      </c>
      <c r="H15">
        <v>2026</v>
      </c>
      <c r="I15" t="s">
        <v>26</v>
      </c>
    </row>
    <row r="16" spans="1:9" x14ac:dyDescent="0.25">
      <c r="A16" s="35" t="s">
        <v>21</v>
      </c>
      <c r="B16" s="35" t="s">
        <v>22</v>
      </c>
      <c r="C16" s="35" t="s">
        <v>9</v>
      </c>
      <c r="D16" s="35" t="s">
        <v>58</v>
      </c>
      <c r="E16" s="35" t="s">
        <v>53</v>
      </c>
      <c r="F16" s="36">
        <v>390</v>
      </c>
      <c r="G16" s="36">
        <v>518.4</v>
      </c>
      <c r="H16">
        <v>2026</v>
      </c>
      <c r="I16" t="s">
        <v>26</v>
      </c>
    </row>
    <row r="17" spans="1:9" x14ac:dyDescent="0.25">
      <c r="A17" s="35" t="s">
        <v>21</v>
      </c>
      <c r="B17" s="35" t="s">
        <v>22</v>
      </c>
      <c r="C17" s="35" t="s">
        <v>9</v>
      </c>
      <c r="D17" s="35" t="s">
        <v>58</v>
      </c>
      <c r="E17" s="35" t="s">
        <v>45</v>
      </c>
      <c r="F17" s="36">
        <v>765</v>
      </c>
      <c r="G17" s="36">
        <v>991.8</v>
      </c>
      <c r="H17">
        <v>2026</v>
      </c>
      <c r="I17" t="s">
        <v>26</v>
      </c>
    </row>
    <row r="18" spans="1:9" x14ac:dyDescent="0.25">
      <c r="A18" s="35" t="s">
        <v>21</v>
      </c>
      <c r="B18" s="35" t="s">
        <v>22</v>
      </c>
      <c r="C18" s="35" t="s">
        <v>9</v>
      </c>
      <c r="D18" s="35" t="s">
        <v>58</v>
      </c>
      <c r="E18" s="35" t="s">
        <v>59</v>
      </c>
      <c r="F18" s="36">
        <v>2540</v>
      </c>
      <c r="G18" s="36">
        <v>3041</v>
      </c>
      <c r="H18">
        <v>2026</v>
      </c>
      <c r="I18" t="s">
        <v>26</v>
      </c>
    </row>
    <row r="19" spans="1:9" x14ac:dyDescent="0.25">
      <c r="A19" s="35" t="s">
        <v>21</v>
      </c>
      <c r="B19" s="35" t="s">
        <v>22</v>
      </c>
      <c r="C19" s="35" t="s">
        <v>9</v>
      </c>
      <c r="D19" s="35" t="s">
        <v>58</v>
      </c>
      <c r="E19" s="35" t="s">
        <v>29</v>
      </c>
      <c r="F19" s="36">
        <v>28730</v>
      </c>
      <c r="G19" s="36">
        <v>44023.199999999997</v>
      </c>
      <c r="H19">
        <v>2026</v>
      </c>
      <c r="I19" t="s">
        <v>26</v>
      </c>
    </row>
    <row r="20" spans="1:9" x14ac:dyDescent="0.25">
      <c r="A20" s="35" t="s">
        <v>21</v>
      </c>
      <c r="B20" s="35" t="s">
        <v>22</v>
      </c>
      <c r="C20" s="35" t="s">
        <v>9</v>
      </c>
      <c r="D20" s="35" t="s">
        <v>58</v>
      </c>
      <c r="E20" s="35" t="s">
        <v>60</v>
      </c>
      <c r="F20" s="36">
        <v>1120</v>
      </c>
      <c r="G20" s="36">
        <v>1451.52</v>
      </c>
      <c r="H20">
        <v>2026</v>
      </c>
      <c r="I20" t="s">
        <v>26</v>
      </c>
    </row>
    <row r="21" spans="1:9" x14ac:dyDescent="0.25">
      <c r="A21" s="35" t="s">
        <v>21</v>
      </c>
      <c r="B21" s="35" t="s">
        <v>22</v>
      </c>
      <c r="C21" s="35" t="s">
        <v>9</v>
      </c>
      <c r="D21" s="35" t="s">
        <v>58</v>
      </c>
      <c r="E21" s="35" t="s">
        <v>57</v>
      </c>
      <c r="F21" s="36">
        <v>8700</v>
      </c>
      <c r="G21" s="36">
        <v>11327.5</v>
      </c>
      <c r="H21">
        <v>2026</v>
      </c>
      <c r="I21" t="s">
        <v>26</v>
      </c>
    </row>
    <row r="22" spans="1:9" x14ac:dyDescent="0.25">
      <c r="A22" s="35" t="s">
        <v>21</v>
      </c>
      <c r="B22" s="35" t="s">
        <v>22</v>
      </c>
      <c r="C22" s="35" t="s">
        <v>9</v>
      </c>
      <c r="D22" s="35" t="s">
        <v>58</v>
      </c>
      <c r="E22" s="35" t="s">
        <v>61</v>
      </c>
      <c r="F22" s="36">
        <v>510</v>
      </c>
      <c r="G22" s="36">
        <v>650.70000000000005</v>
      </c>
      <c r="H22">
        <v>2026</v>
      </c>
      <c r="I22" t="s">
        <v>26</v>
      </c>
    </row>
    <row r="23" spans="1:9" x14ac:dyDescent="0.25">
      <c r="A23" s="35" t="s">
        <v>21</v>
      </c>
      <c r="B23" s="35" t="s">
        <v>22</v>
      </c>
      <c r="C23" s="35" t="s">
        <v>9</v>
      </c>
      <c r="D23" s="35" t="s">
        <v>58</v>
      </c>
      <c r="E23" s="35" t="s">
        <v>51</v>
      </c>
      <c r="F23" s="36">
        <v>476</v>
      </c>
      <c r="G23" s="36">
        <v>488.24</v>
      </c>
      <c r="H23">
        <v>2026</v>
      </c>
      <c r="I23" t="s">
        <v>26</v>
      </c>
    </row>
    <row r="24" spans="1:9" x14ac:dyDescent="0.25">
      <c r="A24" s="35" t="s">
        <v>21</v>
      </c>
      <c r="B24" s="35" t="s">
        <v>22</v>
      </c>
      <c r="C24" s="35" t="s">
        <v>9</v>
      </c>
      <c r="D24" s="35" t="s">
        <v>58</v>
      </c>
      <c r="E24" s="35" t="s">
        <v>62</v>
      </c>
      <c r="F24" s="36">
        <v>7320</v>
      </c>
      <c r="G24" s="36">
        <v>9442.7999999999993</v>
      </c>
      <c r="H24">
        <v>2026</v>
      </c>
      <c r="I24" t="s">
        <v>26</v>
      </c>
    </row>
    <row r="25" spans="1:9" x14ac:dyDescent="0.25">
      <c r="A25" s="35" t="s">
        <v>21</v>
      </c>
      <c r="B25" s="35" t="s">
        <v>22</v>
      </c>
      <c r="C25" s="35" t="s">
        <v>9</v>
      </c>
      <c r="D25" s="35" t="s">
        <v>63</v>
      </c>
      <c r="E25" s="35" t="s">
        <v>57</v>
      </c>
      <c r="F25" s="36">
        <v>23868</v>
      </c>
      <c r="G25" s="36">
        <v>32894.870000000003</v>
      </c>
      <c r="H25">
        <v>2026</v>
      </c>
      <c r="I25" t="s">
        <v>26</v>
      </c>
    </row>
    <row r="26" spans="1:9" x14ac:dyDescent="0.25">
      <c r="A26" s="35" t="s">
        <v>21</v>
      </c>
      <c r="B26" s="35" t="s">
        <v>22</v>
      </c>
      <c r="C26" s="35" t="s">
        <v>9</v>
      </c>
      <c r="D26" s="35" t="s">
        <v>64</v>
      </c>
      <c r="E26" s="35" t="s">
        <v>65</v>
      </c>
      <c r="F26" s="36">
        <v>3110</v>
      </c>
      <c r="G26" s="36">
        <v>8677.44</v>
      </c>
      <c r="H26">
        <v>2026</v>
      </c>
      <c r="I26" t="s">
        <v>26</v>
      </c>
    </row>
    <row r="27" spans="1:9" x14ac:dyDescent="0.25">
      <c r="A27" s="35" t="s">
        <v>21</v>
      </c>
      <c r="B27" s="35" t="s">
        <v>22</v>
      </c>
      <c r="C27" s="35" t="s">
        <v>9</v>
      </c>
      <c r="D27" s="35" t="s">
        <v>64</v>
      </c>
      <c r="E27" s="35" t="s">
        <v>29</v>
      </c>
      <c r="F27" s="36">
        <v>28730</v>
      </c>
      <c r="G27" s="36">
        <v>36924</v>
      </c>
      <c r="H27">
        <v>2026</v>
      </c>
      <c r="I27" t="s">
        <v>26</v>
      </c>
    </row>
    <row r="28" spans="1:9" x14ac:dyDescent="0.25">
      <c r="A28" s="35" t="s">
        <v>21</v>
      </c>
      <c r="B28" s="35" t="s">
        <v>22</v>
      </c>
      <c r="C28" s="35" t="s">
        <v>9</v>
      </c>
      <c r="D28" s="35" t="s">
        <v>64</v>
      </c>
      <c r="E28" s="35" t="s">
        <v>57</v>
      </c>
      <c r="F28" s="36">
        <v>2300</v>
      </c>
      <c r="G28" s="36">
        <v>2720</v>
      </c>
      <c r="H28">
        <v>2026</v>
      </c>
      <c r="I28" t="s">
        <v>26</v>
      </c>
    </row>
    <row r="29" spans="1:9" x14ac:dyDescent="0.25">
      <c r="A29" s="35" t="s">
        <v>21</v>
      </c>
      <c r="B29" s="35" t="s">
        <v>22</v>
      </c>
      <c r="C29" s="35" t="s">
        <v>9</v>
      </c>
      <c r="D29" s="35" t="s">
        <v>64</v>
      </c>
      <c r="E29" s="35" t="s">
        <v>61</v>
      </c>
      <c r="F29" s="36">
        <v>1211</v>
      </c>
      <c r="G29" s="36">
        <v>1361.5</v>
      </c>
      <c r="H29">
        <v>2026</v>
      </c>
      <c r="I29" t="s">
        <v>26</v>
      </c>
    </row>
    <row r="30" spans="1:9" x14ac:dyDescent="0.25">
      <c r="A30" s="35" t="s">
        <v>21</v>
      </c>
      <c r="B30" s="35" t="s">
        <v>22</v>
      </c>
      <c r="C30" s="35" t="s">
        <v>9</v>
      </c>
      <c r="D30" s="35" t="s">
        <v>64</v>
      </c>
      <c r="E30" s="35" t="s">
        <v>51</v>
      </c>
      <c r="F30" s="36">
        <v>663</v>
      </c>
      <c r="G30" s="36">
        <v>663</v>
      </c>
      <c r="H30">
        <v>2026</v>
      </c>
      <c r="I30" t="s">
        <v>26</v>
      </c>
    </row>
    <row r="31" spans="1:9" x14ac:dyDescent="0.25">
      <c r="A31" s="35" t="s">
        <v>21</v>
      </c>
      <c r="B31" s="35" t="s">
        <v>22</v>
      </c>
      <c r="C31" s="35" t="s">
        <v>9</v>
      </c>
      <c r="D31" s="35" t="s">
        <v>64</v>
      </c>
      <c r="E31" s="35" t="s">
        <v>62</v>
      </c>
      <c r="F31" s="36">
        <v>17880</v>
      </c>
      <c r="G31" s="36">
        <v>23065.200000000001</v>
      </c>
      <c r="H31">
        <v>2026</v>
      </c>
      <c r="I31" t="s">
        <v>26</v>
      </c>
    </row>
    <row r="32" spans="1:9" x14ac:dyDescent="0.25">
      <c r="A32" s="17" t="str">
        <f>'Bovino Carnico'!A19</f>
        <v>Abril*</v>
      </c>
      <c r="B32" s="12"/>
      <c r="C32" s="12"/>
      <c r="D32" s="12"/>
      <c r="E32" s="12"/>
      <c r="F32" s="12">
        <f>SUM(F13:F31)</f>
        <v>146023.18</v>
      </c>
      <c r="G32" s="13">
        <f>SUM(G13:G31)</f>
        <v>291321.71000000002</v>
      </c>
    </row>
    <row r="33" spans="1:7" x14ac:dyDescent="0.25">
      <c r="A33" s="35" t="s">
        <v>32</v>
      </c>
      <c r="B33" s="35" t="s">
        <v>22</v>
      </c>
      <c r="C33" s="35" t="s">
        <v>9</v>
      </c>
      <c r="D33" s="35" t="s">
        <v>56</v>
      </c>
      <c r="E33" s="35" t="s">
        <v>57</v>
      </c>
      <c r="F33" s="36">
        <v>14401.44</v>
      </c>
      <c r="G33" s="36">
        <v>17327.12</v>
      </c>
    </row>
    <row r="34" spans="1:7" x14ac:dyDescent="0.25">
      <c r="A34" s="35" t="s">
        <v>32</v>
      </c>
      <c r="B34" s="35" t="s">
        <v>22</v>
      </c>
      <c r="C34" s="35" t="s">
        <v>9</v>
      </c>
      <c r="D34" s="35" t="s">
        <v>58</v>
      </c>
      <c r="E34" s="35" t="s">
        <v>47</v>
      </c>
      <c r="F34" s="36">
        <v>910</v>
      </c>
      <c r="G34" s="36">
        <v>1065.9000000000001</v>
      </c>
    </row>
    <row r="35" spans="1:7" x14ac:dyDescent="0.25">
      <c r="A35" s="35" t="s">
        <v>32</v>
      </c>
      <c r="B35" s="35" t="s">
        <v>22</v>
      </c>
      <c r="C35" s="35" t="s">
        <v>9</v>
      </c>
      <c r="D35" s="35" t="s">
        <v>58</v>
      </c>
      <c r="E35" s="35" t="s">
        <v>49</v>
      </c>
      <c r="F35" s="36">
        <v>300</v>
      </c>
      <c r="G35" s="36">
        <v>360</v>
      </c>
    </row>
    <row r="36" spans="1:7" x14ac:dyDescent="0.25">
      <c r="A36" s="35" t="s">
        <v>32</v>
      </c>
      <c r="B36" s="35" t="s">
        <v>22</v>
      </c>
      <c r="C36" s="35" t="s">
        <v>9</v>
      </c>
      <c r="D36" s="35" t="s">
        <v>58</v>
      </c>
      <c r="E36" s="35" t="s">
        <v>53</v>
      </c>
      <c r="F36" s="36">
        <v>1385</v>
      </c>
      <c r="G36" s="36">
        <v>1479.8</v>
      </c>
    </row>
    <row r="37" spans="1:7" x14ac:dyDescent="0.25">
      <c r="A37" s="35" t="s">
        <v>32</v>
      </c>
      <c r="B37" s="35" t="s">
        <v>22</v>
      </c>
      <c r="C37" s="35" t="s">
        <v>9</v>
      </c>
      <c r="D37" s="35" t="s">
        <v>58</v>
      </c>
      <c r="E37" s="35" t="s">
        <v>45</v>
      </c>
      <c r="F37" s="36">
        <v>2630</v>
      </c>
      <c r="G37" s="36">
        <v>3096.2</v>
      </c>
    </row>
    <row r="38" spans="1:7" x14ac:dyDescent="0.25">
      <c r="A38" s="35" t="s">
        <v>32</v>
      </c>
      <c r="B38" s="35" t="s">
        <v>22</v>
      </c>
      <c r="C38" s="35" t="s">
        <v>9</v>
      </c>
      <c r="D38" s="35" t="s">
        <v>58</v>
      </c>
      <c r="E38" s="35" t="s">
        <v>29</v>
      </c>
      <c r="F38" s="36">
        <v>13345</v>
      </c>
      <c r="G38" s="36">
        <v>19846.650000000001</v>
      </c>
    </row>
    <row r="39" spans="1:7" x14ac:dyDescent="0.25">
      <c r="A39" s="35" t="s">
        <v>32</v>
      </c>
      <c r="B39" s="35" t="s">
        <v>22</v>
      </c>
      <c r="C39" s="35" t="s">
        <v>9</v>
      </c>
      <c r="D39" s="35" t="s">
        <v>58</v>
      </c>
      <c r="E39" s="35" t="s">
        <v>57</v>
      </c>
      <c r="F39" s="36">
        <v>8600</v>
      </c>
      <c r="G39" s="36">
        <v>10462</v>
      </c>
    </row>
    <row r="40" spans="1:7" x14ac:dyDescent="0.25">
      <c r="A40" s="35" t="s">
        <v>32</v>
      </c>
      <c r="B40" s="35" t="s">
        <v>22</v>
      </c>
      <c r="C40" s="35" t="s">
        <v>9</v>
      </c>
      <c r="D40" s="35" t="s">
        <v>58</v>
      </c>
      <c r="E40" s="35" t="s">
        <v>66</v>
      </c>
      <c r="F40" s="36">
        <v>560</v>
      </c>
      <c r="G40" s="36">
        <v>601.79999999999995</v>
      </c>
    </row>
    <row r="41" spans="1:7" x14ac:dyDescent="0.25">
      <c r="A41" s="35" t="s">
        <v>32</v>
      </c>
      <c r="B41" s="35" t="s">
        <v>22</v>
      </c>
      <c r="C41" s="35" t="s">
        <v>9</v>
      </c>
      <c r="D41" s="35" t="s">
        <v>63</v>
      </c>
      <c r="E41" s="35" t="s">
        <v>29</v>
      </c>
      <c r="F41" s="36">
        <v>18293.759999999998</v>
      </c>
      <c r="G41" s="36">
        <v>47038.74</v>
      </c>
    </row>
    <row r="42" spans="1:7" x14ac:dyDescent="0.25">
      <c r="A42" s="35" t="s">
        <v>32</v>
      </c>
      <c r="B42" s="35" t="s">
        <v>22</v>
      </c>
      <c r="C42" s="35" t="s">
        <v>9</v>
      </c>
      <c r="D42" s="35" t="s">
        <v>67</v>
      </c>
      <c r="E42" s="35" t="s">
        <v>68</v>
      </c>
      <c r="F42" s="36">
        <v>9521.92</v>
      </c>
      <c r="G42" s="36">
        <v>73207.100000000006</v>
      </c>
    </row>
    <row r="43" spans="1:7" x14ac:dyDescent="0.25">
      <c r="A43" s="35" t="s">
        <v>32</v>
      </c>
      <c r="B43" s="35" t="s">
        <v>22</v>
      </c>
      <c r="C43" s="35" t="s">
        <v>9</v>
      </c>
      <c r="D43" s="35" t="s">
        <v>64</v>
      </c>
      <c r="E43" s="35" t="s">
        <v>69</v>
      </c>
      <c r="F43" s="36">
        <v>23961</v>
      </c>
      <c r="G43" s="36">
        <v>30799.4</v>
      </c>
    </row>
    <row r="44" spans="1:7" x14ac:dyDescent="0.25">
      <c r="A44" s="35" t="s">
        <v>32</v>
      </c>
      <c r="B44" s="35" t="s">
        <v>22</v>
      </c>
      <c r="C44" s="35" t="s">
        <v>9</v>
      </c>
      <c r="D44" s="35" t="s">
        <v>64</v>
      </c>
      <c r="E44" s="35" t="s">
        <v>29</v>
      </c>
      <c r="F44" s="36">
        <v>13260</v>
      </c>
      <c r="G44" s="36">
        <v>16768.8</v>
      </c>
    </row>
    <row r="45" spans="1:7" x14ac:dyDescent="0.25">
      <c r="A45" s="35" t="s">
        <v>32</v>
      </c>
      <c r="B45" s="35" t="s">
        <v>22</v>
      </c>
      <c r="C45" s="35" t="s">
        <v>9</v>
      </c>
      <c r="D45" s="35" t="s">
        <v>64</v>
      </c>
      <c r="E45" s="35" t="s">
        <v>60</v>
      </c>
      <c r="F45" s="36">
        <v>3345</v>
      </c>
      <c r="G45" s="36">
        <v>4008.89</v>
      </c>
    </row>
    <row r="46" spans="1:7" x14ac:dyDescent="0.25">
      <c r="A46" s="35" t="s">
        <v>32</v>
      </c>
      <c r="B46" s="35" t="s">
        <v>22</v>
      </c>
      <c r="C46" s="35" t="s">
        <v>9</v>
      </c>
      <c r="D46" s="35" t="s">
        <v>64</v>
      </c>
      <c r="E46" s="35" t="s">
        <v>54</v>
      </c>
      <c r="F46" s="36">
        <v>3315</v>
      </c>
      <c r="G46" s="36">
        <v>10176</v>
      </c>
    </row>
    <row r="47" spans="1:7" x14ac:dyDescent="0.25">
      <c r="A47" s="35" t="s">
        <v>32</v>
      </c>
      <c r="B47" s="35" t="s">
        <v>22</v>
      </c>
      <c r="C47" s="35" t="s">
        <v>9</v>
      </c>
      <c r="D47" s="35" t="s">
        <v>64</v>
      </c>
      <c r="E47" s="35" t="s">
        <v>66</v>
      </c>
      <c r="F47" s="36">
        <v>2470</v>
      </c>
      <c r="G47" s="36">
        <v>2530.8000000000002</v>
      </c>
    </row>
    <row r="48" spans="1:7" x14ac:dyDescent="0.25">
      <c r="A48" s="17" t="str">
        <f>'Bovino Carnico'!A24</f>
        <v>Mayo*</v>
      </c>
      <c r="B48" s="12"/>
      <c r="C48" s="12"/>
      <c r="D48" s="12"/>
      <c r="E48" s="12"/>
      <c r="F48" s="12">
        <f>SUM(F33:F47)</f>
        <v>116298.12</v>
      </c>
      <c r="G48" s="13">
        <f>SUM(G33:G47)</f>
        <v>238769.19999999998</v>
      </c>
    </row>
    <row r="49" spans="1:7" x14ac:dyDescent="0.25">
      <c r="A49" s="35" t="s">
        <v>34</v>
      </c>
      <c r="B49" s="35" t="s">
        <v>22</v>
      </c>
      <c r="C49" s="35" t="s">
        <v>9</v>
      </c>
      <c r="D49" s="35" t="s">
        <v>58</v>
      </c>
      <c r="E49" s="35" t="s">
        <v>49</v>
      </c>
      <c r="F49" s="36">
        <v>1490</v>
      </c>
      <c r="G49" s="36">
        <v>1581.45</v>
      </c>
    </row>
    <row r="50" spans="1:7" x14ac:dyDescent="0.25">
      <c r="A50" s="35" t="s">
        <v>34</v>
      </c>
      <c r="B50" s="35" t="s">
        <v>22</v>
      </c>
      <c r="C50" s="35" t="s">
        <v>9</v>
      </c>
      <c r="D50" s="35" t="s">
        <v>58</v>
      </c>
      <c r="E50" s="35" t="s">
        <v>53</v>
      </c>
      <c r="F50" s="36">
        <v>1775</v>
      </c>
      <c r="G50" s="36">
        <v>1998.2</v>
      </c>
    </row>
    <row r="51" spans="1:7" x14ac:dyDescent="0.25">
      <c r="A51" s="35" t="s">
        <v>34</v>
      </c>
      <c r="B51" s="35" t="s">
        <v>22</v>
      </c>
      <c r="C51" s="35" t="s">
        <v>9</v>
      </c>
      <c r="D51" s="35" t="s">
        <v>58</v>
      </c>
      <c r="E51" s="35" t="s">
        <v>45</v>
      </c>
      <c r="F51" s="36">
        <v>5040</v>
      </c>
      <c r="G51" s="36">
        <v>5598</v>
      </c>
    </row>
    <row r="52" spans="1:7" x14ac:dyDescent="0.25">
      <c r="A52" s="35" t="s">
        <v>34</v>
      </c>
      <c r="B52" s="35" t="s">
        <v>22</v>
      </c>
      <c r="C52" s="35" t="s">
        <v>9</v>
      </c>
      <c r="D52" s="35" t="s">
        <v>58</v>
      </c>
      <c r="E52" s="35" t="s">
        <v>59</v>
      </c>
      <c r="F52" s="36">
        <v>3280</v>
      </c>
      <c r="G52" s="36">
        <v>3941.2</v>
      </c>
    </row>
    <row r="53" spans="1:7" x14ac:dyDescent="0.25">
      <c r="A53" s="35" t="s">
        <v>34</v>
      </c>
      <c r="B53" s="35" t="s">
        <v>22</v>
      </c>
      <c r="C53" s="35" t="s">
        <v>9</v>
      </c>
      <c r="D53" s="35" t="s">
        <v>58</v>
      </c>
      <c r="E53" s="35" t="s">
        <v>29</v>
      </c>
      <c r="F53" s="36">
        <v>28730</v>
      </c>
      <c r="G53" s="36">
        <v>44023.199999999997</v>
      </c>
    </row>
    <row r="54" spans="1:7" x14ac:dyDescent="0.25">
      <c r="A54" s="35" t="s">
        <v>34</v>
      </c>
      <c r="B54" s="35" t="s">
        <v>22</v>
      </c>
      <c r="C54" s="35" t="s">
        <v>9</v>
      </c>
      <c r="D54" s="35" t="s">
        <v>58</v>
      </c>
      <c r="E54" s="35" t="s">
        <v>70</v>
      </c>
      <c r="F54" s="36">
        <v>140</v>
      </c>
      <c r="G54" s="36">
        <v>167.79</v>
      </c>
    </row>
    <row r="55" spans="1:7" x14ac:dyDescent="0.25">
      <c r="A55" s="35" t="s">
        <v>34</v>
      </c>
      <c r="B55" s="35" t="s">
        <v>22</v>
      </c>
      <c r="C55" s="35" t="s">
        <v>9</v>
      </c>
      <c r="D55" s="35" t="s">
        <v>64</v>
      </c>
      <c r="E55" s="35" t="s">
        <v>69</v>
      </c>
      <c r="F55" s="36">
        <v>25271</v>
      </c>
      <c r="G55" s="36">
        <v>32767.74</v>
      </c>
    </row>
    <row r="56" spans="1:7" x14ac:dyDescent="0.25">
      <c r="A56" s="35" t="s">
        <v>34</v>
      </c>
      <c r="B56" s="35" t="s">
        <v>22</v>
      </c>
      <c r="C56" s="35" t="s">
        <v>9</v>
      </c>
      <c r="D56" s="35" t="s">
        <v>64</v>
      </c>
      <c r="E56" s="35" t="s">
        <v>29</v>
      </c>
      <c r="F56" s="36">
        <v>24310</v>
      </c>
      <c r="G56" s="36">
        <v>30742.799999999999</v>
      </c>
    </row>
    <row r="57" spans="1:7" x14ac:dyDescent="0.25">
      <c r="A57" s="35" t="s">
        <v>34</v>
      </c>
      <c r="B57" s="35" t="s">
        <v>22</v>
      </c>
      <c r="C57" s="35" t="s">
        <v>9</v>
      </c>
      <c r="D57" s="35" t="s">
        <v>64</v>
      </c>
      <c r="E57" s="35" t="s">
        <v>57</v>
      </c>
      <c r="F57" s="36">
        <v>5200</v>
      </c>
      <c r="G57" s="36">
        <v>14247.1</v>
      </c>
    </row>
    <row r="58" spans="1:7" x14ac:dyDescent="0.25">
      <c r="A58" s="35" t="s">
        <v>34</v>
      </c>
      <c r="B58" s="35" t="s">
        <v>22</v>
      </c>
      <c r="C58" s="35" t="s">
        <v>9</v>
      </c>
      <c r="D58" s="35" t="s">
        <v>64</v>
      </c>
      <c r="E58" s="35" t="s">
        <v>70</v>
      </c>
      <c r="F58" s="36">
        <v>114</v>
      </c>
      <c r="G58" s="36">
        <v>134.83000000000001</v>
      </c>
    </row>
    <row r="59" spans="1:7" x14ac:dyDescent="0.25">
      <c r="A59" s="17" t="str">
        <f>'Bovino Carnico'!A30</f>
        <v>Junio*</v>
      </c>
      <c r="B59" s="12"/>
      <c r="C59" s="12"/>
      <c r="D59" s="12"/>
      <c r="E59" s="12"/>
      <c r="F59" s="12">
        <f>SUM(F49:F58)</f>
        <v>95350</v>
      </c>
      <c r="G59" s="13">
        <f>SUM(G49:G58)</f>
        <v>135202.31</v>
      </c>
    </row>
    <row r="60" spans="1:7" x14ac:dyDescent="0.25">
      <c r="A60" s="17" t="s">
        <v>15</v>
      </c>
      <c r="B60" s="12"/>
      <c r="C60" s="12"/>
      <c r="D60" s="12"/>
      <c r="E60" s="12"/>
      <c r="F60" s="12">
        <f>SUM(F59,F48,F32)</f>
        <v>357671.3</v>
      </c>
      <c r="G60" s="13">
        <f>SUM(G59,G48,G32)</f>
        <v>665293.22</v>
      </c>
    </row>
    <row r="62" spans="1:7" x14ac:dyDescent="0.25">
      <c r="A62" t="s">
        <v>37</v>
      </c>
    </row>
    <row r="64" spans="1:7" x14ac:dyDescent="0.25">
      <c r="A64" s="37" t="s">
        <v>38</v>
      </c>
      <c r="B64" s="37"/>
      <c r="C64" s="37"/>
    </row>
    <row r="65" spans="1:3" x14ac:dyDescent="0.25">
      <c r="A65" s="29" t="s">
        <v>20</v>
      </c>
      <c r="B65" t="s">
        <v>39</v>
      </c>
      <c r="C65" t="s">
        <v>40</v>
      </c>
    </row>
    <row r="66" spans="1:3" x14ac:dyDescent="0.25">
      <c r="A66" s="30" t="s">
        <v>47</v>
      </c>
      <c r="B66" s="31">
        <v>2812</v>
      </c>
      <c r="C66" s="31">
        <v>3303.1800000000003</v>
      </c>
    </row>
    <row r="67" spans="1:3" x14ac:dyDescent="0.25">
      <c r="A67" s="30" t="s">
        <v>53</v>
      </c>
      <c r="B67" s="31">
        <v>3550</v>
      </c>
      <c r="C67" s="31">
        <v>3996.3999999999996</v>
      </c>
    </row>
    <row r="68" spans="1:3" x14ac:dyDescent="0.25">
      <c r="A68" s="30" t="s">
        <v>69</v>
      </c>
      <c r="B68" s="31">
        <v>49232</v>
      </c>
      <c r="C68" s="31">
        <v>63567.14</v>
      </c>
    </row>
    <row r="69" spans="1:3" x14ac:dyDescent="0.25">
      <c r="A69" s="30" t="s">
        <v>45</v>
      </c>
      <c r="B69" s="31">
        <v>8435</v>
      </c>
      <c r="C69" s="31">
        <v>9686</v>
      </c>
    </row>
    <row r="70" spans="1:3" x14ac:dyDescent="0.25">
      <c r="A70" s="30" t="s">
        <v>59</v>
      </c>
      <c r="B70" s="31">
        <v>5820</v>
      </c>
      <c r="C70" s="31">
        <v>6982.2</v>
      </c>
    </row>
    <row r="71" spans="1:3" x14ac:dyDescent="0.25">
      <c r="A71" s="30" t="s">
        <v>29</v>
      </c>
      <c r="B71" s="31">
        <v>155398.76</v>
      </c>
      <c r="C71" s="31">
        <v>239367.38999999996</v>
      </c>
    </row>
    <row r="72" spans="1:3" x14ac:dyDescent="0.25">
      <c r="A72" s="30" t="s">
        <v>60</v>
      </c>
      <c r="B72" s="31">
        <v>4465</v>
      </c>
      <c r="C72" s="31">
        <v>5460.41</v>
      </c>
    </row>
    <row r="73" spans="1:3" x14ac:dyDescent="0.25">
      <c r="A73" s="30" t="s">
        <v>54</v>
      </c>
      <c r="B73" s="31">
        <v>3315</v>
      </c>
      <c r="C73" s="31">
        <v>10176</v>
      </c>
    </row>
    <row r="74" spans="1:3" x14ac:dyDescent="0.25">
      <c r="A74" s="30" t="s">
        <v>57</v>
      </c>
      <c r="B74" s="31">
        <v>77687.62</v>
      </c>
      <c r="C74" s="31">
        <v>198600.4</v>
      </c>
    </row>
    <row r="75" spans="1:3" x14ac:dyDescent="0.25">
      <c r="A75" s="30" t="s">
        <v>70</v>
      </c>
      <c r="B75" s="31">
        <v>254</v>
      </c>
      <c r="C75" s="31">
        <v>302.62</v>
      </c>
    </row>
    <row r="76" spans="1:3" x14ac:dyDescent="0.25">
      <c r="A76" s="30" t="s">
        <v>66</v>
      </c>
      <c r="B76" s="31">
        <v>3030</v>
      </c>
      <c r="C76" s="31">
        <v>3132.6000000000004</v>
      </c>
    </row>
    <row r="77" spans="1:3" x14ac:dyDescent="0.25">
      <c r="A77" s="30" t="s">
        <v>61</v>
      </c>
      <c r="B77" s="31">
        <v>1721</v>
      </c>
      <c r="C77" s="31">
        <v>2012.2</v>
      </c>
    </row>
    <row r="78" spans="1:3" x14ac:dyDescent="0.25">
      <c r="A78" s="30" t="s">
        <v>51</v>
      </c>
      <c r="B78" s="31">
        <v>1139</v>
      </c>
      <c r="C78" s="31">
        <v>1151.24</v>
      </c>
    </row>
    <row r="79" spans="1:3" x14ac:dyDescent="0.25">
      <c r="A79" s="30" t="s">
        <v>68</v>
      </c>
      <c r="B79" s="31">
        <v>9521.92</v>
      </c>
      <c r="C79" s="31">
        <v>73207.100000000006</v>
      </c>
    </row>
    <row r="80" spans="1:3" x14ac:dyDescent="0.25">
      <c r="A80" s="30" t="s">
        <v>62</v>
      </c>
      <c r="B80" s="31">
        <v>25200</v>
      </c>
      <c r="C80" s="31">
        <v>32508</v>
      </c>
    </row>
    <row r="81" spans="1:3" x14ac:dyDescent="0.25">
      <c r="A81" s="30" t="s">
        <v>49</v>
      </c>
      <c r="B81" s="31">
        <v>2980</v>
      </c>
      <c r="C81" s="31">
        <v>3162.9</v>
      </c>
    </row>
    <row r="82" spans="1:3" x14ac:dyDescent="0.25">
      <c r="A82" s="30" t="s">
        <v>65</v>
      </c>
      <c r="B82" s="31">
        <v>3110</v>
      </c>
      <c r="C82" s="31">
        <v>8677.44</v>
      </c>
    </row>
    <row r="83" spans="1:3" x14ac:dyDescent="0.25">
      <c r="A83" s="30" t="s">
        <v>41</v>
      </c>
      <c r="B83" s="31">
        <v>357671.3</v>
      </c>
      <c r="C83" s="31">
        <v>665293.21999999974</v>
      </c>
    </row>
  </sheetData>
  <sortState xmlns:xlrd2="http://schemas.microsoft.com/office/spreadsheetml/2017/richdata2" ref="A65:C75">
    <sortCondition ref="A41"/>
  </sortState>
  <mergeCells count="5">
    <mergeCell ref="A64:C64"/>
    <mergeCell ref="A11:G11"/>
    <mergeCell ref="A8:G8"/>
    <mergeCell ref="A9:G9"/>
    <mergeCell ref="A10:G10"/>
  </mergeCells>
  <printOptions horizontalCentered="1"/>
  <pageMargins left="0.47244094488188981" right="0.43307086614173229" top="0.74803149606299213" bottom="0.74803149606299213" header="0.31496062992125984" footer="0.31496062992125984"/>
  <pageSetup scale="98" orientation="portrait" r:id="rId2"/>
  <headerFooter>
    <oddFooter>&amp;CE-Página &amp;P</oddFooter>
  </headerFooter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35"/>
  <sheetViews>
    <sheetView showGridLines="0" topLeftCell="A20" workbookViewId="0">
      <selection activeCell="A33" sqref="A33"/>
    </sheetView>
  </sheetViews>
  <sheetFormatPr baseColWidth="10" defaultColWidth="49.42578125" defaultRowHeight="15" x14ac:dyDescent="0.25"/>
  <cols>
    <col min="1" max="1" width="12.5703125" customWidth="1"/>
    <col min="2" max="2" width="11.5703125" bestFit="1" customWidth="1"/>
    <col min="3" max="3" width="11.5703125" customWidth="1"/>
    <col min="4" max="4" width="25.7109375" bestFit="1" customWidth="1"/>
    <col min="5" max="5" width="18.7109375" bestFit="1" customWidth="1"/>
    <col min="6" max="6" width="14.42578125" style="2" bestFit="1" customWidth="1"/>
    <col min="7" max="7" width="15.5703125" style="1" bestFit="1" customWidth="1"/>
  </cols>
  <sheetData>
    <row r="1" spans="1:7" x14ac:dyDescent="0.25">
      <c r="A1" s="3"/>
    </row>
    <row r="6" spans="1:7" x14ac:dyDescent="0.25">
      <c r="A6" s="42"/>
      <c r="B6" s="42"/>
      <c r="C6" s="42"/>
      <c r="D6" s="42"/>
      <c r="E6" s="42"/>
      <c r="F6" s="42"/>
      <c r="G6" s="42"/>
    </row>
    <row r="7" spans="1:7" ht="15" customHeight="1" x14ac:dyDescent="0.35">
      <c r="A7" s="43"/>
      <c r="B7" s="43"/>
      <c r="C7" s="43"/>
      <c r="D7" s="43"/>
      <c r="E7" s="43"/>
      <c r="F7" s="43"/>
      <c r="G7" s="43"/>
    </row>
    <row r="8" spans="1:7" ht="15" customHeight="1" x14ac:dyDescent="0.35">
      <c r="A8" s="44"/>
      <c r="B8" s="44"/>
      <c r="C8" s="44"/>
      <c r="D8" s="44"/>
      <c r="E8" s="44"/>
      <c r="F8" s="44"/>
      <c r="G8" s="44"/>
    </row>
    <row r="9" spans="1:7" ht="22.5" x14ac:dyDescent="0.35">
      <c r="A9" s="44" t="s">
        <v>0</v>
      </c>
      <c r="B9" s="44"/>
      <c r="C9" s="44"/>
      <c r="D9" s="44"/>
      <c r="E9" s="44"/>
      <c r="F9" s="44"/>
      <c r="G9" s="44"/>
    </row>
    <row r="10" spans="1:7" ht="19.5" x14ac:dyDescent="0.35">
      <c r="A10" s="46" t="s">
        <v>1</v>
      </c>
      <c r="B10" s="46"/>
      <c r="C10" s="46"/>
      <c r="D10" s="46"/>
      <c r="E10" s="46"/>
      <c r="F10" s="46"/>
      <c r="G10" s="46"/>
    </row>
    <row r="11" spans="1:7" x14ac:dyDescent="0.25">
      <c r="A11" s="47" t="s">
        <v>71</v>
      </c>
      <c r="B11" s="47"/>
      <c r="C11" s="47"/>
      <c r="D11" s="47"/>
      <c r="E11" s="47"/>
      <c r="F11" s="47"/>
      <c r="G11" s="47"/>
    </row>
    <row r="12" spans="1:7" x14ac:dyDescent="0.25">
      <c r="A12" s="47" t="str">
        <f>Consolidado!A11</f>
        <v>2do Trimestre Año 2026</v>
      </c>
      <c r="B12" s="47"/>
      <c r="C12" s="47"/>
      <c r="D12" s="47"/>
      <c r="E12" s="47"/>
      <c r="F12" s="47"/>
      <c r="G12" s="47"/>
    </row>
    <row r="13" spans="1:7" x14ac:dyDescent="0.25">
      <c r="A13" s="14" t="s">
        <v>17</v>
      </c>
      <c r="B13" s="14" t="s">
        <v>18</v>
      </c>
      <c r="C13" s="14" t="s">
        <v>19</v>
      </c>
      <c r="D13" s="14" t="s">
        <v>4</v>
      </c>
      <c r="E13" s="14" t="s">
        <v>20</v>
      </c>
      <c r="F13" s="15" t="s">
        <v>5</v>
      </c>
      <c r="G13" s="16" t="s">
        <v>6</v>
      </c>
    </row>
    <row r="14" spans="1:7" x14ac:dyDescent="0.25">
      <c r="A14" s="25" t="s">
        <v>21</v>
      </c>
      <c r="B14" s="25" t="s">
        <v>22</v>
      </c>
      <c r="C14" s="25" t="s">
        <v>72</v>
      </c>
      <c r="D14" s="25" t="s">
        <v>73</v>
      </c>
      <c r="E14" s="25" t="s">
        <v>74</v>
      </c>
      <c r="F14" s="26">
        <v>52770</v>
      </c>
      <c r="G14" s="26">
        <v>5804.7</v>
      </c>
    </row>
    <row r="15" spans="1:7" x14ac:dyDescent="0.25">
      <c r="A15" s="25" t="s">
        <v>21</v>
      </c>
      <c r="B15" s="25" t="s">
        <v>22</v>
      </c>
      <c r="C15" s="25" t="s">
        <v>72</v>
      </c>
      <c r="D15" s="25" t="s">
        <v>73</v>
      </c>
      <c r="E15" s="25" t="s">
        <v>75</v>
      </c>
      <c r="F15" s="26">
        <v>24000</v>
      </c>
      <c r="G15" s="26">
        <v>14498.4</v>
      </c>
    </row>
    <row r="16" spans="1:7" x14ac:dyDescent="0.25">
      <c r="A16" s="25" t="s">
        <v>21</v>
      </c>
      <c r="B16" s="25" t="s">
        <v>22</v>
      </c>
      <c r="C16" s="25" t="s">
        <v>72</v>
      </c>
      <c r="D16" s="25" t="s">
        <v>73</v>
      </c>
      <c r="E16" s="25" t="s">
        <v>76</v>
      </c>
      <c r="F16" s="26">
        <v>75750</v>
      </c>
      <c r="G16" s="26">
        <v>9847.5</v>
      </c>
    </row>
    <row r="17" spans="1:7" x14ac:dyDescent="0.25">
      <c r="A17" s="17" t="s">
        <v>31</v>
      </c>
      <c r="B17" s="12"/>
      <c r="C17" s="12" t="str">
        <f>'Bovino Carnico'!A19</f>
        <v>Abril*</v>
      </c>
      <c r="D17" s="12"/>
      <c r="E17" s="12"/>
      <c r="F17" s="12">
        <f>SUM(F14:F16)</f>
        <v>152520</v>
      </c>
      <c r="G17" s="13">
        <f>SUM(G14:G16)</f>
        <v>30150.6</v>
      </c>
    </row>
    <row r="18" spans="1:7" x14ac:dyDescent="0.25">
      <c r="A18" s="25" t="s">
        <v>32</v>
      </c>
      <c r="B18" s="25" t="s">
        <v>22</v>
      </c>
      <c r="C18" s="25" t="s">
        <v>72</v>
      </c>
      <c r="D18" s="25" t="s">
        <v>77</v>
      </c>
      <c r="E18" s="25" t="s">
        <v>76</v>
      </c>
      <c r="F18" s="26">
        <v>49450</v>
      </c>
      <c r="G18" s="26">
        <v>6428.5</v>
      </c>
    </row>
    <row r="19" spans="1:7" x14ac:dyDescent="0.25">
      <c r="A19" s="25" t="s">
        <v>32</v>
      </c>
      <c r="B19" s="25" t="s">
        <v>22</v>
      </c>
      <c r="C19" s="25" t="s">
        <v>72</v>
      </c>
      <c r="D19" s="25" t="s">
        <v>73</v>
      </c>
      <c r="E19" s="25" t="s">
        <v>76</v>
      </c>
      <c r="F19" s="26">
        <v>81930</v>
      </c>
      <c r="G19" s="26">
        <v>29220</v>
      </c>
    </row>
    <row r="20" spans="1:7" x14ac:dyDescent="0.25">
      <c r="A20" s="17" t="s">
        <v>33</v>
      </c>
      <c r="B20" s="12"/>
      <c r="C20" s="12" t="str">
        <f>'Bovino Carnico'!A24</f>
        <v>Mayo*</v>
      </c>
      <c r="D20" s="12"/>
      <c r="E20" s="12"/>
      <c r="F20" s="12">
        <f>SUM(F18:F19)</f>
        <v>131380</v>
      </c>
      <c r="G20" s="13">
        <f>SUM(G18:G19)</f>
        <v>35648.5</v>
      </c>
    </row>
    <row r="21" spans="1:7" x14ac:dyDescent="0.25">
      <c r="A21" s="25" t="s">
        <v>78</v>
      </c>
      <c r="B21" s="25" t="s">
        <v>22</v>
      </c>
      <c r="C21" s="25" t="s">
        <v>72</v>
      </c>
      <c r="D21" s="25" t="s">
        <v>77</v>
      </c>
      <c r="E21" s="25" t="s">
        <v>76</v>
      </c>
      <c r="F21" s="26">
        <v>73670</v>
      </c>
      <c r="G21" s="26">
        <v>9577.1</v>
      </c>
    </row>
    <row r="22" spans="1:7" x14ac:dyDescent="0.25">
      <c r="A22" s="25" t="s">
        <v>78</v>
      </c>
      <c r="B22" s="25" t="s">
        <v>22</v>
      </c>
      <c r="C22" s="25" t="s">
        <v>72</v>
      </c>
      <c r="D22" s="25" t="s">
        <v>73</v>
      </c>
      <c r="E22" s="25" t="s">
        <v>76</v>
      </c>
      <c r="F22" s="26">
        <v>109170</v>
      </c>
      <c r="G22" s="26">
        <v>41154</v>
      </c>
    </row>
    <row r="23" spans="1:7" x14ac:dyDescent="0.25">
      <c r="A23" s="25" t="s">
        <v>78</v>
      </c>
      <c r="B23" s="25" t="s">
        <v>22</v>
      </c>
      <c r="C23" s="25" t="s">
        <v>72</v>
      </c>
      <c r="D23" s="25" t="s">
        <v>79</v>
      </c>
      <c r="E23" s="25" t="s">
        <v>75</v>
      </c>
      <c r="F23" s="26">
        <v>24000</v>
      </c>
      <c r="G23" s="26">
        <v>14500</v>
      </c>
    </row>
    <row r="24" spans="1:7" x14ac:dyDescent="0.25">
      <c r="A24" s="17" t="s">
        <v>36</v>
      </c>
      <c r="B24" s="12"/>
      <c r="C24" s="12" t="str">
        <f>'Bovino Carnico'!A30</f>
        <v>Junio*</v>
      </c>
      <c r="D24" s="12"/>
      <c r="E24" s="12"/>
      <c r="F24" s="12">
        <f>SUM(F21:F21)</f>
        <v>73670</v>
      </c>
      <c r="G24" s="13">
        <f>SUM(G21:G21)</f>
        <v>9577.1</v>
      </c>
    </row>
    <row r="25" spans="1:7" x14ac:dyDescent="0.25">
      <c r="A25" s="17" t="s">
        <v>15</v>
      </c>
      <c r="B25" s="12"/>
      <c r="C25" s="12"/>
      <c r="D25" s="12"/>
      <c r="E25" s="12"/>
      <c r="F25" s="12">
        <f>SUM(F24,F20,F17)</f>
        <v>357570</v>
      </c>
      <c r="G25" s="13">
        <f>SUM(G24,G20,G17)</f>
        <v>75376.2</v>
      </c>
    </row>
    <row r="27" spans="1:7" x14ac:dyDescent="0.25">
      <c r="A27" t="s">
        <v>37</v>
      </c>
    </row>
    <row r="30" spans="1:7" x14ac:dyDescent="0.25">
      <c r="A30" s="37" t="s">
        <v>38</v>
      </c>
      <c r="B30" s="37"/>
      <c r="C30" s="37"/>
    </row>
    <row r="31" spans="1:7" x14ac:dyDescent="0.25">
      <c r="A31" s="29" t="s">
        <v>20</v>
      </c>
      <c r="B31" t="s">
        <v>39</v>
      </c>
      <c r="C31" t="s">
        <v>40</v>
      </c>
    </row>
    <row r="32" spans="1:7" x14ac:dyDescent="0.25">
      <c r="A32" s="30" t="s">
        <v>74</v>
      </c>
      <c r="B32" s="31">
        <v>52770</v>
      </c>
      <c r="C32" s="31">
        <v>5804.7</v>
      </c>
    </row>
    <row r="33" spans="1:3" x14ac:dyDescent="0.25">
      <c r="A33" s="30" t="s">
        <v>75</v>
      </c>
      <c r="B33" s="31">
        <v>48000</v>
      </c>
      <c r="C33" s="31">
        <v>28998.400000000001</v>
      </c>
    </row>
    <row r="34" spans="1:3" x14ac:dyDescent="0.25">
      <c r="A34" s="30" t="s">
        <v>76</v>
      </c>
      <c r="B34" s="31">
        <v>389970</v>
      </c>
      <c r="C34" s="31">
        <v>96227.1</v>
      </c>
    </row>
    <row r="35" spans="1:3" x14ac:dyDescent="0.25">
      <c r="A35" s="30" t="s">
        <v>41</v>
      </c>
      <c r="B35" s="31">
        <v>490740</v>
      </c>
      <c r="C35" s="31">
        <v>131030.20000000001</v>
      </c>
    </row>
  </sheetData>
  <sortState xmlns:xlrd2="http://schemas.microsoft.com/office/spreadsheetml/2017/richdata2" ref="A43:C54">
    <sortCondition ref="A43"/>
  </sortState>
  <mergeCells count="8">
    <mergeCell ref="A30:C30"/>
    <mergeCell ref="A9:G9"/>
    <mergeCell ref="A10:G10"/>
    <mergeCell ref="A12:G12"/>
    <mergeCell ref="A6:G6"/>
    <mergeCell ref="A7:G7"/>
    <mergeCell ref="A8:G8"/>
    <mergeCell ref="A11:G11"/>
  </mergeCells>
  <printOptions horizontalCentered="1"/>
  <pageMargins left="0.39370078740157483" right="0.47244094488188981" top="0.74803149606299213" bottom="0.74803149606299213" header="0.31496062992125984" footer="0.31496062992125984"/>
  <pageSetup scale="88" orientation="portrait" r:id="rId2"/>
  <headerFooter>
    <oddFooter>&amp;CE-Página &amp;P</oddFooter>
  </headerFooter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23"/>
  <sheetViews>
    <sheetView showGridLines="0" workbookViewId="0">
      <selection activeCell="H15" sqref="H15"/>
    </sheetView>
  </sheetViews>
  <sheetFormatPr baseColWidth="10" defaultColWidth="24.5703125" defaultRowHeight="15" x14ac:dyDescent="0.25"/>
  <cols>
    <col min="1" max="1" width="12.7109375" customWidth="1"/>
    <col min="2" max="2" width="11.42578125" bestFit="1" customWidth="1"/>
    <col min="3" max="3" width="12" bestFit="1" customWidth="1"/>
    <col min="4" max="4" width="18.7109375" bestFit="1" customWidth="1"/>
    <col min="5" max="5" width="10.42578125" bestFit="1" customWidth="1"/>
    <col min="6" max="6" width="11.5703125" style="2" bestFit="1" customWidth="1"/>
    <col min="7" max="7" width="14.42578125" style="1" bestFit="1" customWidth="1"/>
  </cols>
  <sheetData>
    <row r="1" spans="1:7" x14ac:dyDescent="0.25">
      <c r="A1" s="3"/>
    </row>
    <row r="6" spans="1:7" x14ac:dyDescent="0.25">
      <c r="A6" s="42"/>
      <c r="B6" s="42"/>
      <c r="C6" s="42"/>
      <c r="D6" s="42"/>
      <c r="E6" s="42"/>
      <c r="F6" s="42"/>
      <c r="G6" s="42"/>
    </row>
    <row r="7" spans="1:7" ht="23.25" x14ac:dyDescent="0.35">
      <c r="A7" s="43"/>
      <c r="B7" s="43"/>
      <c r="C7" s="43"/>
      <c r="D7" s="43"/>
      <c r="E7" s="43"/>
      <c r="F7" s="43"/>
      <c r="G7" s="43"/>
    </row>
    <row r="8" spans="1:7" ht="22.5" x14ac:dyDescent="0.35">
      <c r="A8" s="44" t="s">
        <v>0</v>
      </c>
      <c r="B8" s="44"/>
      <c r="C8" s="44"/>
      <c r="D8" s="44"/>
      <c r="E8" s="44"/>
      <c r="F8" s="44"/>
      <c r="G8" s="44"/>
    </row>
    <row r="9" spans="1:7" ht="19.5" x14ac:dyDescent="0.35">
      <c r="A9" s="46" t="s">
        <v>1</v>
      </c>
      <c r="B9" s="46"/>
      <c r="C9" s="46"/>
      <c r="D9" s="46"/>
      <c r="E9" s="46"/>
      <c r="F9" s="46"/>
      <c r="G9" s="46"/>
    </row>
    <row r="10" spans="1:7" x14ac:dyDescent="0.25">
      <c r="A10" s="47" t="s">
        <v>80</v>
      </c>
      <c r="B10" s="47"/>
      <c r="C10" s="47"/>
      <c r="D10" s="47"/>
      <c r="E10" s="47"/>
      <c r="F10" s="47"/>
      <c r="G10" s="47"/>
    </row>
    <row r="11" spans="1:7" x14ac:dyDescent="0.25">
      <c r="A11" s="47" t="str">
        <f>Consolidado!A11</f>
        <v>2do Trimestre Año 2026</v>
      </c>
      <c r="B11" s="47"/>
      <c r="C11" s="47"/>
      <c r="D11" s="47"/>
      <c r="E11" s="47"/>
      <c r="F11" s="47"/>
      <c r="G11" s="47"/>
    </row>
    <row r="12" spans="1:7" x14ac:dyDescent="0.25">
      <c r="A12" s="14" t="s">
        <v>17</v>
      </c>
      <c r="B12" s="14" t="s">
        <v>18</v>
      </c>
      <c r="C12" s="14" t="s">
        <v>19</v>
      </c>
      <c r="D12" s="14" t="s">
        <v>4</v>
      </c>
      <c r="E12" s="14" t="s">
        <v>20</v>
      </c>
      <c r="F12" s="15" t="s">
        <v>5</v>
      </c>
      <c r="G12" s="16" t="s">
        <v>6</v>
      </c>
    </row>
    <row r="13" spans="1:7" x14ac:dyDescent="0.25">
      <c r="A13" s="25" t="s">
        <v>81</v>
      </c>
      <c r="B13" s="25" t="s">
        <v>22</v>
      </c>
      <c r="C13" s="25" t="s">
        <v>11</v>
      </c>
      <c r="D13" s="25" t="s">
        <v>82</v>
      </c>
      <c r="E13" s="25" t="s">
        <v>57</v>
      </c>
      <c r="F13" s="26">
        <v>24502.76</v>
      </c>
      <c r="G13" s="26">
        <v>52489.2</v>
      </c>
    </row>
    <row r="14" spans="1:7" x14ac:dyDescent="0.25">
      <c r="A14" s="17" t="str">
        <f>'Bovino Carnico'!A19</f>
        <v>Abril*</v>
      </c>
      <c r="B14" s="12"/>
      <c r="C14" s="12"/>
      <c r="D14" s="12"/>
      <c r="E14" s="12"/>
      <c r="F14" s="12">
        <f>SUM(F13)</f>
        <v>24502.76</v>
      </c>
      <c r="G14" s="13">
        <f>SUM(G13)</f>
        <v>52489.2</v>
      </c>
    </row>
    <row r="15" spans="1:7" x14ac:dyDescent="0.25">
      <c r="A15" s="25" t="s">
        <v>32</v>
      </c>
      <c r="B15" s="25" t="s">
        <v>22</v>
      </c>
      <c r="C15" s="25" t="s">
        <v>11</v>
      </c>
      <c r="D15" s="25" t="s">
        <v>82</v>
      </c>
      <c r="E15" s="25" t="s">
        <v>57</v>
      </c>
      <c r="F15" s="26">
        <v>24827</v>
      </c>
      <c r="G15" s="26">
        <v>52489.24</v>
      </c>
    </row>
    <row r="16" spans="1:7" x14ac:dyDescent="0.25">
      <c r="A16" s="17" t="str">
        <f>'Bovino Carnico'!A24</f>
        <v>Mayo*</v>
      </c>
      <c r="B16" s="12"/>
      <c r="C16" s="12"/>
      <c r="D16" s="12"/>
      <c r="E16" s="12"/>
      <c r="F16" s="12">
        <f>SUM(F15)</f>
        <v>24827</v>
      </c>
      <c r="G16" s="13">
        <f>SUM(G15)</f>
        <v>52489.24</v>
      </c>
    </row>
    <row r="17" spans="1:7" x14ac:dyDescent="0.25">
      <c r="A17" s="25"/>
      <c r="B17" s="25"/>
      <c r="C17" s="25"/>
      <c r="D17" s="25"/>
      <c r="E17" s="25"/>
      <c r="F17" s="26"/>
      <c r="G17" s="26"/>
    </row>
    <row r="18" spans="1:7" x14ac:dyDescent="0.25">
      <c r="A18" s="17" t="str">
        <f>'Bovino Carnico'!A30</f>
        <v>Junio*</v>
      </c>
      <c r="B18" s="12"/>
      <c r="C18" s="12"/>
      <c r="D18" s="12"/>
      <c r="E18" s="12"/>
      <c r="F18" s="12">
        <v>0</v>
      </c>
      <c r="G18" s="13">
        <v>0</v>
      </c>
    </row>
    <row r="19" spans="1:7" x14ac:dyDescent="0.25">
      <c r="A19" s="17" t="s">
        <v>15</v>
      </c>
      <c r="B19" s="12"/>
      <c r="C19" s="12"/>
      <c r="D19" s="12"/>
      <c r="E19" s="12"/>
      <c r="F19" s="12">
        <f>+F18+F16+F14</f>
        <v>49329.759999999995</v>
      </c>
      <c r="G19" s="12">
        <f>+G18+G16+G14</f>
        <v>104978.44</v>
      </c>
    </row>
    <row r="21" spans="1:7" x14ac:dyDescent="0.25">
      <c r="A21" t="s">
        <v>37</v>
      </c>
    </row>
    <row r="23" spans="1:7" x14ac:dyDescent="0.25">
      <c r="A23" s="37" t="s">
        <v>38</v>
      </c>
      <c r="B23" s="37"/>
      <c r="C23" s="37"/>
    </row>
  </sheetData>
  <sortState xmlns:xlrd2="http://schemas.microsoft.com/office/spreadsheetml/2017/richdata2" ref="A12:H22">
    <sortCondition ref="D12:D22"/>
  </sortState>
  <mergeCells count="7">
    <mergeCell ref="A23:C23"/>
    <mergeCell ref="A9:G9"/>
    <mergeCell ref="A11:G11"/>
    <mergeCell ref="A6:G6"/>
    <mergeCell ref="A7:G7"/>
    <mergeCell ref="A8:G8"/>
    <mergeCell ref="A10:G10"/>
  </mergeCells>
  <printOptions horizontalCentered="1"/>
  <pageMargins left="0.43307086614173229" right="0.55118110236220474" top="0.70866141732283472" bottom="0.70866141732283472" header="0.31496062992125984" footer="0.31496062992125984"/>
  <pageSetup scale="98" orientation="portrait" r:id="rId1"/>
  <headerFooter>
    <oddFooter>&amp;CE-Página &amp;P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42"/>
  <sheetViews>
    <sheetView showGridLines="0" topLeftCell="A15" workbookViewId="0">
      <selection activeCell="H8" sqref="H8"/>
    </sheetView>
  </sheetViews>
  <sheetFormatPr baseColWidth="10" defaultColWidth="41.85546875" defaultRowHeight="15" x14ac:dyDescent="0.25"/>
  <cols>
    <col min="1" max="1" width="12.5703125" style="30" customWidth="1"/>
    <col min="2" max="2" width="9.140625" style="30" bestFit="1" customWidth="1"/>
    <col min="3" max="3" width="10" style="30" bestFit="1" customWidth="1"/>
    <col min="4" max="4" width="24" style="30" bestFit="1" customWidth="1"/>
    <col min="5" max="5" width="18.7109375" bestFit="1" customWidth="1"/>
    <col min="6" max="6" width="12.7109375" style="2" bestFit="1" customWidth="1"/>
    <col min="7" max="7" width="15.5703125" style="1" bestFit="1" customWidth="1"/>
  </cols>
  <sheetData>
    <row r="1" spans="1:9" x14ac:dyDescent="0.25">
      <c r="A1" s="32"/>
    </row>
    <row r="2" spans="1:9" x14ac:dyDescent="0.25">
      <c r="A2" s="32"/>
    </row>
    <row r="3" spans="1:9" x14ac:dyDescent="0.25">
      <c r="A3" s="32"/>
    </row>
    <row r="7" spans="1:9" x14ac:dyDescent="0.25">
      <c r="A7" s="42"/>
      <c r="B7" s="42"/>
      <c r="C7" s="42"/>
      <c r="D7" s="42"/>
      <c r="E7" s="42"/>
      <c r="F7" s="42"/>
      <c r="G7" s="42"/>
    </row>
    <row r="8" spans="1:9" ht="22.5" x14ac:dyDescent="0.35">
      <c r="A8" s="44" t="s">
        <v>0</v>
      </c>
      <c r="B8" s="44"/>
      <c r="C8" s="44"/>
      <c r="D8" s="44"/>
      <c r="E8" s="44"/>
      <c r="F8" s="44"/>
      <c r="G8" s="44"/>
    </row>
    <row r="9" spans="1:9" ht="18.75" x14ac:dyDescent="0.3">
      <c r="A9" s="48" t="s">
        <v>1</v>
      </c>
      <c r="B9" s="48"/>
      <c r="C9" s="48"/>
      <c r="D9" s="48"/>
      <c r="E9" s="48"/>
      <c r="F9" s="48"/>
      <c r="G9" s="48"/>
    </row>
    <row r="10" spans="1:9" x14ac:dyDescent="0.25">
      <c r="A10" s="47" t="s">
        <v>83</v>
      </c>
      <c r="B10" s="47"/>
      <c r="C10" s="47"/>
      <c r="D10" s="47"/>
      <c r="E10" s="47"/>
      <c r="F10" s="47"/>
      <c r="G10" s="47"/>
    </row>
    <row r="11" spans="1:9" x14ac:dyDescent="0.25">
      <c r="A11" s="47" t="str">
        <f>Consolidado!A11</f>
        <v>2do Trimestre Año 2026</v>
      </c>
      <c r="B11" s="47"/>
      <c r="C11" s="47"/>
      <c r="D11" s="47"/>
      <c r="E11" s="47"/>
      <c r="F11" s="47"/>
      <c r="G11" s="47"/>
    </row>
    <row r="12" spans="1:9" x14ac:dyDescent="0.25">
      <c r="A12" s="14" t="s">
        <v>17</v>
      </c>
      <c r="B12" s="14" t="s">
        <v>18</v>
      </c>
      <c r="C12" s="14" t="s">
        <v>19</v>
      </c>
      <c r="D12" s="14" t="s">
        <v>4</v>
      </c>
      <c r="E12" s="14" t="s">
        <v>20</v>
      </c>
      <c r="F12" s="15" t="s">
        <v>5</v>
      </c>
      <c r="G12" s="16" t="s">
        <v>6</v>
      </c>
    </row>
    <row r="13" spans="1:9" x14ac:dyDescent="0.25">
      <c r="A13" s="25" t="s">
        <v>81</v>
      </c>
      <c r="B13" s="25" t="s">
        <v>84</v>
      </c>
      <c r="C13" s="25" t="s">
        <v>23</v>
      </c>
      <c r="D13" s="25" t="s">
        <v>85</v>
      </c>
      <c r="E13" s="25" t="s">
        <v>57</v>
      </c>
      <c r="F13" s="26">
        <v>5443.16</v>
      </c>
      <c r="G13" s="26">
        <v>19704.25</v>
      </c>
      <c r="H13">
        <v>2026</v>
      </c>
      <c r="I13" t="s">
        <v>26</v>
      </c>
    </row>
    <row r="14" spans="1:9" x14ac:dyDescent="0.25">
      <c r="A14" s="17" t="str">
        <f>'Bovino Carnico'!A19</f>
        <v>Abril*</v>
      </c>
      <c r="B14" s="12"/>
      <c r="C14" s="12"/>
      <c r="D14" s="12"/>
      <c r="E14" s="12"/>
      <c r="F14" s="12">
        <f>SUM(F13:F13)</f>
        <v>5443.16</v>
      </c>
      <c r="G14" s="13">
        <f>SUM(G13:G13)</f>
        <v>19704.25</v>
      </c>
    </row>
    <row r="15" spans="1:9" x14ac:dyDescent="0.25">
      <c r="A15" s="25" t="s">
        <v>32</v>
      </c>
      <c r="B15" s="25" t="s">
        <v>84</v>
      </c>
      <c r="C15" s="25" t="s">
        <v>23</v>
      </c>
      <c r="D15" s="25" t="s">
        <v>86</v>
      </c>
      <c r="E15" s="25" t="s">
        <v>48</v>
      </c>
      <c r="F15" s="26">
        <v>4320</v>
      </c>
      <c r="G15" s="26">
        <v>10563</v>
      </c>
    </row>
    <row r="16" spans="1:9" x14ac:dyDescent="0.25">
      <c r="A16" s="25" t="s">
        <v>32</v>
      </c>
      <c r="B16" s="25" t="s">
        <v>84</v>
      </c>
      <c r="C16" s="25" t="s">
        <v>23</v>
      </c>
      <c r="D16" s="25" t="s">
        <v>85</v>
      </c>
      <c r="E16" s="25" t="s">
        <v>57</v>
      </c>
      <c r="F16" s="26">
        <v>5443.16</v>
      </c>
      <c r="G16" s="26">
        <v>19704.25</v>
      </c>
    </row>
    <row r="17" spans="1:9" x14ac:dyDescent="0.25">
      <c r="A17" s="17" t="str">
        <f>'Bovino Carnico'!A24</f>
        <v>Mayo*</v>
      </c>
      <c r="B17" s="12"/>
      <c r="C17" s="12"/>
      <c r="D17" s="12"/>
      <c r="E17" s="12"/>
      <c r="F17" s="12">
        <f>SUM(F15:F16)</f>
        <v>9763.16</v>
      </c>
      <c r="G17" s="13">
        <f>SUM(G15:G16)</f>
        <v>30267.25</v>
      </c>
    </row>
    <row r="18" spans="1:9" x14ac:dyDescent="0.25">
      <c r="A18" s="25"/>
      <c r="B18" s="25"/>
      <c r="C18" s="25"/>
      <c r="D18" s="25"/>
      <c r="E18" s="25"/>
      <c r="F18" s="26"/>
      <c r="G18" s="26"/>
      <c r="H18">
        <v>2025</v>
      </c>
      <c r="I18" t="s">
        <v>26</v>
      </c>
    </row>
    <row r="19" spans="1:9" x14ac:dyDescent="0.25">
      <c r="A19" s="25"/>
      <c r="B19" s="25"/>
      <c r="C19" s="25"/>
      <c r="D19" s="25"/>
      <c r="E19" s="25"/>
      <c r="F19" s="26"/>
      <c r="G19" s="26"/>
      <c r="H19">
        <v>2025</v>
      </c>
      <c r="I19" t="s">
        <v>26</v>
      </c>
    </row>
    <row r="20" spans="1:9" x14ac:dyDescent="0.25">
      <c r="A20" s="17" t="str">
        <f>'Bovino Carnico'!A30</f>
        <v>Junio*</v>
      </c>
      <c r="B20" s="12"/>
      <c r="C20" s="12"/>
      <c r="D20" s="12"/>
      <c r="E20" s="12"/>
      <c r="F20" s="12">
        <f>SUM(F18:F19)</f>
        <v>0</v>
      </c>
      <c r="G20" s="13">
        <f>SUM(G18:G19)</f>
        <v>0</v>
      </c>
    </row>
    <row r="21" spans="1:9" x14ac:dyDescent="0.25">
      <c r="A21" s="17" t="s">
        <v>15</v>
      </c>
      <c r="B21" s="12"/>
      <c r="C21" s="12"/>
      <c r="D21" s="12"/>
      <c r="E21" s="12"/>
      <c r="F21" s="12">
        <f>SUM(F20,F17,F14)</f>
        <v>15206.32</v>
      </c>
      <c r="G21" s="13">
        <f>SUM(G20,G17,G14)</f>
        <v>49971.5</v>
      </c>
    </row>
    <row r="23" spans="1:9" s="30" customFormat="1" x14ac:dyDescent="0.25">
      <c r="A23" t="s">
        <v>37</v>
      </c>
      <c r="E23"/>
      <c r="F23" s="2"/>
      <c r="G23" s="1"/>
    </row>
    <row r="25" spans="1:9" x14ac:dyDescent="0.25">
      <c r="A25" s="29" t="s">
        <v>20</v>
      </c>
      <c r="B25" t="s">
        <v>87</v>
      </c>
      <c r="C25" t="s">
        <v>40</v>
      </c>
    </row>
    <row r="26" spans="1:9" x14ac:dyDescent="0.25">
      <c r="A26" s="30" t="s">
        <v>57</v>
      </c>
      <c r="B26" s="28">
        <v>10886.32</v>
      </c>
      <c r="C26" s="28">
        <v>39408.5</v>
      </c>
    </row>
    <row r="27" spans="1:9" x14ac:dyDescent="0.25">
      <c r="A27" s="30" t="s">
        <v>48</v>
      </c>
      <c r="B27" s="28">
        <v>4320</v>
      </c>
      <c r="C27" s="28">
        <v>10563</v>
      </c>
    </row>
    <row r="28" spans="1:9" x14ac:dyDescent="0.25">
      <c r="A28" s="30" t="s">
        <v>41</v>
      </c>
      <c r="B28" s="28">
        <v>15206.32</v>
      </c>
      <c r="C28" s="28">
        <v>49971.5</v>
      </c>
    </row>
    <row r="29" spans="1:9" x14ac:dyDescent="0.25">
      <c r="A29"/>
      <c r="B29"/>
      <c r="C29"/>
    </row>
    <row r="30" spans="1:9" x14ac:dyDescent="0.25">
      <c r="A30"/>
      <c r="B30"/>
      <c r="C30"/>
    </row>
    <row r="31" spans="1:9" x14ac:dyDescent="0.25">
      <c r="A31"/>
      <c r="B31"/>
      <c r="C31"/>
    </row>
    <row r="32" spans="1:9" x14ac:dyDescent="0.25">
      <c r="A32"/>
      <c r="B32"/>
      <c r="C32"/>
    </row>
    <row r="33" spans="1:3" x14ac:dyDescent="0.25">
      <c r="A33"/>
      <c r="B33"/>
      <c r="C33"/>
    </row>
    <row r="34" spans="1:3" x14ac:dyDescent="0.25">
      <c r="A34"/>
      <c r="B34"/>
      <c r="C34"/>
    </row>
    <row r="35" spans="1:3" x14ac:dyDescent="0.25">
      <c r="A35"/>
      <c r="B35"/>
      <c r="C35"/>
    </row>
    <row r="36" spans="1:3" x14ac:dyDescent="0.25">
      <c r="A36"/>
      <c r="B36"/>
      <c r="C36"/>
    </row>
    <row r="37" spans="1:3" x14ac:dyDescent="0.25">
      <c r="A37"/>
      <c r="B37"/>
      <c r="C37"/>
    </row>
    <row r="38" spans="1:3" x14ac:dyDescent="0.25">
      <c r="A38"/>
      <c r="B38"/>
      <c r="C38"/>
    </row>
    <row r="39" spans="1:3" x14ac:dyDescent="0.25">
      <c r="A39"/>
      <c r="B39"/>
      <c r="C39"/>
    </row>
    <row r="40" spans="1:3" x14ac:dyDescent="0.25">
      <c r="A40"/>
      <c r="B40"/>
      <c r="C40"/>
    </row>
    <row r="41" spans="1:3" x14ac:dyDescent="0.25">
      <c r="A41"/>
      <c r="B41"/>
      <c r="C41"/>
    </row>
    <row r="42" spans="1:3" x14ac:dyDescent="0.25">
      <c r="A42"/>
      <c r="B42"/>
      <c r="C42"/>
    </row>
  </sheetData>
  <mergeCells count="5">
    <mergeCell ref="A7:G7"/>
    <mergeCell ref="A8:G8"/>
    <mergeCell ref="A9:G9"/>
    <mergeCell ref="A10:G10"/>
    <mergeCell ref="A11:G11"/>
  </mergeCells>
  <printOptions horizontalCentered="1"/>
  <pageMargins left="0.51181102362204722" right="0.51181102362204722" top="0.74803149606299213" bottom="0.74803149606299213" header="0.31496062992125984" footer="0.31496062992125984"/>
  <pageSetup scale="90" orientation="portrait" r:id="rId2"/>
  <headerFooter>
    <oddFooter>&amp;CI-Página &amp;P</oddFooter>
  </headerFooter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54"/>
  <sheetViews>
    <sheetView showGridLines="0" topLeftCell="A41" workbookViewId="0">
      <selection activeCell="A46" sqref="A46"/>
    </sheetView>
  </sheetViews>
  <sheetFormatPr baseColWidth="10" defaultColWidth="37.42578125" defaultRowHeight="15" x14ac:dyDescent="0.25"/>
  <cols>
    <col min="1" max="1" width="27.5703125" bestFit="1" customWidth="1"/>
    <col min="2" max="2" width="11.5703125" customWidth="1"/>
    <col min="3" max="3" width="13.140625" customWidth="1"/>
    <col min="4" max="4" width="18.7109375" bestFit="1" customWidth="1"/>
    <col min="5" max="5" width="17.140625" bestFit="1" customWidth="1"/>
    <col min="6" max="6" width="13" style="2" bestFit="1" customWidth="1"/>
    <col min="7" max="7" width="16.85546875" style="1" bestFit="1" customWidth="1"/>
  </cols>
  <sheetData>
    <row r="1" spans="1:9" x14ac:dyDescent="0.25">
      <c r="A1" s="3"/>
    </row>
    <row r="6" spans="1:9" x14ac:dyDescent="0.25">
      <c r="A6" s="42"/>
      <c r="B6" s="42"/>
      <c r="C6" s="42"/>
      <c r="D6" s="42"/>
      <c r="E6" s="42"/>
      <c r="F6" s="42"/>
      <c r="G6" s="42"/>
    </row>
    <row r="7" spans="1:9" ht="20.25" customHeight="1" x14ac:dyDescent="0.35">
      <c r="A7" s="43"/>
      <c r="B7" s="43"/>
      <c r="C7" s="43"/>
      <c r="D7" s="43"/>
      <c r="E7" s="43"/>
      <c r="F7" s="43"/>
      <c r="G7" s="43"/>
    </row>
    <row r="8" spans="1:9" ht="22.5" x14ac:dyDescent="0.35">
      <c r="A8" s="44" t="s">
        <v>0</v>
      </c>
      <c r="B8" s="44"/>
      <c r="C8" s="44"/>
      <c r="D8" s="44"/>
      <c r="E8" s="44"/>
      <c r="F8" s="44"/>
      <c r="G8" s="44"/>
    </row>
    <row r="9" spans="1:9" ht="19.5" x14ac:dyDescent="0.35">
      <c r="A9" s="46" t="s">
        <v>1</v>
      </c>
      <c r="B9" s="46"/>
      <c r="C9" s="46"/>
      <c r="D9" s="46"/>
      <c r="E9" s="46"/>
      <c r="F9" s="46"/>
      <c r="G9" s="46"/>
    </row>
    <row r="10" spans="1:9" x14ac:dyDescent="0.25">
      <c r="A10" s="47" t="s">
        <v>88</v>
      </c>
      <c r="B10" s="47"/>
      <c r="C10" s="47"/>
      <c r="D10" s="47"/>
      <c r="E10" s="47"/>
      <c r="F10" s="47"/>
      <c r="G10" s="47"/>
    </row>
    <row r="11" spans="1:9" x14ac:dyDescent="0.25">
      <c r="A11" s="47" t="str">
        <f>Consolidado!A11</f>
        <v>2do Trimestre Año 2026</v>
      </c>
      <c r="B11" s="47"/>
      <c r="C11" s="47"/>
      <c r="D11" s="47"/>
      <c r="E11" s="47"/>
      <c r="F11" s="47"/>
      <c r="G11" s="47"/>
    </row>
    <row r="12" spans="1:9" x14ac:dyDescent="0.25">
      <c r="A12" s="14" t="s">
        <v>17</v>
      </c>
      <c r="B12" s="14" t="s">
        <v>18</v>
      </c>
      <c r="C12" s="14" t="s">
        <v>19</v>
      </c>
      <c r="D12" s="14" t="s">
        <v>4</v>
      </c>
      <c r="E12" s="14" t="s">
        <v>20</v>
      </c>
      <c r="F12" s="15" t="s">
        <v>5</v>
      </c>
      <c r="G12" s="16" t="s">
        <v>6</v>
      </c>
    </row>
    <row r="13" spans="1:9" x14ac:dyDescent="0.25">
      <c r="A13" s="25" t="s">
        <v>21</v>
      </c>
      <c r="B13" s="25" t="s">
        <v>12</v>
      </c>
      <c r="C13" s="25" t="s">
        <v>89</v>
      </c>
      <c r="D13" s="25" t="s">
        <v>90</v>
      </c>
      <c r="E13" s="25" t="s">
        <v>29</v>
      </c>
      <c r="F13" s="26">
        <v>19440</v>
      </c>
      <c r="G13" s="26">
        <v>91023.91</v>
      </c>
      <c r="H13">
        <v>2026</v>
      </c>
      <c r="I13" t="s">
        <v>26</v>
      </c>
    </row>
    <row r="14" spans="1:9" x14ac:dyDescent="0.25">
      <c r="A14" s="25" t="s">
        <v>21</v>
      </c>
      <c r="B14" s="25" t="s">
        <v>12</v>
      </c>
      <c r="C14" s="25" t="s">
        <v>89</v>
      </c>
      <c r="D14" s="25" t="s">
        <v>90</v>
      </c>
      <c r="E14" s="25" t="s">
        <v>48</v>
      </c>
      <c r="F14" s="26">
        <v>82088.88</v>
      </c>
      <c r="G14" s="26">
        <v>249309.63</v>
      </c>
      <c r="H14">
        <v>2026</v>
      </c>
      <c r="I14" t="s">
        <v>26</v>
      </c>
    </row>
    <row r="15" spans="1:9" x14ac:dyDescent="0.25">
      <c r="A15" s="25" t="s">
        <v>21</v>
      </c>
      <c r="B15" s="25" t="s">
        <v>12</v>
      </c>
      <c r="C15" s="25" t="s">
        <v>89</v>
      </c>
      <c r="D15" s="25" t="s">
        <v>90</v>
      </c>
      <c r="E15" s="25" t="s">
        <v>51</v>
      </c>
      <c r="F15" s="26">
        <v>9116.2000000000007</v>
      </c>
      <c r="G15" s="26">
        <v>79510.42</v>
      </c>
      <c r="H15">
        <v>2026</v>
      </c>
      <c r="I15" t="s">
        <v>26</v>
      </c>
    </row>
    <row r="16" spans="1:9" x14ac:dyDescent="0.25">
      <c r="A16" s="25" t="s">
        <v>21</v>
      </c>
      <c r="B16" s="25" t="s">
        <v>12</v>
      </c>
      <c r="C16" s="25" t="s">
        <v>89</v>
      </c>
      <c r="D16" s="25" t="s">
        <v>90</v>
      </c>
      <c r="E16" s="25" t="s">
        <v>62</v>
      </c>
      <c r="F16" s="26">
        <v>35601.25</v>
      </c>
      <c r="G16" s="26">
        <v>74177.3</v>
      </c>
      <c r="H16">
        <v>2026</v>
      </c>
      <c r="I16" t="s">
        <v>26</v>
      </c>
    </row>
    <row r="17" spans="1:9" x14ac:dyDescent="0.25">
      <c r="A17" s="25" t="s">
        <v>21</v>
      </c>
      <c r="B17" s="25" t="s">
        <v>12</v>
      </c>
      <c r="C17" s="25" t="s">
        <v>89</v>
      </c>
      <c r="D17" s="25" t="s">
        <v>91</v>
      </c>
      <c r="E17" s="25" t="s">
        <v>54</v>
      </c>
      <c r="F17" s="26">
        <v>13651.2</v>
      </c>
      <c r="G17" s="26">
        <v>111032.99</v>
      </c>
      <c r="H17">
        <v>2026</v>
      </c>
      <c r="I17" t="s">
        <v>26</v>
      </c>
    </row>
    <row r="18" spans="1:9" x14ac:dyDescent="0.25">
      <c r="A18" s="25" t="s">
        <v>21</v>
      </c>
      <c r="B18" s="25" t="s">
        <v>12</v>
      </c>
      <c r="C18" s="25" t="s">
        <v>89</v>
      </c>
      <c r="D18" s="25" t="s">
        <v>91</v>
      </c>
      <c r="E18" s="25" t="s">
        <v>48</v>
      </c>
      <c r="F18" s="26">
        <v>6450</v>
      </c>
      <c r="G18" s="26">
        <v>62088.52</v>
      </c>
      <c r="H18">
        <v>2026</v>
      </c>
      <c r="I18" t="s">
        <v>26</v>
      </c>
    </row>
    <row r="19" spans="1:9" x14ac:dyDescent="0.25">
      <c r="A19" s="17" t="str">
        <f>'Bovino Carnico'!A19</f>
        <v>Abril*</v>
      </c>
      <c r="B19" s="12"/>
      <c r="C19" s="12"/>
      <c r="D19" s="12"/>
      <c r="E19" s="12"/>
      <c r="F19" s="12">
        <f>SUM(F13:F18)</f>
        <v>166347.53000000003</v>
      </c>
      <c r="G19" s="13">
        <f>SUM(G13:G18)</f>
        <v>667142.77</v>
      </c>
    </row>
    <row r="20" spans="1:9" x14ac:dyDescent="0.25">
      <c r="A20" s="25" t="s">
        <v>32</v>
      </c>
      <c r="B20" s="25" t="s">
        <v>12</v>
      </c>
      <c r="C20" s="25" t="s">
        <v>89</v>
      </c>
      <c r="D20" s="25" t="s">
        <v>92</v>
      </c>
      <c r="E20" s="25" t="s">
        <v>69</v>
      </c>
      <c r="F20" s="26">
        <v>8448</v>
      </c>
      <c r="G20" s="26">
        <v>29520</v>
      </c>
    </row>
    <row r="21" spans="1:9" x14ac:dyDescent="0.25">
      <c r="A21" s="25" t="s">
        <v>32</v>
      </c>
      <c r="B21" s="25" t="s">
        <v>12</v>
      </c>
      <c r="C21" s="25" t="s">
        <v>89</v>
      </c>
      <c r="D21" s="25" t="s">
        <v>90</v>
      </c>
      <c r="E21" s="25" t="s">
        <v>50</v>
      </c>
      <c r="F21" s="26">
        <v>12638.87</v>
      </c>
      <c r="G21" s="26">
        <v>144261.76999999999</v>
      </c>
    </row>
    <row r="22" spans="1:9" x14ac:dyDescent="0.25">
      <c r="A22" s="25" t="s">
        <v>32</v>
      </c>
      <c r="B22" s="25" t="s">
        <v>12</v>
      </c>
      <c r="C22" s="25" t="s">
        <v>89</v>
      </c>
      <c r="D22" s="25" t="s">
        <v>90</v>
      </c>
      <c r="E22" s="25" t="s">
        <v>29</v>
      </c>
      <c r="F22" s="26">
        <v>13624.42</v>
      </c>
      <c r="G22" s="26">
        <v>107694.44</v>
      </c>
    </row>
    <row r="23" spans="1:9" x14ac:dyDescent="0.25">
      <c r="A23" s="25" t="s">
        <v>32</v>
      </c>
      <c r="B23" s="25" t="s">
        <v>12</v>
      </c>
      <c r="C23" s="25" t="s">
        <v>89</v>
      </c>
      <c r="D23" s="25" t="s">
        <v>90</v>
      </c>
      <c r="E23" s="25" t="s">
        <v>57</v>
      </c>
      <c r="F23" s="26">
        <v>44940</v>
      </c>
      <c r="G23" s="26">
        <v>312620.63</v>
      </c>
    </row>
    <row r="24" spans="1:9" x14ac:dyDescent="0.25">
      <c r="A24" s="25" t="s">
        <v>32</v>
      </c>
      <c r="B24" s="25" t="s">
        <v>12</v>
      </c>
      <c r="C24" s="25" t="s">
        <v>89</v>
      </c>
      <c r="D24" s="25" t="s">
        <v>90</v>
      </c>
      <c r="E24" s="25" t="s">
        <v>48</v>
      </c>
      <c r="F24" s="26">
        <v>62695.68</v>
      </c>
      <c r="G24" s="26">
        <v>113247.51</v>
      </c>
    </row>
    <row r="25" spans="1:9" x14ac:dyDescent="0.25">
      <c r="A25" s="25" t="s">
        <v>32</v>
      </c>
      <c r="B25" s="25" t="s">
        <v>12</v>
      </c>
      <c r="C25" s="25" t="s">
        <v>89</v>
      </c>
      <c r="D25" s="25" t="s">
        <v>90</v>
      </c>
      <c r="E25" s="25" t="s">
        <v>51</v>
      </c>
      <c r="F25" s="26">
        <v>5553.3</v>
      </c>
      <c r="G25" s="26">
        <v>44437.83</v>
      </c>
    </row>
    <row r="26" spans="1:9" ht="30" x14ac:dyDescent="0.25">
      <c r="A26" s="25" t="s">
        <v>32</v>
      </c>
      <c r="B26" s="25" t="s">
        <v>12</v>
      </c>
      <c r="C26" s="25" t="s">
        <v>89</v>
      </c>
      <c r="D26" s="25" t="s">
        <v>90</v>
      </c>
      <c r="E26" s="25" t="s">
        <v>93</v>
      </c>
      <c r="F26" s="26">
        <v>14945.28</v>
      </c>
      <c r="G26" s="26">
        <v>32829.199999999997</v>
      </c>
    </row>
    <row r="27" spans="1:9" x14ac:dyDescent="0.25">
      <c r="A27" s="25" t="s">
        <v>32</v>
      </c>
      <c r="B27" s="25" t="s">
        <v>12</v>
      </c>
      <c r="C27" s="25" t="s">
        <v>89</v>
      </c>
      <c r="D27" s="25" t="s">
        <v>90</v>
      </c>
      <c r="E27" s="25" t="s">
        <v>62</v>
      </c>
      <c r="F27" s="26">
        <v>83249.06</v>
      </c>
      <c r="G27" s="26">
        <v>203392.73</v>
      </c>
    </row>
    <row r="28" spans="1:9" x14ac:dyDescent="0.25">
      <c r="A28" s="25" t="s">
        <v>32</v>
      </c>
      <c r="B28" s="25" t="s">
        <v>12</v>
      </c>
      <c r="C28" s="25" t="s">
        <v>89</v>
      </c>
      <c r="D28" s="25" t="s">
        <v>91</v>
      </c>
      <c r="E28" s="25" t="s">
        <v>62</v>
      </c>
      <c r="F28" s="26">
        <v>11332.22</v>
      </c>
      <c r="G28" s="26">
        <v>3521</v>
      </c>
    </row>
    <row r="29" spans="1:9" x14ac:dyDescent="0.25">
      <c r="A29" s="17" t="str">
        <f>'Bovino Carnico'!A24</f>
        <v>Mayo*</v>
      </c>
      <c r="B29" s="12"/>
      <c r="C29" s="12"/>
      <c r="D29" s="12"/>
      <c r="E29" s="12"/>
      <c r="F29" s="12">
        <f>SUM(F20:F28)</f>
        <v>257426.83</v>
      </c>
      <c r="G29" s="13">
        <f>SUM(G20:G28)</f>
        <v>991525.10999999987</v>
      </c>
    </row>
    <row r="30" spans="1:9" x14ac:dyDescent="0.25">
      <c r="A30" s="25" t="s">
        <v>34</v>
      </c>
      <c r="B30" s="25" t="s">
        <v>12</v>
      </c>
      <c r="C30" s="25" t="s">
        <v>89</v>
      </c>
      <c r="D30" s="25" t="s">
        <v>94</v>
      </c>
      <c r="E30" s="25" t="s">
        <v>95</v>
      </c>
      <c r="F30" s="26">
        <v>9021.26</v>
      </c>
      <c r="G30" s="26">
        <v>76147.429999999993</v>
      </c>
    </row>
    <row r="31" spans="1:9" x14ac:dyDescent="0.25">
      <c r="A31" s="25" t="s">
        <v>34</v>
      </c>
      <c r="B31" s="25" t="s">
        <v>12</v>
      </c>
      <c r="C31" s="25" t="s">
        <v>89</v>
      </c>
      <c r="D31" s="25" t="s">
        <v>94</v>
      </c>
      <c r="E31" s="25" t="s">
        <v>62</v>
      </c>
      <c r="F31" s="26">
        <v>52309.57</v>
      </c>
      <c r="G31" s="26">
        <v>145961.29</v>
      </c>
    </row>
    <row r="32" spans="1:9" x14ac:dyDescent="0.25">
      <c r="A32" s="25" t="s">
        <v>34</v>
      </c>
      <c r="B32" s="25" t="s">
        <v>12</v>
      </c>
      <c r="C32" s="25" t="s">
        <v>89</v>
      </c>
      <c r="D32" s="25" t="s">
        <v>90</v>
      </c>
      <c r="E32" s="25" t="s">
        <v>50</v>
      </c>
      <c r="F32" s="26">
        <v>12845.04</v>
      </c>
      <c r="G32" s="26">
        <v>145849.85999999999</v>
      </c>
    </row>
    <row r="33" spans="1:7" x14ac:dyDescent="0.25">
      <c r="A33" s="25" t="s">
        <v>34</v>
      </c>
      <c r="B33" s="25" t="s">
        <v>12</v>
      </c>
      <c r="C33" s="25" t="s">
        <v>89</v>
      </c>
      <c r="D33" s="25" t="s">
        <v>90</v>
      </c>
      <c r="E33" s="25" t="s">
        <v>57</v>
      </c>
      <c r="F33" s="26">
        <v>22470</v>
      </c>
      <c r="G33" s="26">
        <v>162819.70000000001</v>
      </c>
    </row>
    <row r="34" spans="1:7" x14ac:dyDescent="0.25">
      <c r="A34" s="25" t="s">
        <v>34</v>
      </c>
      <c r="B34" s="25" t="s">
        <v>12</v>
      </c>
      <c r="C34" s="25" t="s">
        <v>89</v>
      </c>
      <c r="D34" s="25" t="s">
        <v>90</v>
      </c>
      <c r="E34" s="25" t="s">
        <v>51</v>
      </c>
      <c r="F34" s="26">
        <v>5681.4</v>
      </c>
      <c r="G34" s="26">
        <v>45174.54</v>
      </c>
    </row>
    <row r="35" spans="1:7" x14ac:dyDescent="0.25">
      <c r="A35" s="25" t="s">
        <v>34</v>
      </c>
      <c r="B35" s="25" t="s">
        <v>12</v>
      </c>
      <c r="C35" s="25" t="s">
        <v>89</v>
      </c>
      <c r="D35" s="25" t="s">
        <v>90</v>
      </c>
      <c r="E35" s="25" t="s">
        <v>62</v>
      </c>
      <c r="F35" s="26">
        <v>70584</v>
      </c>
      <c r="G35" s="26">
        <v>166772.34</v>
      </c>
    </row>
    <row r="36" spans="1:7" x14ac:dyDescent="0.25">
      <c r="A36" s="25" t="s">
        <v>34</v>
      </c>
      <c r="B36" s="25" t="s">
        <v>12</v>
      </c>
      <c r="C36" s="25" t="s">
        <v>89</v>
      </c>
      <c r="D36" s="25" t="s">
        <v>91</v>
      </c>
      <c r="E36" s="25" t="s">
        <v>62</v>
      </c>
      <c r="F36" s="26">
        <v>8287.2000000000007</v>
      </c>
      <c r="G36" s="26">
        <v>26386.6</v>
      </c>
    </row>
    <row r="37" spans="1:7" x14ac:dyDescent="0.25">
      <c r="A37" s="17" t="str">
        <f>'Bovino Carnico'!A30</f>
        <v>Junio*</v>
      </c>
      <c r="B37" s="12"/>
      <c r="C37" s="12"/>
      <c r="D37" s="12"/>
      <c r="E37" s="12"/>
      <c r="F37" s="12">
        <f>SUM(F30:F36)</f>
        <v>181198.47</v>
      </c>
      <c r="G37" s="13">
        <f>SUM(G30:G36)</f>
        <v>769111.76</v>
      </c>
    </row>
    <row r="38" spans="1:7" x14ac:dyDescent="0.25">
      <c r="A38" s="17" t="s">
        <v>15</v>
      </c>
      <c r="B38" s="12"/>
      <c r="C38" s="12"/>
      <c r="D38" s="12"/>
      <c r="E38" s="12"/>
      <c r="F38" s="12">
        <f>+F37+F29+F19</f>
        <v>604972.83000000007</v>
      </c>
      <c r="G38" s="12">
        <f>+G37+G29+G19</f>
        <v>2427779.6399999997</v>
      </c>
    </row>
    <row r="40" spans="1:7" x14ac:dyDescent="0.25">
      <c r="A40" t="s">
        <v>37</v>
      </c>
    </row>
    <row r="42" spans="1:7" x14ac:dyDescent="0.25">
      <c r="A42" s="37" t="s">
        <v>38</v>
      </c>
      <c r="B42" s="37"/>
      <c r="C42" s="37"/>
    </row>
    <row r="43" spans="1:7" x14ac:dyDescent="0.25">
      <c r="A43" s="29" t="s">
        <v>20</v>
      </c>
      <c r="B43" t="s">
        <v>39</v>
      </c>
      <c r="C43" t="s">
        <v>40</v>
      </c>
    </row>
    <row r="44" spans="1:7" x14ac:dyDescent="0.25">
      <c r="A44" s="30" t="s">
        <v>50</v>
      </c>
      <c r="B44" s="31">
        <v>25483.910000000003</v>
      </c>
      <c r="C44" s="31">
        <v>290111.63</v>
      </c>
    </row>
    <row r="45" spans="1:7" x14ac:dyDescent="0.25">
      <c r="A45" s="30" t="s">
        <v>69</v>
      </c>
      <c r="B45" s="31">
        <v>8448</v>
      </c>
      <c r="C45" s="31">
        <v>29520</v>
      </c>
    </row>
    <row r="46" spans="1:7" x14ac:dyDescent="0.25">
      <c r="A46" s="30" t="s">
        <v>29</v>
      </c>
      <c r="B46" s="31">
        <v>33064.42</v>
      </c>
      <c r="C46" s="31">
        <v>198718.35</v>
      </c>
    </row>
    <row r="47" spans="1:7" x14ac:dyDescent="0.25">
      <c r="A47" s="30" t="s">
        <v>54</v>
      </c>
      <c r="B47" s="31">
        <v>13651.2</v>
      </c>
      <c r="C47" s="31">
        <v>111032.99</v>
      </c>
    </row>
    <row r="48" spans="1:7" x14ac:dyDescent="0.25">
      <c r="A48" s="30" t="s">
        <v>57</v>
      </c>
      <c r="B48" s="31">
        <v>67410</v>
      </c>
      <c r="C48" s="31">
        <v>475440.33</v>
      </c>
    </row>
    <row r="49" spans="1:3" x14ac:dyDescent="0.25">
      <c r="A49" s="30" t="s">
        <v>48</v>
      </c>
      <c r="B49" s="31">
        <v>151234.56</v>
      </c>
      <c r="C49" s="31">
        <v>424645.66000000003</v>
      </c>
    </row>
    <row r="50" spans="1:3" x14ac:dyDescent="0.25">
      <c r="A50" s="30" t="s">
        <v>51</v>
      </c>
      <c r="B50" s="31">
        <v>20350.900000000001</v>
      </c>
      <c r="C50" s="31">
        <v>169122.79</v>
      </c>
    </row>
    <row r="51" spans="1:3" x14ac:dyDescent="0.25">
      <c r="A51" s="30" t="s">
        <v>95</v>
      </c>
      <c r="B51" s="31">
        <v>9021.26</v>
      </c>
      <c r="C51" s="31">
        <v>76147.429999999993</v>
      </c>
    </row>
    <row r="52" spans="1:3" x14ac:dyDescent="0.25">
      <c r="A52" s="30" t="s">
        <v>62</v>
      </c>
      <c r="B52" s="31">
        <v>261363.3</v>
      </c>
      <c r="C52" s="31">
        <v>620211.26</v>
      </c>
    </row>
    <row r="53" spans="1:3" x14ac:dyDescent="0.25">
      <c r="A53" s="30" t="s">
        <v>93</v>
      </c>
      <c r="B53" s="31">
        <v>14945.28</v>
      </c>
      <c r="C53" s="31">
        <v>32829.199999999997</v>
      </c>
    </row>
    <row r="54" spans="1:3" x14ac:dyDescent="0.25">
      <c r="A54" s="30" t="s">
        <v>41</v>
      </c>
      <c r="B54" s="31">
        <v>604972.83000000007</v>
      </c>
      <c r="C54" s="31">
        <v>2427779.64</v>
      </c>
    </row>
  </sheetData>
  <sortState xmlns:xlrd2="http://schemas.microsoft.com/office/spreadsheetml/2017/richdata2" ref="A39:C43">
    <sortCondition ref="A39"/>
  </sortState>
  <mergeCells count="7">
    <mergeCell ref="A42:C42"/>
    <mergeCell ref="A8:G8"/>
    <mergeCell ref="A11:G11"/>
    <mergeCell ref="A6:G6"/>
    <mergeCell ref="A7:G7"/>
    <mergeCell ref="A9:G9"/>
    <mergeCell ref="A10:G10"/>
  </mergeCells>
  <printOptions horizontalCentered="1"/>
  <pageMargins left="0.47244094488188981" right="0.51181102362204722" top="0.74803149606299213" bottom="0.74803149606299213" header="0.31496062992125984" footer="0.31496062992125984"/>
  <pageSetup scale="95" orientation="portrait" r:id="rId2"/>
  <headerFooter>
    <oddFooter>&amp;CE-Página &amp;P</oddFooter>
  </headerFooter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26"/>
  <sheetViews>
    <sheetView showGridLines="0" topLeftCell="A12" workbookViewId="0">
      <selection activeCell="F25" sqref="F25"/>
    </sheetView>
  </sheetViews>
  <sheetFormatPr baseColWidth="10" defaultColWidth="47.85546875" defaultRowHeight="15" x14ac:dyDescent="0.25"/>
  <cols>
    <col min="1" max="1" width="18.5703125" bestFit="1" customWidth="1"/>
    <col min="2" max="2" width="9.140625" bestFit="1" customWidth="1"/>
    <col min="3" max="3" width="10" customWidth="1"/>
    <col min="4" max="4" width="14.85546875" bestFit="1" customWidth="1"/>
    <col min="5" max="5" width="18.7109375" style="2" bestFit="1" customWidth="1"/>
    <col min="6" max="6" width="9.85546875" style="2" bestFit="1" customWidth="1"/>
    <col min="7" max="7" width="14.42578125" style="4" bestFit="1" customWidth="1"/>
  </cols>
  <sheetData>
    <row r="1" spans="1:7" x14ac:dyDescent="0.25">
      <c r="A1" s="3"/>
    </row>
    <row r="2" spans="1:7" x14ac:dyDescent="0.25">
      <c r="A2" s="3"/>
    </row>
    <row r="3" spans="1:7" x14ac:dyDescent="0.25">
      <c r="A3" s="3"/>
    </row>
    <row r="8" spans="1:7" x14ac:dyDescent="0.25">
      <c r="A8" s="42"/>
      <c r="B8" s="42"/>
      <c r="C8" s="42"/>
      <c r="D8" s="42"/>
      <c r="E8" s="42"/>
      <c r="F8" s="42"/>
      <c r="G8" s="42"/>
    </row>
    <row r="9" spans="1:7" ht="22.5" x14ac:dyDescent="0.35">
      <c r="A9" s="44" t="s">
        <v>0</v>
      </c>
      <c r="B9" s="44"/>
      <c r="C9" s="44"/>
      <c r="D9" s="44"/>
      <c r="E9" s="44"/>
      <c r="F9" s="44"/>
      <c r="G9" s="44"/>
    </row>
    <row r="10" spans="1:7" ht="18.75" x14ac:dyDescent="0.3">
      <c r="A10" s="48" t="s">
        <v>1</v>
      </c>
      <c r="B10" s="48"/>
      <c r="C10" s="48"/>
      <c r="D10" s="48"/>
      <c r="E10" s="48"/>
      <c r="F10" s="48"/>
      <c r="G10" s="48"/>
    </row>
    <row r="11" spans="1:7" x14ac:dyDescent="0.25">
      <c r="A11" s="47" t="s">
        <v>96</v>
      </c>
      <c r="B11" s="47"/>
      <c r="C11" s="47"/>
      <c r="D11" s="47"/>
      <c r="E11" s="47"/>
      <c r="F11" s="47"/>
      <c r="G11" s="47"/>
    </row>
    <row r="12" spans="1:7" x14ac:dyDescent="0.25">
      <c r="A12" s="47" t="str">
        <f>Consolidado!A11</f>
        <v>2do Trimestre Año 2026</v>
      </c>
      <c r="B12" s="47"/>
      <c r="C12" s="47"/>
      <c r="D12" s="47"/>
      <c r="E12" s="47"/>
      <c r="F12" s="47"/>
      <c r="G12" s="47"/>
    </row>
    <row r="13" spans="1:7" x14ac:dyDescent="0.25">
      <c r="A13" s="14" t="s">
        <v>17</v>
      </c>
      <c r="B13" s="14" t="s">
        <v>18</v>
      </c>
      <c r="C13" s="14" t="s">
        <v>19</v>
      </c>
      <c r="D13" s="14" t="s">
        <v>4</v>
      </c>
      <c r="E13" s="14" t="s">
        <v>97</v>
      </c>
      <c r="F13" s="15" t="s">
        <v>5</v>
      </c>
      <c r="G13" s="16" t="s">
        <v>6</v>
      </c>
    </row>
    <row r="14" spans="1:7" x14ac:dyDescent="0.25">
      <c r="A14" s="27" t="s">
        <v>21</v>
      </c>
      <c r="B14" s="27" t="s">
        <v>98</v>
      </c>
      <c r="C14" s="27" t="s">
        <v>99</v>
      </c>
      <c r="D14" s="27" t="s">
        <v>100</v>
      </c>
      <c r="E14" s="27" t="s">
        <v>61</v>
      </c>
      <c r="F14" s="33">
        <v>9675</v>
      </c>
      <c r="G14" s="34">
        <v>30680.5703125</v>
      </c>
    </row>
    <row r="15" spans="1:7" x14ac:dyDescent="0.25">
      <c r="A15" s="14" t="str">
        <f>'Bovino Carnico'!A19</f>
        <v>Abril*</v>
      </c>
      <c r="B15" s="14"/>
      <c r="C15" s="14"/>
      <c r="D15" s="14"/>
      <c r="E15" s="14"/>
      <c r="F15" s="15">
        <f>SUM(F14:F14)</f>
        <v>9675</v>
      </c>
      <c r="G15" s="16">
        <f>SUM(G14:G14)</f>
        <v>30680.5703125</v>
      </c>
    </row>
    <row r="16" spans="1:7" x14ac:dyDescent="0.25">
      <c r="A16" s="27"/>
      <c r="B16" s="27"/>
      <c r="C16" s="27"/>
      <c r="D16" s="27"/>
      <c r="E16" s="27"/>
      <c r="F16" s="33"/>
      <c r="G16" s="34"/>
    </row>
    <row r="17" spans="1:7" x14ac:dyDescent="0.25">
      <c r="A17" s="17" t="str">
        <f>'Bovino Carnico'!A24</f>
        <v>Mayo*</v>
      </c>
      <c r="B17" s="12"/>
      <c r="C17" s="12"/>
      <c r="D17" s="12"/>
      <c r="E17" s="12"/>
      <c r="F17" s="12">
        <f>SUM(F16)</f>
        <v>0</v>
      </c>
      <c r="G17" s="13">
        <f>SUM(G16)</f>
        <v>0</v>
      </c>
    </row>
    <row r="18" spans="1:7" x14ac:dyDescent="0.25">
      <c r="A18" s="27" t="s">
        <v>78</v>
      </c>
      <c r="B18" s="27" t="s">
        <v>98</v>
      </c>
      <c r="C18" s="27" t="s">
        <v>99</v>
      </c>
      <c r="D18" s="27" t="s">
        <v>100</v>
      </c>
      <c r="E18" s="27" t="s">
        <v>61</v>
      </c>
      <c r="F18" s="33">
        <v>9420</v>
      </c>
      <c r="G18" s="34">
        <v>30213.8896484375</v>
      </c>
    </row>
    <row r="19" spans="1:7" x14ac:dyDescent="0.25">
      <c r="A19" s="17" t="str">
        <f>'Bovino Carnico'!A30</f>
        <v>Junio*</v>
      </c>
      <c r="B19" s="12"/>
      <c r="C19" s="12"/>
      <c r="D19" s="12"/>
      <c r="E19" s="12"/>
      <c r="F19" s="12">
        <f>SUM(F18:F18)</f>
        <v>9420</v>
      </c>
      <c r="G19" s="13">
        <f>SUM(G18:G18)</f>
        <v>30213.8896484375</v>
      </c>
    </row>
    <row r="20" spans="1:7" x14ac:dyDescent="0.25">
      <c r="A20" s="17" t="s">
        <v>15</v>
      </c>
      <c r="B20" s="12"/>
      <c r="C20" s="12"/>
      <c r="D20" s="12"/>
      <c r="E20" s="12"/>
      <c r="F20" s="12">
        <f>SUM(F19,F17,F15)</f>
        <v>19095</v>
      </c>
      <c r="G20" s="13">
        <f>SUM(G19,G17,G15)</f>
        <v>60894.4599609375</v>
      </c>
    </row>
    <row r="22" spans="1:7" x14ac:dyDescent="0.25">
      <c r="A22" t="s">
        <v>37</v>
      </c>
    </row>
    <row r="24" spans="1:7" x14ac:dyDescent="0.25">
      <c r="A24" s="29" t="s">
        <v>20</v>
      </c>
      <c r="B24" t="s">
        <v>87</v>
      </c>
      <c r="C24" t="s">
        <v>40</v>
      </c>
    </row>
    <row r="25" spans="1:7" x14ac:dyDescent="0.25">
      <c r="A25" s="30" t="s">
        <v>61</v>
      </c>
      <c r="B25" s="28">
        <v>19095</v>
      </c>
      <c r="C25" s="28">
        <v>60894.4599609375</v>
      </c>
    </row>
    <row r="26" spans="1:7" x14ac:dyDescent="0.25">
      <c r="A26" s="30" t="s">
        <v>41</v>
      </c>
      <c r="B26" s="28">
        <v>19095</v>
      </c>
      <c r="C26" s="28">
        <v>60894.4599609375</v>
      </c>
    </row>
  </sheetData>
  <mergeCells count="5">
    <mergeCell ref="A8:G8"/>
    <mergeCell ref="A9:G9"/>
    <mergeCell ref="A10:G10"/>
    <mergeCell ref="A11:G11"/>
    <mergeCell ref="A12:G12"/>
  </mergeCells>
  <printOptions horizontalCentered="1"/>
  <pageMargins left="0.51181102362204722" right="0.51181102362204722" top="0.55118110236220474" bottom="0.43307086614173229" header="0.31496062992125984" footer="0.31496062992125984"/>
  <pageSetup scale="90" orientation="portrait" r:id="rId2"/>
  <headerFooter>
    <oddFooter>&amp;CI-Página &amp;P</oddFoot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Consolidado</vt:lpstr>
      <vt:lpstr>Bovino Carnico</vt:lpstr>
      <vt:lpstr>Bovino Lacteo</vt:lpstr>
      <vt:lpstr>Leche</vt:lpstr>
      <vt:lpstr>Pieles</vt:lpstr>
      <vt:lpstr>Embutidos</vt:lpstr>
      <vt:lpstr>Pollo</vt:lpstr>
      <vt:lpstr>Otro Origen</vt:lpstr>
      <vt:lpstr>Huevo</vt:lpstr>
      <vt:lpstr>Pro vet</vt:lpstr>
      <vt:lpstr>'Bovino Carnico'!Títulos_a_imprimir</vt:lpstr>
      <vt:lpstr>'Bovino Lacteo'!Títulos_a_imprimir</vt:lpstr>
      <vt:lpstr>Embutidos!Títulos_a_imprimir</vt:lpstr>
      <vt:lpstr>Huevo!Títulos_a_imprimir</vt:lpstr>
      <vt:lpstr>Leche!Títulos_a_imprimir</vt:lpstr>
      <vt:lpstr>'Otro Origen'!Títulos_a_imprimir</vt:lpstr>
      <vt:lpstr>Pieles!Títulos_a_imprimir</vt:lpstr>
      <vt:lpstr>Pollo!Títulos_a_imprimir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Bolivar Toribio</dc:creator>
  <cp:keywords/>
  <dc:description/>
  <cp:lastModifiedBy>Victor Vanderlinder</cp:lastModifiedBy>
  <cp:revision/>
  <cp:lastPrinted>2026-07-14T17:50:49Z</cp:lastPrinted>
  <dcterms:created xsi:type="dcterms:W3CDTF">2013-05-27T12:29:06Z</dcterms:created>
  <dcterms:modified xsi:type="dcterms:W3CDTF">2026-07-14T17:50:55Z</dcterms:modified>
  <cp:category/>
  <cp:contentStatus/>
</cp:coreProperties>
</file>