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pivotTables/pivotTable6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4D2009BF-6430-413F-8F3D-D343F2A29289}" xr6:coauthVersionLast="47" xr6:coauthVersionMax="47" xr10:uidLastSave="{00000000-0000-0000-0000-000000000000}"/>
  <bookViews>
    <workbookView xWindow="2205" yWindow="2205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7">Huevo!$10:$11</definedName>
    <definedName name="_xlnm.Print_Titles" localSheetId="3">Leche!$10:$12</definedName>
    <definedName name="_xlnm.Print_Titles" localSheetId="6">'Otro Origen'!$10:$12</definedName>
    <definedName name="_xlnm.Print_Titles" localSheetId="4">Pieles!$11:$13</definedName>
  </definedNames>
  <calcPr calcId="191029"/>
  <pivotCaches>
    <pivotCache cacheId="0" r:id="rId10"/>
    <pivotCache cacheId="1" r:id="rId11"/>
    <pivotCache cacheId="2" r:id="rId12"/>
    <pivotCache cacheId="3" r:id="rId13"/>
    <pivotCache cacheId="4" r:id="rId14"/>
    <pivotCache cacheId="5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4" l="1"/>
  <c r="G48" i="14"/>
  <c r="F53" i="11" l="1"/>
  <c r="G53" i="11"/>
  <c r="F35" i="7"/>
  <c r="G35" i="7"/>
  <c r="F54" i="6"/>
  <c r="G54" i="6"/>
  <c r="F80" i="7"/>
  <c r="G80" i="7"/>
  <c r="E22" i="20" l="1"/>
  <c r="E19" i="20"/>
  <c r="F39" i="11"/>
  <c r="G39" i="11"/>
  <c r="F28" i="11"/>
  <c r="G28" i="11"/>
  <c r="F50" i="7"/>
  <c r="F81" i="7" s="1"/>
  <c r="G50" i="7"/>
  <c r="G81" i="7" s="1"/>
  <c r="F42" i="6" l="1"/>
  <c r="F55" i="6" s="1"/>
  <c r="G42" i="6"/>
  <c r="F28" i="6"/>
  <c r="G28" i="6"/>
  <c r="F29" i="5"/>
  <c r="G29" i="5"/>
  <c r="F24" i="5"/>
  <c r="G24" i="5"/>
  <c r="F18" i="5"/>
  <c r="G18" i="5"/>
  <c r="G55" i="6" l="1"/>
  <c r="F24" i="14"/>
  <c r="G24" i="14"/>
  <c r="F35" i="14" l="1"/>
  <c r="F49" i="14" s="1"/>
  <c r="G35" i="14"/>
  <c r="G49" i="14" s="1"/>
  <c r="E26" i="20" l="1"/>
  <c r="F16" i="12"/>
  <c r="G16" i="12"/>
  <c r="F14" i="12" l="1"/>
  <c r="F19" i="12" s="1"/>
  <c r="G14" i="12"/>
  <c r="G19" i="12" s="1"/>
  <c r="F54" i="11"/>
  <c r="G54" i="11"/>
  <c r="G30" i="5" l="1"/>
  <c r="F30" i="5"/>
  <c r="E27" i="20"/>
  <c r="C13" i="15" l="1"/>
  <c r="C14" i="15"/>
  <c r="B14" i="15"/>
  <c r="B11" i="20" l="1"/>
  <c r="A11" i="14"/>
  <c r="A11" i="12"/>
  <c r="A12" i="11"/>
  <c r="A11" i="7"/>
  <c r="A11" i="6"/>
  <c r="A12" i="5"/>
  <c r="B13" i="15" l="1"/>
  <c r="A9" i="21" l="1"/>
  <c r="F16" i="21" l="1"/>
  <c r="G16" i="21"/>
  <c r="C19" i="15" l="1"/>
  <c r="B16" i="15" l="1"/>
  <c r="C16" i="15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<sst xmlns="http://schemas.openxmlformats.org/spreadsheetml/2006/main" count="1190" uniqueCount="129">
  <si>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</si>
  <si>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</si>
  <si>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</si>
  <si>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</si>
  <si>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</si>
  <si>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</si>
  <si>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</si>
  <si>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</si>
  <si>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</si>
  <si>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</si>
  <si>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</si>
  <si>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</si>
  <si>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</si>
  <si>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</si>
  <si>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</si>
  <si>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</si>
  <si>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</si>
  <si>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</si>
  <si>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Pais de Procedencia</t>
  </si>
  <si>
    <t>Consolidado de Importaciones de Huevos del Año 2017</t>
  </si>
  <si>
    <t>Nota: Los meses con asterisco (*) estan sujetos a cambios</t>
  </si>
  <si>
    <t>Consolidado de Exportaciones de Pieles</t>
  </si>
  <si>
    <t>Consolidado de Exportaciones de Embutidos</t>
  </si>
  <si>
    <t>Guatemala</t>
  </si>
  <si>
    <t>Cárnico</t>
  </si>
  <si>
    <t>Bovino</t>
  </si>
  <si>
    <t>Trinidad &amp; Tobago</t>
  </si>
  <si>
    <t>Helados</t>
  </si>
  <si>
    <t>Lácteo</t>
  </si>
  <si>
    <t>Jamaica</t>
  </si>
  <si>
    <t>Antigua y Barbuda</t>
  </si>
  <si>
    <t>Estados Unidos</t>
  </si>
  <si>
    <t>Flan</t>
  </si>
  <si>
    <t>Dulce de leche</t>
  </si>
  <si>
    <t>Crema de leche</t>
  </si>
  <si>
    <t>Queso</t>
  </si>
  <si>
    <t>Danes</t>
  </si>
  <si>
    <t>Holandes</t>
  </si>
  <si>
    <t>Queso Amarillo</t>
  </si>
  <si>
    <t>Queso Blanco</t>
  </si>
  <si>
    <t>Queso de hoja</t>
  </si>
  <si>
    <t>Haiti</t>
  </si>
  <si>
    <t>Cuba</t>
  </si>
  <si>
    <t>Leche con Chocolate</t>
  </si>
  <si>
    <t>Curtidas o Curadas</t>
  </si>
  <si>
    <t>Piel Animal</t>
  </si>
  <si>
    <t>Mexico</t>
  </si>
  <si>
    <t>Italia</t>
  </si>
  <si>
    <t>Sopa</t>
  </si>
  <si>
    <t>Otro Tipo</t>
  </si>
  <si>
    <t>Sazones</t>
  </si>
  <si>
    <t>Mayonesa</t>
  </si>
  <si>
    <t>Curazao</t>
  </si>
  <si>
    <t>Adereso</t>
  </si>
  <si>
    <t>PVET</t>
  </si>
  <si>
    <t>Ecuador</t>
  </si>
  <si>
    <t>Lengua</t>
  </si>
  <si>
    <t>San Martin</t>
  </si>
  <si>
    <t>Leche entera liquida</t>
  </si>
  <si>
    <t>Indonesia</t>
  </si>
  <si>
    <t>Alemania</t>
  </si>
  <si>
    <t>China</t>
  </si>
  <si>
    <t>Bonaire</t>
  </si>
  <si>
    <t>N/A</t>
  </si>
  <si>
    <t>Depto. de Planificacion y Desarrollo</t>
  </si>
  <si>
    <t>Consolidado por pais</t>
  </si>
  <si>
    <t>Carne deshuesada</t>
  </si>
  <si>
    <t>Barbados</t>
  </si>
  <si>
    <t>Guyana</t>
  </si>
  <si>
    <t>Vietnam</t>
  </si>
  <si>
    <t xml:space="preserve">Consolidado de Exportaciones de Productos veterinarios </t>
  </si>
  <si>
    <t xml:space="preserve">Consolidado de Exportaciones de Mercancia de Otro Origen </t>
  </si>
  <si>
    <t xml:space="preserve">Consolidado de Exportaciones de Leche </t>
  </si>
  <si>
    <t xml:space="preserve">Consolidado de Exportaciones de Lacteos </t>
  </si>
  <si>
    <t xml:space="preserve">Consolidado de Exportaciones de Carne de Res </t>
  </si>
  <si>
    <t>Grasa</t>
  </si>
  <si>
    <t>Cortes</t>
  </si>
  <si>
    <t>Leche entera en polvo</t>
  </si>
  <si>
    <t>Bangladesh</t>
  </si>
  <si>
    <t>Canada</t>
  </si>
  <si>
    <t>Pieles Bovinas Secas y Saladas</t>
  </si>
  <si>
    <t>Semicurtidas o semicuradas</t>
  </si>
  <si>
    <t xml:space="preserve">Consolidado General de Exportaciones </t>
  </si>
  <si>
    <t>4to Trimestre Año 2023</t>
  </si>
  <si>
    <t>Octubre</t>
  </si>
  <si>
    <t>Hamburguesas</t>
  </si>
  <si>
    <t>Noviembre</t>
  </si>
  <si>
    <t>Carne de res</t>
  </si>
  <si>
    <t>Diciembre</t>
  </si>
  <si>
    <t>Leche UHT</t>
  </si>
  <si>
    <t>Formula Infantil</t>
  </si>
  <si>
    <t>Dominica</t>
  </si>
  <si>
    <t>Leche condensada</t>
  </si>
  <si>
    <t>Santa Lucia</t>
  </si>
  <si>
    <t>El Salvador</t>
  </si>
  <si>
    <t>Caldo de pollo</t>
  </si>
  <si>
    <t>Mozambique</t>
  </si>
  <si>
    <t>Islas Turcas y Caicos</t>
  </si>
  <si>
    <t>Aruba</t>
  </si>
  <si>
    <t>Mantequilla</t>
  </si>
  <si>
    <t>Salsa de queso</t>
  </si>
  <si>
    <t>Republica Dominicana</t>
  </si>
  <si>
    <t>Cheddar</t>
  </si>
  <si>
    <t>Mozzarella</t>
  </si>
  <si>
    <t>Granada</t>
  </si>
  <si>
    <t>Islas Virgenes (U.S.)</t>
  </si>
  <si>
    <t>Tortola</t>
  </si>
  <si>
    <t>Leche evaporada</t>
  </si>
  <si>
    <t>Leche Saborizada</t>
  </si>
  <si>
    <t>Leche semidescremada liquida</t>
  </si>
  <si>
    <t>Georgia</t>
  </si>
  <si>
    <t>Islas Caiman</t>
  </si>
  <si>
    <t>Guadalupe</t>
  </si>
  <si>
    <t>Pieles Bovinas Frescas Saladas</t>
  </si>
  <si>
    <t>Belgica</t>
  </si>
  <si>
    <t>Cueros Procesados o Regenerados</t>
  </si>
  <si>
    <t>Tailandia</t>
  </si>
  <si>
    <t>Portugal</t>
  </si>
  <si>
    <t>Piel Bovina Salada verde</t>
  </si>
  <si>
    <t>Turquia</t>
  </si>
  <si>
    <t>Piel Bovina terminada</t>
  </si>
  <si>
    <t>Japon</t>
  </si>
  <si>
    <t>Surinam</t>
  </si>
  <si>
    <t>Filipinas</t>
  </si>
  <si>
    <t>San Tomas</t>
  </si>
  <si>
    <t>Inglaterra</t>
  </si>
  <si>
    <t>Total general</t>
  </si>
  <si>
    <t>Kilogramos</t>
  </si>
  <si>
    <t xml:space="preserve"> Valor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</si>
</sst>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0" fontId="1" fillId="0" borderId="10" xfId="5" applyFont="1" applyBorder="1" applyAlignment="1">
      <alignment wrapText="1"/>
    </xf>
    <xf numFmtId="4" fontId="1" fillId="0" borderId="10" xfId="5" applyNumberFormat="1" applyFont="1" applyBorder="1" applyAlignment="1">
      <alignment horizontal="right" wrapText="1"/>
    </xf>
    <xf numFmtId="0" fontId="1" fillId="0" borderId="10" xfId="2" applyFont="1" applyBorder="1" applyAlignment="1">
      <alignment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6.xml"/><Relationship Id="rId10" Type="http://schemas.openxmlformats.org/officeDocument/2006/relationships/pivotCacheDefinition" Target="pivotCache/pivotCacheDefinition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4to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445422.23000000004</c:v>
                </c:pt>
                <c:pt idx="1">
                  <c:v>573914.35000000009</c:v>
                </c:pt>
                <c:pt idx="2">
                  <c:v>609075.98</c:v>
                </c:pt>
                <c:pt idx="3">
                  <c:v>903775.08000000007</c:v>
                </c:pt>
                <c:pt idx="4">
                  <c:v>0</c:v>
                </c:pt>
                <c:pt idx="5">
                  <c:v>988990.5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8-4F0E-B632-C2A7D84955DA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2561882.36</c:v>
                </c:pt>
                <c:pt idx="1">
                  <c:v>2306959.06</c:v>
                </c:pt>
                <c:pt idx="2">
                  <c:v>4280575.58</c:v>
                </c:pt>
                <c:pt idx="3">
                  <c:v>2393744.3599999994</c:v>
                </c:pt>
                <c:pt idx="4">
                  <c:v>0</c:v>
                </c:pt>
                <c:pt idx="5">
                  <c:v>5312767.6499999994</c:v>
                </c:pt>
                <c:pt idx="6">
                  <c:v>412894.41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36256"/>
        <c:axId val="-873735168"/>
        <c:axId val="0"/>
      </c:bar3DChart>
      <c:catAx>
        <c:axId val="-8737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35168"/>
        <c:crosses val="autoZero"/>
        <c:auto val="1"/>
        <c:lblAlgn val="ctr"/>
        <c:lblOffset val="100"/>
        <c:noMultiLvlLbl val="0"/>
      </c:catAx>
      <c:valAx>
        <c:axId val="-87373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3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Octubre - Diciembre 2023 (1).xlsx]Bovino Carnico!Tabla 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 de Res 4to Trimestre</a:t>
            </a:r>
            <a:r>
              <a:rPr lang="es-DO" baseline="0"/>
              <a:t>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Carnico'!$B$35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Carnico'!$A$36:$A$39</c:f>
              <c:strCache>
                <c:ptCount val="3"/>
                <c:pt idx="0">
                  <c:v>Cuba</c:v>
                </c:pt>
                <c:pt idx="1">
                  <c:v>Estados Unidos</c:v>
                </c:pt>
                <c:pt idx="2">
                  <c:v>Guatemala</c:v>
                </c:pt>
              </c:strCache>
            </c:strRef>
          </c:cat>
          <c:val>
            <c:numRef>
              <c:f>'Bovino Carnico'!$B$36:$B$39</c:f>
              <c:numCache>
                <c:formatCode>_(* #,##0.00_);_(* \(#,##0.00\);_(* "-"??_);_(@_)</c:formatCode>
                <c:ptCount val="3"/>
                <c:pt idx="0">
                  <c:v>10339.530000000001</c:v>
                </c:pt>
                <c:pt idx="1">
                  <c:v>21258.62</c:v>
                </c:pt>
                <c:pt idx="2">
                  <c:v>413824.08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8-4E83-AA18-E3BE0EAC42F7}"/>
            </c:ext>
          </c:extLst>
        </c:ser>
        <c:ser>
          <c:idx val="1"/>
          <c:order val="1"/>
          <c:tx>
            <c:strRef>
              <c:f>'Bovino Carnico'!$C$35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Carnico'!$A$36:$A$39</c:f>
              <c:strCache>
                <c:ptCount val="3"/>
                <c:pt idx="0">
                  <c:v>Cuba</c:v>
                </c:pt>
                <c:pt idx="1">
                  <c:v>Estados Unidos</c:v>
                </c:pt>
                <c:pt idx="2">
                  <c:v>Guatemala</c:v>
                </c:pt>
              </c:strCache>
            </c:strRef>
          </c:cat>
          <c:val>
            <c:numRef>
              <c:f>'Bovino Carnico'!$C$36:$C$39</c:f>
              <c:numCache>
                <c:formatCode>_(* #,##0.00_);_(* \(#,##0.00\);_(* "-"??_);_(@_)</c:formatCode>
                <c:ptCount val="3"/>
                <c:pt idx="0">
                  <c:v>149193.79999999999</c:v>
                </c:pt>
                <c:pt idx="1">
                  <c:v>244975.15</c:v>
                </c:pt>
                <c:pt idx="2">
                  <c:v>2167713.41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B8-4E83-AA18-E3BE0EAC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73749312"/>
        <c:axId val="-1229133264"/>
        <c:axId val="0"/>
      </c:bar3DChart>
      <c:catAx>
        <c:axId val="-87374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9133264"/>
        <c:crosses val="autoZero"/>
        <c:auto val="1"/>
        <c:lblAlgn val="ctr"/>
        <c:lblOffset val="100"/>
        <c:noMultiLvlLbl val="0"/>
      </c:catAx>
      <c:valAx>
        <c:axId val="-12291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7374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Octubre - Diciembre 2023 (1).xlsx]Bovino Lacteo!Tabla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 4to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Lacteo'!$B$60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Lacteo'!$A$61:$A$70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Cuba</c:v>
                </c:pt>
                <c:pt idx="4">
                  <c:v>Estados Unidos</c:v>
                </c:pt>
                <c:pt idx="5">
                  <c:v>Inglaterra</c:v>
                </c:pt>
                <c:pt idx="6">
                  <c:v>Jamaica</c:v>
                </c:pt>
                <c:pt idx="7">
                  <c:v>San Martin</c:v>
                </c:pt>
                <c:pt idx="8">
                  <c:v>Trinidad &amp; Tobago</c:v>
                </c:pt>
              </c:strCache>
            </c:strRef>
          </c:cat>
          <c:val>
            <c:numRef>
              <c:f>'Bovino Lacteo'!$B$61:$B$70</c:f>
              <c:numCache>
                <c:formatCode>_(* #,##0.00_);_(* \(#,##0.00\);_(* "-"??_);_(@_)</c:formatCode>
                <c:ptCount val="9"/>
                <c:pt idx="0">
                  <c:v>18187.919999999998</c:v>
                </c:pt>
                <c:pt idx="1">
                  <c:v>5428.62</c:v>
                </c:pt>
                <c:pt idx="2">
                  <c:v>12079.78</c:v>
                </c:pt>
                <c:pt idx="3">
                  <c:v>1172.6500000000001</c:v>
                </c:pt>
                <c:pt idx="4">
                  <c:v>113032.27</c:v>
                </c:pt>
                <c:pt idx="5">
                  <c:v>8648.5</c:v>
                </c:pt>
                <c:pt idx="6">
                  <c:v>296070.15000000002</c:v>
                </c:pt>
                <c:pt idx="7">
                  <c:v>7468.34</c:v>
                </c:pt>
                <c:pt idx="8">
                  <c:v>111826.12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A-4646-83BE-A9FD7A7A8BEB}"/>
            </c:ext>
          </c:extLst>
        </c:ser>
        <c:ser>
          <c:idx val="1"/>
          <c:order val="1"/>
          <c:tx>
            <c:strRef>
              <c:f>'Bovino Lacteo'!$C$60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Lacteo'!$A$61:$A$70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Cuba</c:v>
                </c:pt>
                <c:pt idx="4">
                  <c:v>Estados Unidos</c:v>
                </c:pt>
                <c:pt idx="5">
                  <c:v>Inglaterra</c:v>
                </c:pt>
                <c:pt idx="6">
                  <c:v>Jamaica</c:v>
                </c:pt>
                <c:pt idx="7">
                  <c:v>San Martin</c:v>
                </c:pt>
                <c:pt idx="8">
                  <c:v>Trinidad &amp; Tobago</c:v>
                </c:pt>
              </c:strCache>
            </c:strRef>
          </c:cat>
          <c:val>
            <c:numRef>
              <c:f>'Bovino Lacteo'!$C$61:$C$70</c:f>
              <c:numCache>
                <c:formatCode>_(* #,##0.00_);_(* \(#,##0.00\);_(* "-"??_);_(@_)</c:formatCode>
                <c:ptCount val="9"/>
                <c:pt idx="0">
                  <c:v>83192.049999999988</c:v>
                </c:pt>
                <c:pt idx="1">
                  <c:v>21521.3</c:v>
                </c:pt>
                <c:pt idx="2">
                  <c:v>36512.15</c:v>
                </c:pt>
                <c:pt idx="3">
                  <c:v>12043</c:v>
                </c:pt>
                <c:pt idx="4">
                  <c:v>775490.80000000016</c:v>
                </c:pt>
                <c:pt idx="5">
                  <c:v>37817.9</c:v>
                </c:pt>
                <c:pt idx="6">
                  <c:v>910653.76</c:v>
                </c:pt>
                <c:pt idx="7">
                  <c:v>34190.1</c:v>
                </c:pt>
                <c:pt idx="8">
                  <c:v>395538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6A-4646-83BE-A9FD7A7A8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82976096"/>
        <c:axId val="-882980992"/>
        <c:axId val="0"/>
      </c:bar3DChart>
      <c:catAx>
        <c:axId val="-8829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82980992"/>
        <c:crosses val="autoZero"/>
        <c:auto val="1"/>
        <c:lblAlgn val="ctr"/>
        <c:lblOffset val="100"/>
        <c:noMultiLvlLbl val="0"/>
      </c:catAx>
      <c:valAx>
        <c:axId val="-8829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829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Octubre - Diciembre 2023 (1).xlsx]Leche!Tabla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4to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Leche!$B$86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Leche!$A$87:$A$106</c:f>
              <c:strCache>
                <c:ptCount val="19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Georgia</c:v>
                </c:pt>
                <c:pt idx="7">
                  <c:v>Granada</c:v>
                </c:pt>
                <c:pt idx="8">
                  <c:v>Guadalupe</c:v>
                </c:pt>
                <c:pt idx="9">
                  <c:v>Guyana</c:v>
                </c:pt>
                <c:pt idx="10">
                  <c:v>Haiti</c:v>
                </c:pt>
                <c:pt idx="11">
                  <c:v>Islas Caiman</c:v>
                </c:pt>
                <c:pt idx="12">
                  <c:v>Islas Turcas y Caicos</c:v>
                </c:pt>
                <c:pt idx="13">
                  <c:v>Islas Virgenes (U.S.)</c:v>
                </c:pt>
                <c:pt idx="14">
                  <c:v>San Martin</c:v>
                </c:pt>
                <c:pt idx="15">
                  <c:v>San Tomas</c:v>
                </c:pt>
                <c:pt idx="16">
                  <c:v>Santa Lucia</c:v>
                </c:pt>
                <c:pt idx="17">
                  <c:v>Tortola</c:v>
                </c:pt>
                <c:pt idx="18">
                  <c:v>Trinidad &amp; Tobago</c:v>
                </c:pt>
              </c:strCache>
            </c:strRef>
          </c:cat>
          <c:val>
            <c:numRef>
              <c:f>Leche!$B$87:$B$106</c:f>
              <c:numCache>
                <c:formatCode>_(* #,##0.00_);_(* \(#,##0.00\);_(* "-"??_);_(@_)</c:formatCode>
                <c:ptCount val="19"/>
                <c:pt idx="0">
                  <c:v>6399.4199999999992</c:v>
                </c:pt>
                <c:pt idx="1">
                  <c:v>2924.0699999999997</c:v>
                </c:pt>
                <c:pt idx="2">
                  <c:v>37098.22</c:v>
                </c:pt>
                <c:pt idx="3">
                  <c:v>25332.720000000001</c:v>
                </c:pt>
                <c:pt idx="4">
                  <c:v>1081.3499999999999</c:v>
                </c:pt>
                <c:pt idx="5">
                  <c:v>367690.34</c:v>
                </c:pt>
                <c:pt idx="6">
                  <c:v>135</c:v>
                </c:pt>
                <c:pt idx="7">
                  <c:v>1082.8800000000001</c:v>
                </c:pt>
                <c:pt idx="8">
                  <c:v>1467.72</c:v>
                </c:pt>
                <c:pt idx="9">
                  <c:v>634.76</c:v>
                </c:pt>
                <c:pt idx="10">
                  <c:v>56147.25</c:v>
                </c:pt>
                <c:pt idx="11">
                  <c:v>4571.96</c:v>
                </c:pt>
                <c:pt idx="12">
                  <c:v>4075.5</c:v>
                </c:pt>
                <c:pt idx="13">
                  <c:v>3554.9399999999996</c:v>
                </c:pt>
                <c:pt idx="14">
                  <c:v>5894.79</c:v>
                </c:pt>
                <c:pt idx="15">
                  <c:v>479.47</c:v>
                </c:pt>
                <c:pt idx="16">
                  <c:v>8586.24</c:v>
                </c:pt>
                <c:pt idx="17">
                  <c:v>1028.95</c:v>
                </c:pt>
                <c:pt idx="18">
                  <c:v>78680.259999999995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D-40D5-934C-8B097F616FFF}"/>
            </c:ext>
          </c:extLst>
        </c:ser>
        <c:ser>
          <c:idx val="1"/>
          <c:order val="1"/>
          <c:tx>
            <c:strRef>
              <c:f>Leche!$C$86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Leche!$A$87:$A$106</c:f>
              <c:strCache>
                <c:ptCount val="19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Georgia</c:v>
                </c:pt>
                <c:pt idx="7">
                  <c:v>Granada</c:v>
                </c:pt>
                <c:pt idx="8">
                  <c:v>Guadalupe</c:v>
                </c:pt>
                <c:pt idx="9">
                  <c:v>Guyana</c:v>
                </c:pt>
                <c:pt idx="10">
                  <c:v>Haiti</c:v>
                </c:pt>
                <c:pt idx="11">
                  <c:v>Islas Caiman</c:v>
                </c:pt>
                <c:pt idx="12">
                  <c:v>Islas Turcas y Caicos</c:v>
                </c:pt>
                <c:pt idx="13">
                  <c:v>Islas Virgenes (U.S.)</c:v>
                </c:pt>
                <c:pt idx="14">
                  <c:v>San Martin</c:v>
                </c:pt>
                <c:pt idx="15">
                  <c:v>San Tomas</c:v>
                </c:pt>
                <c:pt idx="16">
                  <c:v>Santa Lucia</c:v>
                </c:pt>
                <c:pt idx="17">
                  <c:v>Tortola</c:v>
                </c:pt>
                <c:pt idx="18">
                  <c:v>Trinidad &amp; Tobago</c:v>
                </c:pt>
              </c:strCache>
            </c:strRef>
          </c:cat>
          <c:val>
            <c:numRef>
              <c:f>Leche!$C$87:$C$106</c:f>
              <c:numCache>
                <c:formatCode>_(* #,##0.00_);_(* \(#,##0.00\);_(* "-"??_);_(@_)</c:formatCode>
                <c:ptCount val="19"/>
                <c:pt idx="0">
                  <c:v>7494.4400000000005</c:v>
                </c:pt>
                <c:pt idx="1">
                  <c:v>15575.990000000002</c:v>
                </c:pt>
                <c:pt idx="2">
                  <c:v>3649174.27</c:v>
                </c:pt>
                <c:pt idx="3">
                  <c:v>25832.47</c:v>
                </c:pt>
                <c:pt idx="4">
                  <c:v>1373.31</c:v>
                </c:pt>
                <c:pt idx="5">
                  <c:v>70794.11</c:v>
                </c:pt>
                <c:pt idx="6">
                  <c:v>2915.25</c:v>
                </c:pt>
                <c:pt idx="7">
                  <c:v>3671.2</c:v>
                </c:pt>
                <c:pt idx="8">
                  <c:v>2287.1999999999998</c:v>
                </c:pt>
                <c:pt idx="9">
                  <c:v>815.4</c:v>
                </c:pt>
                <c:pt idx="10">
                  <c:v>194897.00999999998</c:v>
                </c:pt>
                <c:pt idx="11">
                  <c:v>8241.85</c:v>
                </c:pt>
                <c:pt idx="12">
                  <c:v>6569.82</c:v>
                </c:pt>
                <c:pt idx="13">
                  <c:v>4631.9699999999993</c:v>
                </c:pt>
                <c:pt idx="14">
                  <c:v>25758.840000000004</c:v>
                </c:pt>
                <c:pt idx="15">
                  <c:v>956.4</c:v>
                </c:pt>
                <c:pt idx="16">
                  <c:v>70771.399999999994</c:v>
                </c:pt>
                <c:pt idx="17">
                  <c:v>12781.05</c:v>
                </c:pt>
                <c:pt idx="18">
                  <c:v>173583.24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9D-40D5-934C-8B097F616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82978816"/>
        <c:axId val="-882976640"/>
        <c:axId val="0"/>
      </c:bar3DChart>
      <c:catAx>
        <c:axId val="-88297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82976640"/>
        <c:crosses val="autoZero"/>
        <c:auto val="1"/>
        <c:lblAlgn val="ctr"/>
        <c:lblOffset val="100"/>
        <c:noMultiLvlLbl val="0"/>
      </c:catAx>
      <c:valAx>
        <c:axId val="-88297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8297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Octubre - Diciembre 2023 (1).xlsx]Pieles!Tabla dinámica4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4to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Pieles!$B$60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Pieles!$A$61:$A$77</c:f>
              <c:strCache>
                <c:ptCount val="16"/>
                <c:pt idx="0">
                  <c:v>Alemania</c:v>
                </c:pt>
                <c:pt idx="1">
                  <c:v>Bangladesh</c:v>
                </c:pt>
                <c:pt idx="2">
                  <c:v>Belgica</c:v>
                </c:pt>
                <c:pt idx="3">
                  <c:v>Canada</c:v>
                </c:pt>
                <c:pt idx="4">
                  <c:v>China</c:v>
                </c:pt>
                <c:pt idx="5">
                  <c:v>El Salvador</c:v>
                </c:pt>
                <c:pt idx="6">
                  <c:v>Estados Unidos</c:v>
                </c:pt>
                <c:pt idx="7">
                  <c:v>Guatemala</c:v>
                </c:pt>
                <c:pt idx="8">
                  <c:v>Indonesia</c:v>
                </c:pt>
                <c:pt idx="9">
                  <c:v>Italia</c:v>
                </c:pt>
                <c:pt idx="10">
                  <c:v>Japon</c:v>
                </c:pt>
                <c:pt idx="11">
                  <c:v>Mexico</c:v>
                </c:pt>
                <c:pt idx="12">
                  <c:v>Portugal</c:v>
                </c:pt>
                <c:pt idx="13">
                  <c:v>Tailandia</c:v>
                </c:pt>
                <c:pt idx="14">
                  <c:v>Turquia</c:v>
                </c:pt>
                <c:pt idx="15">
                  <c:v>Vietnam</c:v>
                </c:pt>
              </c:strCache>
            </c:strRef>
          </c:cat>
          <c:val>
            <c:numRef>
              <c:f>Pieles!$B$61:$B$77</c:f>
              <c:numCache>
                <c:formatCode>_(* #,##0.00_);_(* \(#,##0.00\);_(* "-"??_);_(@_)</c:formatCode>
                <c:ptCount val="16"/>
                <c:pt idx="0">
                  <c:v>123498.06</c:v>
                </c:pt>
                <c:pt idx="1">
                  <c:v>2400</c:v>
                </c:pt>
                <c:pt idx="2">
                  <c:v>23000</c:v>
                </c:pt>
                <c:pt idx="3">
                  <c:v>26750</c:v>
                </c:pt>
                <c:pt idx="4">
                  <c:v>170953</c:v>
                </c:pt>
                <c:pt idx="5">
                  <c:v>5</c:v>
                </c:pt>
                <c:pt idx="6">
                  <c:v>11161</c:v>
                </c:pt>
                <c:pt idx="7">
                  <c:v>15883</c:v>
                </c:pt>
                <c:pt idx="8">
                  <c:v>305981.81</c:v>
                </c:pt>
                <c:pt idx="9">
                  <c:v>74877.919999999998</c:v>
                </c:pt>
                <c:pt idx="10">
                  <c:v>20300</c:v>
                </c:pt>
                <c:pt idx="11">
                  <c:v>39281</c:v>
                </c:pt>
                <c:pt idx="12">
                  <c:v>48000</c:v>
                </c:pt>
                <c:pt idx="13">
                  <c:v>22970</c:v>
                </c:pt>
                <c:pt idx="14">
                  <c:v>18500</c:v>
                </c:pt>
                <c:pt idx="15">
                  <c:v>214.29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0-4146-B846-5647ABDE9288}"/>
            </c:ext>
          </c:extLst>
        </c:ser>
        <c:ser>
          <c:idx val="1"/>
          <c:order val="1"/>
          <c:tx>
            <c:strRef>
              <c:f>Pieles!$C$60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Pieles!$A$61:$A$77</c:f>
              <c:strCache>
                <c:ptCount val="16"/>
                <c:pt idx="0">
                  <c:v>Alemania</c:v>
                </c:pt>
                <c:pt idx="1">
                  <c:v>Bangladesh</c:v>
                </c:pt>
                <c:pt idx="2">
                  <c:v>Belgica</c:v>
                </c:pt>
                <c:pt idx="3">
                  <c:v>Canada</c:v>
                </c:pt>
                <c:pt idx="4">
                  <c:v>China</c:v>
                </c:pt>
                <c:pt idx="5">
                  <c:v>El Salvador</c:v>
                </c:pt>
                <c:pt idx="6">
                  <c:v>Estados Unidos</c:v>
                </c:pt>
                <c:pt idx="7">
                  <c:v>Guatemala</c:v>
                </c:pt>
                <c:pt idx="8">
                  <c:v>Indonesia</c:v>
                </c:pt>
                <c:pt idx="9">
                  <c:v>Italia</c:v>
                </c:pt>
                <c:pt idx="10">
                  <c:v>Japon</c:v>
                </c:pt>
                <c:pt idx="11">
                  <c:v>Mexico</c:v>
                </c:pt>
                <c:pt idx="12">
                  <c:v>Portugal</c:v>
                </c:pt>
                <c:pt idx="13">
                  <c:v>Tailandia</c:v>
                </c:pt>
                <c:pt idx="14">
                  <c:v>Turquia</c:v>
                </c:pt>
                <c:pt idx="15">
                  <c:v>Vietnam</c:v>
                </c:pt>
              </c:strCache>
            </c:strRef>
          </c:cat>
          <c:val>
            <c:numRef>
              <c:f>Pieles!$C$61:$C$77</c:f>
              <c:numCache>
                <c:formatCode>_(* #,##0.00_);_(* \(#,##0.00\);_(* "-"??_);_(@_)</c:formatCode>
                <c:ptCount val="16"/>
                <c:pt idx="0">
                  <c:v>759846.46</c:v>
                </c:pt>
                <c:pt idx="1">
                  <c:v>78212.240000000005</c:v>
                </c:pt>
                <c:pt idx="2">
                  <c:v>17250</c:v>
                </c:pt>
                <c:pt idx="3">
                  <c:v>11676.98</c:v>
                </c:pt>
                <c:pt idx="4">
                  <c:v>88396.84</c:v>
                </c:pt>
                <c:pt idx="5">
                  <c:v>77.86</c:v>
                </c:pt>
                <c:pt idx="6">
                  <c:v>274300.43</c:v>
                </c:pt>
                <c:pt idx="7">
                  <c:v>252947.43</c:v>
                </c:pt>
                <c:pt idx="8">
                  <c:v>93030.31</c:v>
                </c:pt>
                <c:pt idx="9">
                  <c:v>313282.07</c:v>
                </c:pt>
                <c:pt idx="10">
                  <c:v>9670.92</c:v>
                </c:pt>
                <c:pt idx="11">
                  <c:v>456133.11</c:v>
                </c:pt>
                <c:pt idx="12">
                  <c:v>26400</c:v>
                </c:pt>
                <c:pt idx="13">
                  <c:v>2526.6999999999998</c:v>
                </c:pt>
                <c:pt idx="14">
                  <c:v>7770</c:v>
                </c:pt>
                <c:pt idx="15">
                  <c:v>2223.0100000000002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0-4146-B846-5647ABDE9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82969568"/>
        <c:axId val="-882977184"/>
        <c:axId val="0"/>
      </c:bar3DChart>
      <c:catAx>
        <c:axId val="-88296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82977184"/>
        <c:crosses val="autoZero"/>
        <c:auto val="1"/>
        <c:lblAlgn val="ctr"/>
        <c:lblOffset val="100"/>
        <c:noMultiLvlLbl val="0"/>
      </c:catAx>
      <c:valAx>
        <c:axId val="-88297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8296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Octubre - Diciembre 2023 (1).xlsx]Otro Origen!Tabla dinámica5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Otro Origen 4to Trimeste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Origen'!$B$54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Origen'!$A$55:$A$65</c:f>
              <c:strCache>
                <c:ptCount val="10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Estados Unidos</c:v>
                </c:pt>
                <c:pt idx="4">
                  <c:v>Guyana</c:v>
                </c:pt>
                <c:pt idx="5">
                  <c:v>Haiti</c:v>
                </c:pt>
                <c:pt idx="6">
                  <c:v>Jamaica</c:v>
                </c:pt>
                <c:pt idx="7">
                  <c:v>San Martin</c:v>
                </c:pt>
                <c:pt idx="8">
                  <c:v>Surinam</c:v>
                </c:pt>
                <c:pt idx="9">
                  <c:v>Trinidad &amp; Tobago</c:v>
                </c:pt>
              </c:strCache>
            </c:strRef>
          </c:cat>
          <c:val>
            <c:numRef>
              <c:f>'Otro Origen'!$B$55:$B$65</c:f>
              <c:numCache>
                <c:formatCode>_(* #,##0.00_);_(* \(#,##0.00\);_(* "-"??_);_(@_)</c:formatCode>
                <c:ptCount val="10"/>
                <c:pt idx="0">
                  <c:v>20136</c:v>
                </c:pt>
                <c:pt idx="1">
                  <c:v>73742.81</c:v>
                </c:pt>
                <c:pt idx="2">
                  <c:v>13012.16</c:v>
                </c:pt>
                <c:pt idx="3">
                  <c:v>3515.58</c:v>
                </c:pt>
                <c:pt idx="4">
                  <c:v>46156.800000000003</c:v>
                </c:pt>
                <c:pt idx="5">
                  <c:v>158579.67000000001</c:v>
                </c:pt>
                <c:pt idx="6">
                  <c:v>367886.84</c:v>
                </c:pt>
                <c:pt idx="7">
                  <c:v>25442.5</c:v>
                </c:pt>
                <c:pt idx="8">
                  <c:v>21279.360000000001</c:v>
                </c:pt>
                <c:pt idx="9">
                  <c:v>259238.78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8-4EA3-8D33-B8E483EE69EC}"/>
            </c:ext>
          </c:extLst>
        </c:ser>
        <c:ser>
          <c:idx val="1"/>
          <c:order val="1"/>
          <c:tx>
            <c:strRef>
              <c:f>'Otro Origen'!$C$54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Origen'!$A$55:$A$65</c:f>
              <c:strCache>
                <c:ptCount val="10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Estados Unidos</c:v>
                </c:pt>
                <c:pt idx="4">
                  <c:v>Guyana</c:v>
                </c:pt>
                <c:pt idx="5">
                  <c:v>Haiti</c:v>
                </c:pt>
                <c:pt idx="6">
                  <c:v>Jamaica</c:v>
                </c:pt>
                <c:pt idx="7">
                  <c:v>San Martin</c:v>
                </c:pt>
                <c:pt idx="8">
                  <c:v>Surinam</c:v>
                </c:pt>
                <c:pt idx="9">
                  <c:v>Trinidad &amp; Tobago</c:v>
                </c:pt>
              </c:strCache>
            </c:strRef>
          </c:cat>
          <c:val>
            <c:numRef>
              <c:f>'Otro Origen'!$C$55:$C$65</c:f>
              <c:numCache>
                <c:formatCode>_(* #,##0.00_);_(* \(#,##0.00\);_(* "-"??_);_(@_)</c:formatCode>
                <c:ptCount val="10"/>
                <c:pt idx="0">
                  <c:v>196641.86</c:v>
                </c:pt>
                <c:pt idx="1">
                  <c:v>184438.39999999999</c:v>
                </c:pt>
                <c:pt idx="2">
                  <c:v>25555.45</c:v>
                </c:pt>
                <c:pt idx="3">
                  <c:v>8036.82</c:v>
                </c:pt>
                <c:pt idx="4">
                  <c:v>758272.38</c:v>
                </c:pt>
                <c:pt idx="5">
                  <c:v>168789.6</c:v>
                </c:pt>
                <c:pt idx="6">
                  <c:v>2090748.3599999999</c:v>
                </c:pt>
                <c:pt idx="7">
                  <c:v>238812.45</c:v>
                </c:pt>
                <c:pt idx="8">
                  <c:v>183881.39</c:v>
                </c:pt>
                <c:pt idx="9">
                  <c:v>1457590.94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8-4EA3-8D33-B8E483EE6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82978272"/>
        <c:axId val="-882979904"/>
        <c:axId val="0"/>
      </c:bar3DChart>
      <c:catAx>
        <c:axId val="-8829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82979904"/>
        <c:crosses val="autoZero"/>
        <c:auto val="1"/>
        <c:lblAlgn val="ctr"/>
        <c:lblOffset val="100"/>
        <c:noMultiLvlLbl val="0"/>
      </c:catAx>
      <c:valAx>
        <c:axId val="-8829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8297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Octubre - Diciembre 2023 (1).xlsx]Pro vet!Tabla 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Veterinarios 4to Trimestre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 vet'!$C$32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'Pro vet'!$B$33:$B$41</c:f>
              <c:strCache>
                <c:ptCount val="8"/>
                <c:pt idx="0">
                  <c:v>Bonaire</c:v>
                </c:pt>
                <c:pt idx="1">
                  <c:v>China</c:v>
                </c:pt>
                <c:pt idx="2">
                  <c:v>Cuba</c:v>
                </c:pt>
                <c:pt idx="3">
                  <c:v>Ecuador</c:v>
                </c:pt>
                <c:pt idx="4">
                  <c:v>Estados Unidos</c:v>
                </c:pt>
                <c:pt idx="5">
                  <c:v>Filipinas</c:v>
                </c:pt>
                <c:pt idx="6">
                  <c:v>Mozambique</c:v>
                </c:pt>
                <c:pt idx="7">
                  <c:v>Republica Dominicana</c:v>
                </c:pt>
              </c:strCache>
            </c:strRef>
          </c:cat>
          <c:val>
            <c:numRef>
              <c:f>'Pro vet'!$C$33:$C$41</c:f>
              <c:numCache>
                <c:formatCode>_(* #,##0.00_);_(* \(#,##0.00\);_(* "-"??_);_(@_)</c:formatCode>
                <c:ptCount val="8"/>
                <c:pt idx="0">
                  <c:v>7166.8</c:v>
                </c:pt>
                <c:pt idx="1">
                  <c:v>18876.310000000001</c:v>
                </c:pt>
                <c:pt idx="2">
                  <c:v>235662.86</c:v>
                </c:pt>
                <c:pt idx="3">
                  <c:v>47840</c:v>
                </c:pt>
                <c:pt idx="4">
                  <c:v>42827.85</c:v>
                </c:pt>
                <c:pt idx="5">
                  <c:v>29765</c:v>
                </c:pt>
                <c:pt idx="6">
                  <c:v>10450</c:v>
                </c:pt>
                <c:pt idx="7">
                  <c:v>20305.59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6-4875-A109-A31FCDF2A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82973376"/>
        <c:axId val="-882977728"/>
        <c:axId val="0"/>
      </c:bar3DChart>
      <c:catAx>
        <c:axId val="-8829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82977728"/>
        <c:crosses val="autoZero"/>
        <c:auto val="1"/>
        <c:lblAlgn val="ctr"/>
        <c:lblOffset val="100"/>
        <c:noMultiLvlLbl val="0"/>
      </c:catAx>
      <c:valAx>
        <c:axId val="-8829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829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133350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12</xdr:row>
      <xdr:rowOff>185737</xdr:rowOff>
    </xdr:from>
    <xdr:to>
      <xdr:col>9</xdr:col>
      <xdr:colOff>1571625</xdr:colOff>
      <xdr:row>24</xdr:row>
      <xdr:rowOff>261937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161925</xdr:colOff>
      <xdr:row>12</xdr:row>
      <xdr:rowOff>52387</xdr:rowOff>
    </xdr:from>
    <xdr:to>
      <xdr:col>9</xdr:col>
      <xdr:colOff>1381125</xdr:colOff>
      <xdr:row>26</xdr:row>
      <xdr:rowOff>128587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12</xdr:row>
      <xdr:rowOff>14287</xdr:rowOff>
    </xdr:from>
    <xdr:to>
      <xdr:col>8</xdr:col>
      <xdr:colOff>1562100</xdr:colOff>
      <xdr:row>26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13</xdr:row>
      <xdr:rowOff>52387</xdr:rowOff>
    </xdr:from>
    <xdr:to>
      <xdr:col>8</xdr:col>
      <xdr:colOff>1447800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12</xdr:row>
      <xdr:rowOff>23812</xdr:rowOff>
    </xdr:from>
    <xdr:to>
      <xdr:col>8</xdr:col>
      <xdr:colOff>2419350</xdr:colOff>
      <xdr:row>26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12</xdr:row>
      <xdr:rowOff>23812</xdr:rowOff>
    </xdr:from>
    <xdr:to>
      <xdr:col>7</xdr:col>
      <xdr:colOff>1476375</xdr:colOff>
      <xdr:row>25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59329166665" createdVersion="5" refreshedVersion="5" minRefreshableVersion="3" recordCount="16" xr:uid="{00000000-000A-0000-FFFF-FFFF14000000}">
  <cacheSource type="worksheet">
    <worksheetSource ref="A13:G29" sheet="Bovino Carnic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4">
        <s v="Guatemala"/>
        <s v="Cuba"/>
        <s v="Estados Unidos"/>
        <m/>
      </sharedItems>
    </cacheField>
    <cacheField name="Kilos" numFmtId="0">
      <sharedItems containsSemiMixedTypes="0" containsString="0" containsNumber="1" minValue="806.14" maxValue="259923.24000000005"/>
    </cacheField>
    <cacheField name="Valor US$" numFmtId="0">
      <sharedItems containsSemiMixedTypes="0" containsString="0" containsNumber="1" minValue="6220.2" maxValue="1642103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63229976853" createdVersion="5" refreshedVersion="5" minRefreshableVersion="3" recordCount="42" xr:uid="{00000000-000A-0000-FFFF-FFFF15000000}">
  <cacheSource type="worksheet">
    <worksheetSource ref="A12:G54" sheet="Bovino Lacte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0">
        <s v="Estados Unidos"/>
        <s v="Antigua y Barbuda"/>
        <s v="Aruba"/>
        <s v="Jamaica"/>
        <s v="Trinidad &amp; Tobago"/>
        <s v="Cuba"/>
        <m/>
        <s v="Inglaterra"/>
        <s v="San Martin"/>
        <s v="Barbados"/>
      </sharedItems>
    </cacheField>
    <cacheField name="Kilos" numFmtId="0">
      <sharedItems containsSemiMixedTypes="0" containsString="0" containsNumber="1" minValue="87.09" maxValue="245022.85"/>
    </cacheField>
    <cacheField name="Valor US$" numFmtId="0">
      <sharedItems containsSemiMixedTypes="0" containsString="0" containsNumber="1" minValue="413" maxValue="1085710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64414120372" createdVersion="5" refreshedVersion="5" minRefreshableVersion="3" recordCount="68" xr:uid="{00000000-000A-0000-FFFF-FFFF16000000}">
  <cacheSource type="worksheet">
    <worksheetSource ref="A12:G80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0">
        <m/>
        <s v="Antigua y Barbuda"/>
        <s v="Bonaire"/>
        <s v="Cuba"/>
        <s v="Curazao"/>
        <s v="San Martin"/>
        <s v="Trinidad &amp; Tobago"/>
        <s v="Estados Unidos"/>
        <s v="Granada"/>
        <s v="Guyana"/>
        <s v="Islas Virgenes (U.S.)"/>
        <s v="Tortola"/>
        <s v="Guadalupe"/>
        <s v="Islas Caiman"/>
        <s v="Haiti"/>
        <s v="Dominica"/>
        <s v="Georgia"/>
        <s v="Islas Turcas y Caicos"/>
        <s v="San Tomas"/>
        <s v="Santa Lucia"/>
      </sharedItems>
    </cacheField>
    <cacheField name="Kilos" numFmtId="0">
      <sharedItems containsSemiMixedTypes="0" containsString="0" containsNumber="1" minValue="10" maxValue="393333.86"/>
    </cacheField>
    <cacheField name="Valor US$" numFmtId="0">
      <sharedItems containsSemiMixedTypes="0" containsString="0" containsNumber="1" minValue="59.4" maxValue="3730630.05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66112962965" createdVersion="5" refreshedVersion="5" minRefreshableVersion="3" recordCount="40" xr:uid="{00000000-000A-0000-FFFF-FFFF17000000}">
  <cacheSource type="worksheet">
    <worksheetSource ref="A13:G53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Piel" numFmtId="0">
      <sharedItems containsBlank="1"/>
    </cacheField>
    <cacheField name="Destino" numFmtId="0">
      <sharedItems containsBlank="1" count="17">
        <s v="Alemania"/>
        <s v="Bangladesh"/>
        <s v="China"/>
        <s v="El Salvador"/>
        <s v="Estados Unidos"/>
        <s v="Indonesia"/>
        <s v="Italia"/>
        <s v="Mexico"/>
        <s v="Belgica"/>
        <s v="Canada"/>
        <m/>
        <s v="Guatemala"/>
        <s v="Vietnam"/>
        <s v="Tailandia"/>
        <s v="Portugal"/>
        <s v="Turquia"/>
        <s v="Japon"/>
      </sharedItems>
    </cacheField>
    <cacheField name="Kilos" numFmtId="0">
      <sharedItems containsSemiMixedTypes="0" containsString="0" containsNumber="1" minValue="5" maxValue="397920.67"/>
    </cacheField>
    <cacheField name="Valor US$" numFmtId="0">
      <sharedItems containsSemiMixedTypes="0" containsString="0" containsNumber="1" minValue="77.86" maxValue="1246742.77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67797685186" createdVersion="5" refreshedVersion="5" minRefreshableVersion="3" recordCount="36" xr:uid="{00000000-000A-0000-FFFF-FFFF18000000}">
  <cacheSource type="worksheet">
    <worksheetSource ref="A12:G48" sheet="Otro Origen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1">
        <s v="Estados Unidos"/>
        <s v="San Martin"/>
        <s v="Cuba"/>
        <s v="Barbados"/>
        <s v="Guyana"/>
        <s v="Jamaica"/>
        <s v="Surinam"/>
        <s v="Trinidad &amp; Tobago"/>
        <m/>
        <s v="Curazao"/>
        <s v="Haiti"/>
      </sharedItems>
    </cacheField>
    <cacheField name="Kilos" numFmtId="0">
      <sharedItems containsSemiMixedTypes="0" containsString="0" containsNumber="1" minValue="290.3" maxValue="495201.94000000006"/>
    </cacheField>
    <cacheField name="Valor US$" numFmtId="0">
      <sharedItems containsSemiMixedTypes="0" containsString="0" containsNumber="1" minValue="408" maxValue="2920578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07.669492129629" createdVersion="5" refreshedVersion="5" minRefreshableVersion="3" recordCount="14" xr:uid="{00000000-000A-0000-FFFF-FFFF19000000}">
  <cacheSource type="worksheet">
    <worksheetSource ref="B12:E26" sheet="Pro vet"/>
  </cacheSource>
  <cacheFields count="4">
    <cacheField name="Mes" numFmtId="0">
      <sharedItems/>
    </cacheField>
    <cacheField name="Mercancia" numFmtId="0">
      <sharedItems containsBlank="1"/>
    </cacheField>
    <cacheField name="Procedencia" numFmtId="0">
      <sharedItems containsBlank="1" count="9">
        <s v="Bonaire"/>
        <s v="Cuba"/>
        <s v="Ecuador"/>
        <s v="Filipinas"/>
        <s v="Mozambique"/>
        <s v="Republica Dominicana"/>
        <m/>
        <s v="China"/>
        <s v="Estados Unidos"/>
      </sharedItems>
    </cacheField>
    <cacheField name="Valor US$" numFmtId="43">
      <sharedItems containsSemiMixedTypes="0" containsString="0" containsNumber="1" minValue="7166.8" maxValue="211030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Octubre"/>
    <s v="Bovino"/>
    <s v="Cárnico"/>
    <s v="Carne deshuesada"/>
    <x v="0"/>
    <n v="22670.77"/>
    <n v="106851"/>
  </r>
  <r>
    <s v="Octubre"/>
    <s v="Bovino"/>
    <s v="Cárnico"/>
    <s v="Cortes"/>
    <x v="1"/>
    <n v="10339.530000000001"/>
    <n v="149193.79999999999"/>
  </r>
  <r>
    <s v="Octubre"/>
    <s v="Bovino"/>
    <s v="Cárnico"/>
    <s v="Cortes"/>
    <x v="0"/>
    <n v="19051.07"/>
    <n v="98700"/>
  </r>
  <r>
    <s v="Octubre"/>
    <s v="Bovino"/>
    <s v="Cárnico"/>
    <s v="Hamburguesas"/>
    <x v="2"/>
    <n v="4628.62"/>
    <n v="35714.879999999997"/>
  </r>
  <r>
    <s v="Octubre"/>
    <m/>
    <m/>
    <m/>
    <x v="3"/>
    <n v="56689.990000000005"/>
    <n v="390459.68"/>
  </r>
  <r>
    <s v="Noviembre"/>
    <s v="Bovino"/>
    <s v="Cárnico"/>
    <s v="Carne de res"/>
    <x v="2"/>
    <n v="16630"/>
    <n v="209260.27"/>
  </r>
  <r>
    <s v="Noviembre"/>
    <s v="Bovino"/>
    <s v="Cárnico"/>
    <s v="Carne deshuesada"/>
    <x v="0"/>
    <n v="89866.64"/>
    <n v="423183"/>
  </r>
  <r>
    <s v="Noviembre"/>
    <s v="Bovino"/>
    <s v="Cárnico"/>
    <s v="Cortes"/>
    <x v="0"/>
    <n v="141734.14000000001"/>
    <n v="987840"/>
  </r>
  <r>
    <s v="Noviembre"/>
    <s v="Bovino"/>
    <s v="Cárnico"/>
    <s v="Grasa"/>
    <x v="0"/>
    <n v="10886.32"/>
    <n v="15600"/>
  </r>
  <r>
    <s v="Noviembre"/>
    <s v="Bovino"/>
    <s v="Cárnico"/>
    <s v="Lengua"/>
    <x v="0"/>
    <n v="806.14"/>
    <n v="6220.2"/>
  </r>
  <r>
    <s v="Noviembre"/>
    <m/>
    <m/>
    <m/>
    <x v="3"/>
    <n v="259923.24000000005"/>
    <n v="1642103.47"/>
  </r>
  <r>
    <s v="Diciembre"/>
    <s v="Bovino"/>
    <s v="Cárnico"/>
    <s v="Carne deshuesada"/>
    <x v="0"/>
    <n v="66869.25"/>
    <n v="320764.5"/>
  </r>
  <r>
    <s v="Diciembre"/>
    <s v="Bovino"/>
    <s v="Cárnico"/>
    <s v="Cortes"/>
    <x v="0"/>
    <n v="54216.54"/>
    <n v="183161.61"/>
  </r>
  <r>
    <s v="Diciembre"/>
    <s v="Bovino"/>
    <s v="Cárnico"/>
    <s v="Grasa"/>
    <x v="0"/>
    <n v="5443.16"/>
    <n v="7800"/>
  </r>
  <r>
    <s v="Diciembre"/>
    <s v="Bovino"/>
    <s v="Cárnico"/>
    <s v="Lengua"/>
    <x v="0"/>
    <n v="2280.0500000000002"/>
    <n v="17593.099999999999"/>
  </r>
  <r>
    <s v="Diciembre"/>
    <m/>
    <m/>
    <m/>
    <x v="3"/>
    <n v="128809.00000000001"/>
    <n v="529319.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s v="Octubre"/>
    <s v="Bovino"/>
    <s v="Lácteo"/>
    <s v="Crema de leche"/>
    <x v="0"/>
    <n v="1365.43"/>
    <n v="12502.08"/>
  </r>
  <r>
    <s v="Octubre"/>
    <s v="Bovino"/>
    <s v="Lácteo"/>
    <s v="Dulce de leche"/>
    <x v="0"/>
    <n v="6685.86"/>
    <n v="34594"/>
  </r>
  <r>
    <s v="Octubre"/>
    <s v="Bovino"/>
    <s v="Lácteo"/>
    <s v="Flan"/>
    <x v="0"/>
    <n v="881.91"/>
    <n v="4189.05"/>
  </r>
  <r>
    <s v="Octubre"/>
    <s v="Bovino"/>
    <s v="Lácteo"/>
    <s v="Helados"/>
    <x v="1"/>
    <n v="5506.67"/>
    <n v="21333.75"/>
  </r>
  <r>
    <s v="Octubre"/>
    <s v="Bovino"/>
    <s v="Lácteo"/>
    <s v="Helados"/>
    <x v="2"/>
    <n v="5428.62"/>
    <n v="21521.3"/>
  </r>
  <r>
    <s v="Octubre"/>
    <s v="Bovino"/>
    <s v="Lácteo"/>
    <s v="Helados"/>
    <x v="3"/>
    <n v="106355.88"/>
    <n v="334846.81"/>
  </r>
  <r>
    <s v="Octubre"/>
    <s v="Bovino"/>
    <s v="Lácteo"/>
    <s v="Helados"/>
    <x v="4"/>
    <n v="29901.97"/>
    <n v="103550.5"/>
  </r>
  <r>
    <s v="Octubre"/>
    <s v="Bovino"/>
    <s v="Lácteo"/>
    <s v="Mantequilla"/>
    <x v="5"/>
    <n v="152.72999999999999"/>
    <n v="413"/>
  </r>
  <r>
    <s v="Octubre"/>
    <s v="Bovino"/>
    <s v="Lácteo"/>
    <s v="Salsa de queso"/>
    <x v="0"/>
    <n v="4253"/>
    <n v="8038.17"/>
  </r>
  <r>
    <s v="Octubre"/>
    <s v="Bovino"/>
    <s v="Queso"/>
    <s v="Cheddar"/>
    <x v="5"/>
    <n v="213.28"/>
    <n v="10804"/>
  </r>
  <r>
    <s v="Octubre"/>
    <s v="Bovino"/>
    <s v="Queso"/>
    <s v="Holandes"/>
    <x v="0"/>
    <n v="6762.93"/>
    <n v="68251.05"/>
  </r>
  <r>
    <s v="Octubre"/>
    <s v="Bovino"/>
    <s v="Queso"/>
    <s v="Mozzarella"/>
    <x v="5"/>
    <n v="806.64"/>
    <n v="826"/>
  </r>
  <r>
    <s v="Octubre"/>
    <s v="Bovino"/>
    <s v="Queso"/>
    <s v="Queso Amarillo"/>
    <x v="0"/>
    <n v="1143.06"/>
    <n v="9315.98"/>
  </r>
  <r>
    <s v="Octubre"/>
    <s v="Bovino"/>
    <s v="Queso"/>
    <s v="Queso Blanco"/>
    <x v="0"/>
    <n v="304.82"/>
    <n v="1646.26"/>
  </r>
  <r>
    <s v="Octubre"/>
    <s v="Bovino"/>
    <s v="Queso"/>
    <s v="Queso de hoja"/>
    <x v="0"/>
    <n v="952.55"/>
    <n v="7763.31"/>
  </r>
  <r>
    <s v="Octubre"/>
    <m/>
    <m/>
    <m/>
    <x v="6"/>
    <n v="170715.35000000003"/>
    <n v="639595.26000000013"/>
  </r>
  <r>
    <s v="Noviembre"/>
    <s v="Bovino"/>
    <s v="Lácteo"/>
    <s v="Crema de leche"/>
    <x v="0"/>
    <n v="1378.94"/>
    <n v="12637.26"/>
  </r>
  <r>
    <s v="Noviembre"/>
    <s v="Bovino"/>
    <s v="Lácteo"/>
    <s v="Dulce de leche"/>
    <x v="0"/>
    <n v="10495.88"/>
    <n v="51475.81"/>
  </r>
  <r>
    <s v="Noviembre"/>
    <s v="Bovino"/>
    <s v="Lácteo"/>
    <s v="Flan"/>
    <x v="0"/>
    <n v="654.88"/>
    <n v="3110.68"/>
  </r>
  <r>
    <s v="Noviembre"/>
    <s v="Bovino"/>
    <s v="Lácteo"/>
    <s v="Helados"/>
    <x v="1"/>
    <n v="10205.34"/>
    <n v="41107.699999999997"/>
  </r>
  <r>
    <s v="Noviembre"/>
    <s v="Bovino"/>
    <s v="Lácteo"/>
    <s v="Helados"/>
    <x v="0"/>
    <n v="15025.18"/>
    <n v="78853"/>
  </r>
  <r>
    <s v="Noviembre"/>
    <s v="Bovino"/>
    <s v="Lácteo"/>
    <s v="Helados"/>
    <x v="7"/>
    <n v="8648.5"/>
    <n v="37817.9"/>
  </r>
  <r>
    <s v="Noviembre"/>
    <s v="Bovino"/>
    <s v="Lácteo"/>
    <s v="Helados"/>
    <x v="3"/>
    <n v="91963"/>
    <n v="304642.40000000002"/>
  </r>
  <r>
    <s v="Noviembre"/>
    <s v="Bovino"/>
    <s v="Lácteo"/>
    <s v="Helados"/>
    <x v="8"/>
    <n v="7468.34"/>
    <n v="34190.1"/>
  </r>
  <r>
    <s v="Noviembre"/>
    <s v="Bovino"/>
    <s v="Lácteo"/>
    <s v="Helados"/>
    <x v="4"/>
    <n v="69052.42"/>
    <n v="238903"/>
  </r>
  <r>
    <s v="Noviembre"/>
    <s v="Bovino"/>
    <s v="Queso"/>
    <s v="Danes"/>
    <x v="0"/>
    <n v="5515.74"/>
    <n v="51680"/>
  </r>
  <r>
    <s v="Noviembre"/>
    <s v="Bovino"/>
    <s v="Queso"/>
    <s v="Holandes"/>
    <x v="0"/>
    <n v="17543.580000000002"/>
    <n v="174971.87"/>
  </r>
  <r>
    <s v="Noviembre"/>
    <s v="Bovino"/>
    <s v="Queso"/>
    <s v="Queso Amarillo"/>
    <x v="0"/>
    <n v="6847.35"/>
    <n v="54401.29"/>
  </r>
  <r>
    <s v="Noviembre"/>
    <s v="Bovino"/>
    <s v="Queso"/>
    <s v="Queso Blanco"/>
    <x v="0"/>
    <n v="223.7"/>
    <n v="1919.27"/>
  </r>
  <r>
    <s v="Noviembre"/>
    <m/>
    <m/>
    <m/>
    <x v="6"/>
    <n v="245022.85"/>
    <n v="1085710.28"/>
  </r>
  <r>
    <s v="Diciembre"/>
    <s v="Bovino"/>
    <s v="Lácteo"/>
    <s v="Crema de leche"/>
    <x v="0"/>
    <n v="1627.95"/>
    <n v="14904.12"/>
  </r>
  <r>
    <s v="Diciembre"/>
    <s v="Bovino"/>
    <s v="Lácteo"/>
    <s v="Dulce de leche"/>
    <x v="0"/>
    <n v="9718.2900000000009"/>
    <n v="47132.3"/>
  </r>
  <r>
    <s v="Diciembre"/>
    <s v="Bovino"/>
    <s v="Lácteo"/>
    <s v="Helados"/>
    <x v="1"/>
    <n v="2475.91"/>
    <n v="20750.599999999999"/>
  </r>
  <r>
    <s v="Diciembre"/>
    <s v="Bovino"/>
    <s v="Lácteo"/>
    <s v="Helados"/>
    <x v="9"/>
    <n v="12079.78"/>
    <n v="36512.15"/>
  </r>
  <r>
    <s v="Diciembre"/>
    <s v="Bovino"/>
    <s v="Lácteo"/>
    <s v="Helados"/>
    <x v="0"/>
    <n v="7639.92"/>
    <n v="31590"/>
  </r>
  <r>
    <s v="Diciembre"/>
    <s v="Bovino"/>
    <s v="Lácteo"/>
    <s v="Helados"/>
    <x v="3"/>
    <n v="97751.27"/>
    <n v="271164.55"/>
  </r>
  <r>
    <s v="Diciembre"/>
    <s v="Bovino"/>
    <s v="Lácteo"/>
    <s v="Helados"/>
    <x v="4"/>
    <n v="12871.73"/>
    <n v="53084.5"/>
  </r>
  <r>
    <s v="Diciembre"/>
    <s v="Bovino"/>
    <s v="Queso"/>
    <s v="Holandes"/>
    <x v="0"/>
    <n v="10533.13"/>
    <n v="78168.11"/>
  </r>
  <r>
    <s v="Diciembre"/>
    <s v="Bovino"/>
    <s v="Queso"/>
    <s v="Queso Amarillo"/>
    <x v="0"/>
    <n v="3048.16"/>
    <n v="24842.61"/>
  </r>
  <r>
    <s v="Diciembre"/>
    <s v="Bovino"/>
    <s v="Queso"/>
    <s v="Queso Blanco"/>
    <x v="0"/>
    <n v="342.92"/>
    <n v="2794.79"/>
  </r>
  <r>
    <s v="Diciembre"/>
    <s v="Bovino"/>
    <s v="Queso"/>
    <s v="Queso de hoja"/>
    <x v="0"/>
    <n v="87.09"/>
    <n v="709.79"/>
  </r>
  <r>
    <s v="Diciembre"/>
    <m/>
    <m/>
    <m/>
    <x v="6"/>
    <n v="158176.15000000002"/>
    <n v="581653.5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8">
  <r>
    <s v="Octubre"/>
    <s v="Bovino"/>
    <s v="Leche"/>
    <s v="Leche con Chocolate"/>
    <x v="0"/>
    <n v="1552.24"/>
    <n v="1787.36"/>
  </r>
  <r>
    <s v="Octubre"/>
    <s v="Bovino"/>
    <s v="Leche"/>
    <s v="Leche con Chocolate"/>
    <x v="1"/>
    <n v="966"/>
    <n v="1108.2"/>
  </r>
  <r>
    <s v="Octubre"/>
    <s v="Bovino"/>
    <s v="Leche"/>
    <s v="Leche con Chocolate"/>
    <x v="2"/>
    <n v="1454.85"/>
    <n v="1260.75"/>
  </r>
  <r>
    <s v="Octubre"/>
    <s v="Bovino"/>
    <s v="Leche"/>
    <s v="Leche con Chocolate"/>
    <x v="3"/>
    <n v="2346.36"/>
    <n v="3203.75"/>
  </r>
  <r>
    <s v="Octubre"/>
    <s v="Bovino"/>
    <s v="Leche"/>
    <s v="Leche con Chocolate"/>
    <x v="4"/>
    <n v="1026.6400000000001"/>
    <n v="646.79999999999995"/>
  </r>
  <r>
    <s v="Octubre"/>
    <s v="Bovino"/>
    <s v="Leche"/>
    <s v="Leche con Chocolate"/>
    <x v="5"/>
    <n v="1113.6400000000001"/>
    <n v="1151.24"/>
  </r>
  <r>
    <s v="Octubre"/>
    <s v="Bovino"/>
    <s v="Leche"/>
    <s v="Leche con Chocolate"/>
    <x v="6"/>
    <n v="23660.28"/>
    <n v="33492"/>
  </r>
  <r>
    <s v="Octubre"/>
    <s v="Bovino"/>
    <s v="Leche"/>
    <s v="Leche entera en polvo"/>
    <x v="3"/>
    <n v="6912"/>
    <n v="3538944"/>
  </r>
  <r>
    <s v="Octubre"/>
    <s v="Bovino"/>
    <s v="Leche"/>
    <s v="Leche entera en polvo"/>
    <x v="6"/>
    <n v="4759.68"/>
    <n v="41290.22"/>
  </r>
  <r>
    <s v="Octubre"/>
    <s v="Bovino"/>
    <s v="Leche"/>
    <s v="Leche entera liquida"/>
    <x v="0"/>
    <n v="657.9"/>
    <n v="663"/>
  </r>
  <r>
    <s v="Octubre"/>
    <s v="Bovino"/>
    <s v="Leche"/>
    <s v="Leche entera liquida"/>
    <x v="1"/>
    <n v="966.04"/>
    <n v="1127.24"/>
  </r>
  <r>
    <s v="Octubre"/>
    <s v="Bovino"/>
    <s v="Leche"/>
    <s v="Leche entera liquida"/>
    <x v="2"/>
    <n v="679.68"/>
    <n v="798"/>
  </r>
  <r>
    <s v="Octubre"/>
    <s v="Bovino"/>
    <s v="Leche"/>
    <s v="Leche entera liquida"/>
    <x v="3"/>
    <n v="3373.68"/>
    <n v="14661.3"/>
  </r>
  <r>
    <s v="Octubre"/>
    <s v="Bovino"/>
    <s v="Leche"/>
    <s v="Leche entera liquida"/>
    <x v="4"/>
    <n v="651.76"/>
    <n v="904.57"/>
  </r>
  <r>
    <s v="Octubre"/>
    <s v="Bovino"/>
    <s v="Leche"/>
    <s v="Leche entera liquida"/>
    <x v="7"/>
    <n v="315197.81"/>
    <n v="56599.360000000001"/>
  </r>
  <r>
    <s v="Octubre"/>
    <s v="Bovino"/>
    <s v="Leche"/>
    <s v="Leche entera liquida"/>
    <x v="8"/>
    <n v="1082.8800000000001"/>
    <n v="3671.2"/>
  </r>
  <r>
    <s v="Octubre"/>
    <s v="Bovino"/>
    <s v="Leche"/>
    <s v="Leche entera liquida"/>
    <x v="9"/>
    <n v="64.92"/>
    <n v="59.4"/>
  </r>
  <r>
    <s v="Octubre"/>
    <s v="Bovino"/>
    <s v="Leche"/>
    <s v="Leche entera liquida"/>
    <x v="10"/>
    <n v="1454.8"/>
    <n v="1399.91"/>
  </r>
  <r>
    <s v="Octubre"/>
    <s v="Bovino"/>
    <s v="Leche"/>
    <s v="Leche entera liquida"/>
    <x v="11"/>
    <n v="443.2"/>
    <n v="484.05"/>
  </r>
  <r>
    <s v="Octubre"/>
    <s v="Bovino"/>
    <s v="Leche"/>
    <s v="Leche evaporada"/>
    <x v="3"/>
    <n v="1447.7"/>
    <n v="3038.7"/>
  </r>
  <r>
    <s v="Octubre"/>
    <s v="Bovino"/>
    <s v="Leche"/>
    <s v="Leche Saborizada"/>
    <x v="6"/>
    <n v="23083.200000000001"/>
    <n v="23676"/>
  </r>
  <r>
    <s v="Octubre"/>
    <s v="Bovino"/>
    <s v="Leche"/>
    <s v="Leche semidescremada liquida"/>
    <x v="7"/>
    <n v="438.6"/>
    <n v="663"/>
  </r>
  <r>
    <s v="Octubre"/>
    <m/>
    <m/>
    <m/>
    <x v="0"/>
    <n v="393333.86"/>
    <n v="3730630.0500000003"/>
  </r>
  <r>
    <s v="Noviembre"/>
    <s v="Bovino"/>
    <s v="Leche"/>
    <s v="Leche con Chocolate"/>
    <x v="1"/>
    <n v="2041.2"/>
    <n v="2556"/>
  </r>
  <r>
    <s v="Noviembre"/>
    <s v="Bovino"/>
    <s v="Leche"/>
    <s v="Leche con Chocolate"/>
    <x v="2"/>
    <n v="392.32"/>
    <n v="949.2"/>
  </r>
  <r>
    <s v="Noviembre"/>
    <s v="Bovino"/>
    <s v="Leche"/>
    <s v="Leche con Chocolate"/>
    <x v="4"/>
    <n v="5797.98"/>
    <n v="4630.2"/>
  </r>
  <r>
    <s v="Noviembre"/>
    <s v="Bovino"/>
    <s v="Leche"/>
    <s v="Leche con Chocolate"/>
    <x v="12"/>
    <n v="1467.72"/>
    <n v="2287.1999999999998"/>
  </r>
  <r>
    <s v="Noviembre"/>
    <s v="Bovino"/>
    <s v="Leche"/>
    <s v="Leche con Chocolate"/>
    <x v="13"/>
    <n v="3708.48"/>
    <n v="3959.38"/>
  </r>
  <r>
    <s v="Noviembre"/>
    <s v="Bovino"/>
    <s v="Leche"/>
    <s v="Leche con Chocolate"/>
    <x v="10"/>
    <n v="936.3"/>
    <n v="1856.46"/>
  </r>
  <r>
    <s v="Noviembre"/>
    <s v="Bovino"/>
    <s v="Leche"/>
    <s v="Leche con Chocolate"/>
    <x v="5"/>
    <n v="455.74"/>
    <n v="488.24"/>
  </r>
  <r>
    <s v="Noviembre"/>
    <s v="Bovino"/>
    <s v="Leche"/>
    <s v="Leche entera en polvo"/>
    <x v="14"/>
    <n v="4741.2"/>
    <n v="60025.56"/>
  </r>
  <r>
    <s v="Noviembre"/>
    <s v="Bovino"/>
    <s v="Leche"/>
    <s v="Leche entera liquida"/>
    <x v="1"/>
    <n v="2222.06"/>
    <n v="2447.4"/>
  </r>
  <r>
    <s v="Noviembre"/>
    <s v="Bovino"/>
    <s v="Leche"/>
    <s v="Leche entera liquida"/>
    <x v="3"/>
    <n v="16268.8"/>
    <n v="70000"/>
  </r>
  <r>
    <s v="Noviembre"/>
    <s v="Bovino"/>
    <s v="Leche"/>
    <s v="Leche entera liquida"/>
    <x v="4"/>
    <n v="17856.34"/>
    <n v="19650.900000000001"/>
  </r>
  <r>
    <s v="Noviembre"/>
    <s v="Bovino"/>
    <s v="Leche"/>
    <s v="Leche entera liquida"/>
    <x v="7"/>
    <n v="51928.22"/>
    <n v="13428"/>
  </r>
  <r>
    <s v="Noviembre"/>
    <s v="Bovino"/>
    <s v="Leche"/>
    <s v="Leche entera liquida"/>
    <x v="14"/>
    <n v="8816.2199999999993"/>
    <n v="38737.68"/>
  </r>
  <r>
    <s v="Noviembre"/>
    <s v="Bovino"/>
    <s v="Leche"/>
    <s v="Leche UHT"/>
    <x v="5"/>
    <n v="657.9"/>
    <n v="663"/>
  </r>
  <r>
    <s v="Noviembre"/>
    <m/>
    <m/>
    <m/>
    <x v="0"/>
    <n v="117290.48"/>
    <n v="221679.21999999997"/>
  </r>
  <r>
    <s v="Diciembre"/>
    <s v="Bovino"/>
    <s v="Leche"/>
    <s v="Formula Infantil"/>
    <x v="14"/>
    <n v="823.1"/>
    <n v="23350.42"/>
  </r>
  <r>
    <s v="Diciembre"/>
    <s v="Bovino"/>
    <s v="Leche"/>
    <s v="Leche con Chocolate"/>
    <x v="1"/>
    <n v="204.12"/>
    <n v="255.6"/>
  </r>
  <r>
    <s v="Diciembre"/>
    <s v="Bovino"/>
    <s v="Leche"/>
    <s v="Leche con Chocolate"/>
    <x v="2"/>
    <n v="397.22"/>
    <n v="12568.04"/>
  </r>
  <r>
    <s v="Diciembre"/>
    <s v="Bovino"/>
    <s v="Leche"/>
    <s v="Leche con Chocolate"/>
    <x v="15"/>
    <n v="1081.3499999999999"/>
    <n v="1373.31"/>
  </r>
  <r>
    <s v="Diciembre"/>
    <s v="Bovino"/>
    <s v="Leche"/>
    <s v="Leche con Chocolate"/>
    <x v="16"/>
    <n v="100"/>
    <n v="823"/>
  </r>
  <r>
    <s v="Diciembre"/>
    <s v="Bovino"/>
    <s v="Leche"/>
    <s v="Leche con Chocolate"/>
    <x v="14"/>
    <n v="7315.95"/>
    <n v="6482.75"/>
  </r>
  <r>
    <s v="Diciembre"/>
    <s v="Bovino"/>
    <s v="Leche"/>
    <s v="Leche con Chocolate"/>
    <x v="13"/>
    <n v="48.24"/>
    <n v="92.14"/>
  </r>
  <r>
    <s v="Diciembre"/>
    <s v="Bovino"/>
    <s v="Leche"/>
    <s v="Leche con Chocolate"/>
    <x v="17"/>
    <n v="1624.5"/>
    <n v="3996.27"/>
  </r>
  <r>
    <s v="Diciembre"/>
    <s v="Bovino"/>
    <s v="Leche"/>
    <s v="Leche con Chocolate"/>
    <x v="10"/>
    <n v="135.68"/>
    <n v="186"/>
  </r>
  <r>
    <s v="Diciembre"/>
    <s v="Bovino"/>
    <s v="Leche"/>
    <s v="Leche con Chocolate"/>
    <x v="5"/>
    <n v="1238.07"/>
    <n v="1339.36"/>
  </r>
  <r>
    <s v="Diciembre"/>
    <s v="Bovino"/>
    <s v="Leche"/>
    <s v="Leche con Chocolate"/>
    <x v="18"/>
    <n v="32.35"/>
    <n v="389.4"/>
  </r>
  <r>
    <s v="Diciembre"/>
    <s v="Bovino"/>
    <s v="Leche"/>
    <s v="Leche con Chocolate"/>
    <x v="11"/>
    <n v="585.75"/>
    <n v="12297"/>
  </r>
  <r>
    <s v="Diciembre"/>
    <s v="Bovino"/>
    <s v="Leche"/>
    <s v="Leche condensada"/>
    <x v="14"/>
    <n v="21355.78"/>
    <n v="64584"/>
  </r>
  <r>
    <s v="Diciembre"/>
    <s v="Bovino"/>
    <s v="Leche"/>
    <s v="Leche entera en polvo"/>
    <x v="16"/>
    <n v="25"/>
    <n v="1952.75"/>
  </r>
  <r>
    <s v="Diciembre"/>
    <s v="Bovino"/>
    <s v="Leche"/>
    <s v="Leche entera en polvo"/>
    <x v="14"/>
    <n v="75"/>
    <n v="551.6"/>
  </r>
  <r>
    <s v="Diciembre"/>
    <s v="Bovino"/>
    <s v="Leche"/>
    <s v="Leche entera en polvo"/>
    <x v="19"/>
    <n v="8586.24"/>
    <n v="70771.399999999994"/>
  </r>
  <r>
    <s v="Diciembre"/>
    <s v="Bovino"/>
    <s v="Leche"/>
    <s v="Leche entera en polvo"/>
    <x v="6"/>
    <n v="4603.2"/>
    <n v="42410.12"/>
  </r>
  <r>
    <s v="Diciembre"/>
    <s v="Bovino"/>
    <s v="Leche"/>
    <s v="Leche entera liquida"/>
    <x v="3"/>
    <n v="6749.68"/>
    <n v="19326.52"/>
  </r>
  <r>
    <s v="Diciembre"/>
    <s v="Bovino"/>
    <s v="Leche"/>
    <s v="Leche entera liquida"/>
    <x v="7"/>
    <n v="125.71"/>
    <n v="103.75"/>
  </r>
  <r>
    <s v="Diciembre"/>
    <s v="Bovino"/>
    <s v="Leche"/>
    <s v="Leche entera liquida"/>
    <x v="16"/>
    <n v="10"/>
    <n v="139.5"/>
  </r>
  <r>
    <s v="Diciembre"/>
    <s v="Bovino"/>
    <s v="Leche"/>
    <s v="Leche entera liquida"/>
    <x v="9"/>
    <n v="569.84"/>
    <n v="756"/>
  </r>
  <r>
    <s v="Diciembre"/>
    <s v="Bovino"/>
    <s v="Leche"/>
    <s v="Leche entera liquida"/>
    <x v="14"/>
    <n v="13020"/>
    <n v="1165"/>
  </r>
  <r>
    <s v="Diciembre"/>
    <s v="Bovino"/>
    <s v="Leche"/>
    <s v="Leche entera liquida"/>
    <x v="13"/>
    <n v="815.24"/>
    <n v="4190.33"/>
  </r>
  <r>
    <s v="Diciembre"/>
    <s v="Bovino"/>
    <s v="Leche"/>
    <s v="Leche entera liquida"/>
    <x v="17"/>
    <n v="2451"/>
    <n v="2573.5500000000002"/>
  </r>
  <r>
    <s v="Diciembre"/>
    <s v="Bovino"/>
    <s v="Leche"/>
    <s v="Leche entera liquida"/>
    <x v="10"/>
    <n v="1028.1600000000001"/>
    <n v="1189.5999999999999"/>
  </r>
  <r>
    <s v="Diciembre"/>
    <s v="Bovino"/>
    <s v="Leche"/>
    <s v="Leche entera liquida"/>
    <x v="5"/>
    <n v="1315.8"/>
    <n v="1326"/>
  </r>
  <r>
    <s v="Diciembre"/>
    <s v="Bovino"/>
    <s v="Leche"/>
    <s v="Leche entera liquida"/>
    <x v="18"/>
    <n v="447.12"/>
    <n v="567"/>
  </r>
  <r>
    <s v="Diciembre"/>
    <s v="Bovino"/>
    <s v="Leche"/>
    <s v="Leche entera liquida"/>
    <x v="6"/>
    <n v="22573.9"/>
    <n v="32714.9"/>
  </r>
  <r>
    <s v="Diciembre"/>
    <s v="Bovino"/>
    <s v="Leche"/>
    <s v="Leche UHT"/>
    <x v="5"/>
    <n v="1113.6400000000001"/>
    <n v="20791"/>
  </r>
  <r>
    <s v="Diciembre"/>
    <m/>
    <m/>
    <m/>
    <x v="0"/>
    <n v="98451.64"/>
    <n v="328266.3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0">
  <r>
    <s v="Octubre"/>
    <s v="Bovino"/>
    <s v="Piel Animal"/>
    <s v="Curtidas o Curadas"/>
    <x v="0"/>
    <n v="86002.86"/>
    <n v="174768.26"/>
  </r>
  <r>
    <s v="Octubre"/>
    <s v="Bovino"/>
    <s v="Piel Animal"/>
    <s v="Curtidas o Curadas"/>
    <x v="1"/>
    <n v="300"/>
    <n v="39106.120000000003"/>
  </r>
  <r>
    <s v="Octubre"/>
    <s v="Bovino"/>
    <s v="Piel Animal"/>
    <s v="Curtidas o Curadas"/>
    <x v="2"/>
    <n v="12"/>
    <n v="184.23"/>
  </r>
  <r>
    <s v="Octubre"/>
    <s v="Bovino"/>
    <s v="Piel Animal"/>
    <s v="Curtidas o Curadas"/>
    <x v="3"/>
    <n v="5"/>
    <n v="77.86"/>
  </r>
  <r>
    <s v="Octubre"/>
    <s v="Bovino"/>
    <s v="Piel Animal"/>
    <s v="Curtidas o Curadas"/>
    <x v="4"/>
    <n v="3733"/>
    <n v="101447.72"/>
  </r>
  <r>
    <s v="Octubre"/>
    <s v="Bovino"/>
    <s v="Piel Animal"/>
    <s v="Curtidas o Curadas"/>
    <x v="5"/>
    <n v="941.81"/>
    <n v="18811.36"/>
  </r>
  <r>
    <s v="Octubre"/>
    <s v="Bovino"/>
    <s v="Piel Animal"/>
    <s v="Curtidas o Curadas"/>
    <x v="6"/>
    <n v="12800"/>
    <n v="125831.16"/>
  </r>
  <r>
    <s v="Octubre"/>
    <s v="Bovino"/>
    <s v="Piel Animal"/>
    <s v="Curtidas o Curadas"/>
    <x v="7"/>
    <n v="975"/>
    <n v="14804.69"/>
  </r>
  <r>
    <s v="Octubre"/>
    <s v="Bovino"/>
    <s v="Piel Animal"/>
    <s v="Pieles Bovinas Frescas Saladas"/>
    <x v="8"/>
    <n v="23000"/>
    <n v="17250"/>
  </r>
  <r>
    <s v="Octubre"/>
    <s v="Bovino"/>
    <s v="Piel Animal"/>
    <s v="Pieles Bovinas Frescas Saladas"/>
    <x v="5"/>
    <n v="72295"/>
    <n v="23134.400000000001"/>
  </r>
  <r>
    <s v="Octubre"/>
    <s v="Bovino"/>
    <s v="Piel Animal"/>
    <s v="Pieles Bovinas Secas y Saladas"/>
    <x v="9"/>
    <n v="26350"/>
    <n v="2898.5"/>
  </r>
  <r>
    <s v="Octubre"/>
    <s v="Bovino"/>
    <s v="Piel Animal"/>
    <s v="Pieles Bovinas Secas y Saladas"/>
    <x v="5"/>
    <n v="24420"/>
    <n v="2686.2"/>
  </r>
  <r>
    <s v="Octubre"/>
    <s v="Bovino"/>
    <s v="Piel Animal"/>
    <s v="Semicurtidas o semicuradas"/>
    <x v="2"/>
    <n v="99086"/>
    <n v="60132.959999999999"/>
  </r>
  <r>
    <s v="Octubre"/>
    <s v="Bovino"/>
    <s v="Piel Animal"/>
    <s v="Semicurtidas o semicuradas"/>
    <x v="6"/>
    <n v="48000"/>
    <n v="30706"/>
  </r>
  <r>
    <s v="Octubre"/>
    <m/>
    <m/>
    <m/>
    <x v="10"/>
    <n v="397920.67"/>
    <n v="611839.46"/>
  </r>
  <r>
    <s v="Noviembre"/>
    <s v="Bovino"/>
    <s v="Piel Animal"/>
    <s v="Cueros Procesados o Regenerados"/>
    <x v="7"/>
    <n v="17473"/>
    <n v="28410.34"/>
  </r>
  <r>
    <s v="Noviembre"/>
    <s v="Bovino"/>
    <s v="Piel Animal"/>
    <s v="Curtidas o Curadas"/>
    <x v="0"/>
    <n v="448.2"/>
    <n v="8154.26"/>
  </r>
  <r>
    <s v="Noviembre"/>
    <s v="Bovino"/>
    <s v="Piel Animal"/>
    <s v="Curtidas o Curadas"/>
    <x v="4"/>
    <n v="3850"/>
    <n v="113814.61"/>
  </r>
  <r>
    <s v="Noviembre"/>
    <s v="Bovino"/>
    <s v="Piel Animal"/>
    <s v="Curtidas o Curadas"/>
    <x v="11"/>
    <n v="4954"/>
    <n v="61858.74"/>
  </r>
  <r>
    <s v="Noviembre"/>
    <s v="Bovino"/>
    <s v="Piel Animal"/>
    <s v="Curtidas o Curadas"/>
    <x v="6"/>
    <n v="6980.14"/>
    <n v="75181.33"/>
  </r>
  <r>
    <s v="Noviembre"/>
    <s v="Bovino"/>
    <s v="Piel Animal"/>
    <s v="Curtidas o Curadas"/>
    <x v="7"/>
    <n v="11119"/>
    <n v="207900.78"/>
  </r>
  <r>
    <s v="Noviembre"/>
    <s v="Bovino"/>
    <s v="Piel Animal"/>
    <s v="Curtidas o Curadas"/>
    <x v="12"/>
    <n v="214.29"/>
    <n v="2223.0100000000002"/>
  </r>
  <r>
    <s v="Noviembre"/>
    <s v="Bovino"/>
    <s v="Piel Animal"/>
    <s v="Pieles Bovinas Frescas Saladas"/>
    <x v="5"/>
    <n v="79125"/>
    <n v="8692.35"/>
  </r>
  <r>
    <s v="Noviembre"/>
    <s v="Bovino"/>
    <s v="Piel Animal"/>
    <s v="Pieles Bovinas Frescas Saladas"/>
    <x v="13"/>
    <n v="22970"/>
    <n v="2526.6999999999998"/>
  </r>
  <r>
    <s v="Noviembre"/>
    <s v="Bovino"/>
    <s v="Piel Animal"/>
    <s v="Semicurtidas o semicuradas"/>
    <x v="14"/>
    <n v="48000"/>
    <n v="26400"/>
  </r>
  <r>
    <s v="Noviembre"/>
    <m/>
    <m/>
    <m/>
    <x v="10"/>
    <n v="195133.63"/>
    <n v="535162.11999999988"/>
  </r>
  <r>
    <s v="Diciembre"/>
    <s v="Bovino"/>
    <s v="Piel Animal"/>
    <s v="Curtidas o Curadas"/>
    <x v="0"/>
    <n v="37047"/>
    <n v="576923.93999999994"/>
  </r>
  <r>
    <s v="Diciembre"/>
    <s v="Bovino"/>
    <s v="Piel Animal"/>
    <s v="Curtidas o Curadas"/>
    <x v="1"/>
    <n v="2100"/>
    <n v="39106.120000000003"/>
  </r>
  <r>
    <s v="Diciembre"/>
    <s v="Bovino"/>
    <s v="Piel Animal"/>
    <s v="Curtidas o Curadas"/>
    <x v="9"/>
    <n v="400"/>
    <n v="8778.48"/>
  </r>
  <r>
    <s v="Diciembre"/>
    <s v="Bovino"/>
    <s v="Piel Animal"/>
    <s v="Curtidas o Curadas"/>
    <x v="2"/>
    <n v="46254"/>
    <n v="15263.82"/>
  </r>
  <r>
    <s v="Diciembre"/>
    <s v="Bovino"/>
    <s v="Piel Animal"/>
    <s v="Curtidas o Curadas"/>
    <x v="4"/>
    <n v="3578"/>
    <n v="59038.1"/>
  </r>
  <r>
    <s v="Diciembre"/>
    <s v="Bovino"/>
    <s v="Piel Animal"/>
    <s v="Curtidas o Curadas"/>
    <x v="11"/>
    <n v="10929"/>
    <n v="191088.69"/>
  </r>
  <r>
    <s v="Diciembre"/>
    <s v="Bovino"/>
    <s v="Piel Animal"/>
    <s v="Curtidas o Curadas"/>
    <x v="6"/>
    <n v="7097.78"/>
    <n v="81563.58"/>
  </r>
  <r>
    <s v="Diciembre"/>
    <s v="Bovino"/>
    <s v="Piel Animal"/>
    <s v="Curtidas o Curadas"/>
    <x v="7"/>
    <n v="9714"/>
    <n v="205017.3"/>
  </r>
  <r>
    <s v="Diciembre"/>
    <s v="Bovino"/>
    <s v="Piel Animal"/>
    <s v="Piel Bovina Salada verde"/>
    <x v="15"/>
    <n v="18500"/>
    <n v="7770"/>
  </r>
  <r>
    <s v="Diciembre"/>
    <s v="Bovino"/>
    <s v="Piel Animal"/>
    <s v="Piel Bovina terminada"/>
    <x v="16"/>
    <n v="20300"/>
    <n v="9670.92"/>
  </r>
  <r>
    <s v="Diciembre"/>
    <s v="Bovino"/>
    <s v="Piel Animal"/>
    <s v="Pieles Bovinas Frescas Saladas"/>
    <x v="5"/>
    <n v="104600"/>
    <n v="37000"/>
  </r>
  <r>
    <s v="Diciembre"/>
    <s v="Bovino"/>
    <s v="Piel Animal"/>
    <s v="Pieles Bovinas Secas y Saladas"/>
    <x v="5"/>
    <n v="24600"/>
    <n v="2706"/>
  </r>
  <r>
    <s v="Diciembre"/>
    <s v="Bovino"/>
    <s v="Piel Animal"/>
    <s v="Semicurtidas o semicuradas"/>
    <x v="2"/>
    <n v="25601"/>
    <n v="12815.83"/>
  </r>
  <r>
    <s v="Diciembre"/>
    <m/>
    <m/>
    <m/>
    <x v="10"/>
    <n v="310720.78000000003"/>
    <n v="1246742.779999999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6">
  <r>
    <s v="Octubre"/>
    <s v="Otro Origen"/>
    <s v="Otro Tipo"/>
    <s v="Adereso"/>
    <x v="0"/>
    <n v="442.26"/>
    <n v="1202.94"/>
  </r>
  <r>
    <s v="Octubre"/>
    <s v="Otro Origen"/>
    <s v="Otro Tipo"/>
    <s v="Caldo de pollo"/>
    <x v="1"/>
    <n v="12050.69"/>
    <n v="105495.5"/>
  </r>
  <r>
    <s v="Octubre"/>
    <s v="Otro Origen"/>
    <s v="Otro Tipo"/>
    <s v="Mayonesa"/>
    <x v="2"/>
    <n v="23279.95"/>
    <n v="63397.5"/>
  </r>
  <r>
    <s v="Octubre"/>
    <s v="Otro Origen"/>
    <s v="Otro Tipo"/>
    <s v="Mayonesa"/>
    <x v="0"/>
    <n v="442.26"/>
    <n v="1202.04"/>
  </r>
  <r>
    <s v="Octubre"/>
    <s v="Otro Origen"/>
    <s v="Otro Tipo"/>
    <s v="Sazones"/>
    <x v="3"/>
    <n v="9862.66"/>
    <n v="36457.83"/>
  </r>
  <r>
    <s v="Octubre"/>
    <s v="Otro Origen"/>
    <s v="Otro Tipo"/>
    <s v="Sazones"/>
    <x v="4"/>
    <n v="5840.64"/>
    <n v="174949.13"/>
  </r>
  <r>
    <s v="Octubre"/>
    <s v="Otro Origen"/>
    <s v="Otro Tipo"/>
    <s v="Sazones"/>
    <x v="5"/>
    <n v="60862.92"/>
    <n v="285121.90000000002"/>
  </r>
  <r>
    <s v="Octubre"/>
    <s v="Otro Origen"/>
    <s v="Otro Tipo"/>
    <s v="Sazones"/>
    <x v="6"/>
    <n v="6900.48"/>
    <n v="63096.53"/>
  </r>
  <r>
    <s v="Octubre"/>
    <s v="Otro Origen"/>
    <s v="Otro Tipo"/>
    <s v="Sazones"/>
    <x v="7"/>
    <n v="19923.07"/>
    <n v="66569.98"/>
  </r>
  <r>
    <s v="Octubre"/>
    <s v="Otro Origen"/>
    <s v="Otro Tipo"/>
    <s v="Sopa"/>
    <x v="5"/>
    <n v="19536"/>
    <n v="70623.600000000006"/>
  </r>
  <r>
    <s v="Octubre"/>
    <s v="Otro Origen"/>
    <s v="Otro Tipo"/>
    <s v="Sopa"/>
    <x v="7"/>
    <n v="30345.55"/>
    <n v="165784.79999999999"/>
  </r>
  <r>
    <s v="Octubre"/>
    <m/>
    <m/>
    <m/>
    <x v="8"/>
    <n v="189486.47999999998"/>
    <n v="1033901.75"/>
  </r>
  <r>
    <s v="Noviembre"/>
    <s v="Otro Origen"/>
    <s v="Otro Tipo"/>
    <s v="Adereso"/>
    <x v="0"/>
    <n v="589.88"/>
    <n v="1603.92"/>
  </r>
  <r>
    <s v="Noviembre"/>
    <s v="Otro Origen"/>
    <s v="Otro Tipo"/>
    <s v="Mayonesa"/>
    <x v="2"/>
    <n v="25562.14"/>
    <n v="65525"/>
  </r>
  <r>
    <s v="Noviembre"/>
    <s v="Otro Origen"/>
    <s v="Otro Tipo"/>
    <s v="Mayonesa"/>
    <x v="9"/>
    <n v="13012.16"/>
    <n v="25555.45"/>
  </r>
  <r>
    <s v="Noviembre"/>
    <s v="Otro Origen"/>
    <s v="Otro Tipo"/>
    <s v="Mayonesa"/>
    <x v="0"/>
    <n v="589.67999999999995"/>
    <n v="1603.92"/>
  </r>
  <r>
    <s v="Noviembre"/>
    <s v="Otro Origen"/>
    <s v="Otro Tipo"/>
    <s v="Sazones"/>
    <x v="5"/>
    <n v="186141.92"/>
    <n v="910076.47"/>
  </r>
  <r>
    <s v="Noviembre"/>
    <s v="Otro Origen"/>
    <s v="Otro Tipo"/>
    <s v="Sazones"/>
    <x v="6"/>
    <n v="14378.88"/>
    <n v="120784.86"/>
  </r>
  <r>
    <s v="Noviembre"/>
    <s v="Otro Origen"/>
    <s v="Otro Tipo"/>
    <s v="Sazones"/>
    <x v="7"/>
    <n v="138454.12"/>
    <n v="674567.2"/>
  </r>
  <r>
    <s v="Noviembre"/>
    <s v="Otro Origen"/>
    <s v="Otro Tipo"/>
    <s v="Sopa"/>
    <x v="4"/>
    <n v="28915.200000000001"/>
    <n v="290559.69"/>
  </r>
  <r>
    <s v="Noviembre"/>
    <s v="Otro Origen"/>
    <s v="Otro Tipo"/>
    <s v="Sopa"/>
    <x v="5"/>
    <n v="45190.080000000002"/>
    <n v="509701.76"/>
  </r>
  <r>
    <s v="Noviembre"/>
    <s v="Otro Origen"/>
    <s v="Otro Tipo"/>
    <s v="Sopa"/>
    <x v="7"/>
    <n v="42367.88"/>
    <n v="320600.24"/>
  </r>
  <r>
    <s v="Noviembre"/>
    <m/>
    <m/>
    <m/>
    <x v="8"/>
    <n v="495201.94000000006"/>
    <n v="2920578.51"/>
  </r>
  <r>
    <s v="Diciembre"/>
    <s v="Otro Origen"/>
    <s v="Otro Tipo"/>
    <s v="Caldo de pollo"/>
    <x v="0"/>
    <n v="1161.2"/>
    <n v="2016"/>
  </r>
  <r>
    <s v="Diciembre"/>
    <s v="Otro Origen"/>
    <s v="Otro Tipo"/>
    <s v="Caldo de pollo"/>
    <x v="10"/>
    <n v="158579.67000000001"/>
    <n v="168789.6"/>
  </r>
  <r>
    <s v="Diciembre"/>
    <s v="Otro Origen"/>
    <s v="Otro Tipo"/>
    <s v="Mayonesa"/>
    <x v="2"/>
    <n v="24900.720000000001"/>
    <n v="55515.9"/>
  </r>
  <r>
    <s v="Diciembre"/>
    <s v="Otro Origen"/>
    <s v="Otro Tipo"/>
    <s v="Sazones"/>
    <x v="0"/>
    <n v="290.3"/>
    <n v="408"/>
  </r>
  <r>
    <s v="Diciembre"/>
    <s v="Otro Origen"/>
    <s v="Otro Tipo"/>
    <s v="Sazones"/>
    <x v="5"/>
    <n v="14779.92"/>
    <n v="149374.63"/>
  </r>
  <r>
    <s v="Diciembre"/>
    <s v="Otro Origen"/>
    <s v="Otro Tipo"/>
    <s v="Sazones"/>
    <x v="1"/>
    <n v="6414.36"/>
    <n v="70098.42"/>
  </r>
  <r>
    <s v="Diciembre"/>
    <s v="Otro Origen"/>
    <s v="Otro Tipo"/>
    <s v="Sazones"/>
    <x v="7"/>
    <n v="12509.76"/>
    <n v="63267.07"/>
  </r>
  <r>
    <s v="Diciembre"/>
    <s v="Otro Origen"/>
    <s v="Otro Tipo"/>
    <s v="Sopa"/>
    <x v="3"/>
    <n v="10273.34"/>
    <n v="160184.03"/>
  </r>
  <r>
    <s v="Diciembre"/>
    <s v="Otro Origen"/>
    <s v="Otro Tipo"/>
    <s v="Sopa"/>
    <x v="4"/>
    <n v="11400.96"/>
    <n v="292763.56"/>
  </r>
  <r>
    <s v="Diciembre"/>
    <s v="Otro Origen"/>
    <s v="Otro Tipo"/>
    <s v="Sopa"/>
    <x v="5"/>
    <n v="41376"/>
    <n v="165850"/>
  </r>
  <r>
    <s v="Diciembre"/>
    <s v="Otro Origen"/>
    <s v="Otro Tipo"/>
    <s v="Sopa"/>
    <x v="1"/>
    <n v="6977.45"/>
    <n v="63218.53"/>
  </r>
  <r>
    <s v="Diciembre"/>
    <s v="Otro Origen"/>
    <s v="Otro Tipo"/>
    <s v="Sopa"/>
    <x v="7"/>
    <n v="15638.4"/>
    <n v="166801.65"/>
  </r>
  <r>
    <s v="Diciembre"/>
    <m/>
    <m/>
    <m/>
    <x v="8"/>
    <n v="304302.08000000002"/>
    <n v="1358287.39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4">
  <r>
    <s v="Octubre"/>
    <s v="PVET"/>
    <x v="0"/>
    <n v="7166.8"/>
  </r>
  <r>
    <s v="Octubre"/>
    <s v="PVET"/>
    <x v="1"/>
    <n v="133842.98000000001"/>
  </r>
  <r>
    <s v="Octubre"/>
    <s v="PVET"/>
    <x v="2"/>
    <n v="9500"/>
  </r>
  <r>
    <s v="Octubre"/>
    <s v="PVET"/>
    <x v="3"/>
    <n v="29765"/>
  </r>
  <r>
    <s v="Octubre"/>
    <s v="PVET"/>
    <x v="4"/>
    <n v="10450"/>
  </r>
  <r>
    <s v="Octubre"/>
    <s v="PVET"/>
    <x v="5"/>
    <n v="20305.59"/>
  </r>
  <r>
    <s v="Octubre"/>
    <m/>
    <x v="6"/>
    <n v="211030.37"/>
  </r>
  <r>
    <s v="Noviembre"/>
    <s v="PVET"/>
    <x v="7"/>
    <n v="18876.310000000001"/>
  </r>
  <r>
    <s v="Noviembre"/>
    <s v="PVET"/>
    <x v="1"/>
    <n v="59903.46"/>
  </r>
  <r>
    <s v="Noviembre"/>
    <m/>
    <x v="6"/>
    <n v="78779.77"/>
  </r>
  <r>
    <s v="Diciembre"/>
    <s v="PVET"/>
    <x v="1"/>
    <n v="41916.42"/>
  </r>
  <r>
    <s v="Diciembre"/>
    <s v="PVET"/>
    <x v="2"/>
    <n v="38340"/>
  </r>
  <r>
    <s v="Diciembre"/>
    <s v="PVET"/>
    <x v="8"/>
    <n v="42827.85"/>
  </r>
  <r>
    <s v="Diciembre"/>
    <m/>
    <x v="6"/>
    <n v="123084.26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7" rowHeaderCaption="Destino">
  <location ref="A35:C39" firstHeaderRow="0" firstDataRow="1" firstDataCol="1"/>
  <pivotFields count="7">
    <pivotField showAll="0"/>
    <pivotField showAll="0"/>
    <pivotField showAll="0"/>
    <pivotField showAll="0"/>
    <pivotField axis="axisRow" showAll="0">
      <items count="5">
        <item x="1"/>
        <item x="2"/>
        <item x="0"/>
        <item h="1" x="3"/>
        <item t="default"/>
      </items>
    </pivotField>
    <pivotField dataField="1" showAll="0"/>
    <pivotField dataField="1"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6">
      <pivotArea outline="0" collapsedLevelsAreSubtotals="1" fieldPosition="0"/>
    </format>
  </format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60:C70" firstHeaderRow="0" firstDataRow="1" firstDataCol="1"/>
  <pivotFields count="7">
    <pivotField showAll="0"/>
    <pivotField showAll="0"/>
    <pivotField showAll="0"/>
    <pivotField showAll="0"/>
    <pivotField axis="axisRow" showAll="0">
      <items count="11">
        <item x="1"/>
        <item x="2"/>
        <item x="9"/>
        <item x="5"/>
        <item x="0"/>
        <item x="7"/>
        <item x="3"/>
        <item x="8"/>
        <item x="4"/>
        <item h="1" x="6"/>
        <item t="default"/>
      </items>
    </pivotField>
    <pivotField dataField="1" showAll="0"/>
    <pivotField dataField="1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5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86:C106" firstHeaderRow="0" firstDataRow="1" firstDataCol="1"/>
  <pivotFields count="7">
    <pivotField showAll="0"/>
    <pivotField showAll="0"/>
    <pivotField showAll="0"/>
    <pivotField showAll="0"/>
    <pivotField axis="axisRow" showAll="0">
      <items count="21">
        <item x="1"/>
        <item x="2"/>
        <item x="3"/>
        <item x="4"/>
        <item x="15"/>
        <item x="7"/>
        <item x="16"/>
        <item x="8"/>
        <item x="12"/>
        <item x="9"/>
        <item x="14"/>
        <item x="13"/>
        <item x="17"/>
        <item x="10"/>
        <item x="5"/>
        <item x="18"/>
        <item x="19"/>
        <item x="11"/>
        <item x="6"/>
        <item h="1" x="0"/>
        <item t="default"/>
      </items>
    </pivotField>
    <pivotField dataField="1" showAll="0"/>
    <pivotField dataField="1"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4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" rowHeaderCaption="Destino">
  <location ref="A60:C77" firstHeaderRow="0" firstDataRow="1" firstDataCol="1"/>
  <pivotFields count="7">
    <pivotField showAll="0"/>
    <pivotField showAll="0"/>
    <pivotField showAll="0"/>
    <pivotField showAll="0"/>
    <pivotField axis="axisRow" showAll="0">
      <items count="18">
        <item x="0"/>
        <item x="1"/>
        <item x="8"/>
        <item x="9"/>
        <item x="2"/>
        <item x="3"/>
        <item x="4"/>
        <item x="11"/>
        <item x="5"/>
        <item x="6"/>
        <item x="16"/>
        <item x="7"/>
        <item x="14"/>
        <item x="13"/>
        <item x="15"/>
        <item x="12"/>
        <item h="1" x="10"/>
        <item t="default"/>
      </items>
    </pivotField>
    <pivotField dataField="1" showAll="0"/>
    <pivotField dataField="1" showAll="0"/>
  </pivotFields>
  <rowFields count="1">
    <field x="4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2">
    <format dxfId="3">
      <pivotArea collapsedLevelsAreSubtotals="1" fieldPosition="0">
        <references count="1">
          <reference field="4" count="0"/>
        </references>
      </pivotArea>
    </format>
    <format dxfId="2">
      <pivotArea grandRow="1" outline="0" collapsedLevelsAreSubtotals="1" fieldPosition="0"/>
    </format>
  </formats>
  <chartFormats count="2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4000000}" name="Tabla dinámica5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54:C65" firstHeaderRow="0" firstDataRow="1" firstDataCol="1"/>
  <pivotFields count="7">
    <pivotField showAll="0"/>
    <pivotField showAll="0"/>
    <pivotField showAll="0"/>
    <pivotField showAll="0"/>
    <pivotField axis="axisRow" showAll="0">
      <items count="12">
        <item x="3"/>
        <item x="2"/>
        <item x="9"/>
        <item x="0"/>
        <item x="4"/>
        <item x="10"/>
        <item x="5"/>
        <item x="1"/>
        <item x="6"/>
        <item x="7"/>
        <item h="1" x="8"/>
        <item t="default"/>
      </items>
    </pivotField>
    <pivotField dataField="1" showAll="0"/>
    <pivotField dataField="1" showAll="0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1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5000000}" name="Tabla dinámica6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B32:C41" firstHeaderRow="1" firstDataRow="1" firstDataCol="1"/>
  <pivotFields count="4">
    <pivotField showAll="0"/>
    <pivotField showAll="0"/>
    <pivotField axis="axisRow" showAll="0">
      <items count="10">
        <item x="0"/>
        <item x="7"/>
        <item x="1"/>
        <item x="2"/>
        <item x="8"/>
        <item x="3"/>
        <item x="4"/>
        <item x="5"/>
        <item h="1" x="6"/>
        <item t="default"/>
      </items>
    </pivotField>
    <pivotField dataField="1" numFmtId="43"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 Valor US$" fld="3" baseField="0" baseItem="0" numFmtId="43"/>
  </dataFields>
  <formats count="1">
    <format dxfId="0">
      <pivotArea outline="0" collapsedLevelsAreSubtotals="1" fieldPosition="0"/>
    </format>
  </format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showGridLines="0" tabSelected="1" workbookViewId="0">
      <selection activeCell="A13" sqref="A13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7"/>
      <c r="B6" s="47"/>
      <c r="C6" s="47"/>
    </row>
    <row r="7" spans="1:3" ht="23.25" x14ac:dyDescent="0.35">
      <c r="A7" s="48"/>
      <c r="B7" s="48"/>
      <c r="C7" s="48"/>
    </row>
    <row r="8" spans="1:3" ht="22.5" x14ac:dyDescent="0.35">
      <c r="A8" s="49" t="s">
        <v>15</v>
      </c>
      <c r="B8" s="49"/>
      <c r="C8" s="49"/>
    </row>
    <row r="9" spans="1:3" ht="19.5" x14ac:dyDescent="0.35">
      <c r="A9" s="50" t="s">
        <v>64</v>
      </c>
      <c r="B9" s="50"/>
      <c r="C9" s="50"/>
    </row>
    <row r="10" spans="1:3" x14ac:dyDescent="0.25">
      <c r="A10" s="46" t="s">
        <v>82</v>
      </c>
      <c r="B10" s="46"/>
      <c r="C10" s="46"/>
    </row>
    <row r="11" spans="1:3" x14ac:dyDescent="0.25">
      <c r="A11" s="46" t="s">
        <v>83</v>
      </c>
      <c r="B11" s="46"/>
      <c r="C11" s="46"/>
    </row>
    <row r="12" spans="1:3" x14ac:dyDescent="0.25">
      <c r="A12" s="20" t="s">
        <v>12</v>
      </c>
      <c r="B12" s="20" t="s">
        <v>7</v>
      </c>
      <c r="C12" s="20" t="s">
        <v>8</v>
      </c>
    </row>
    <row r="13" spans="1:3" x14ac:dyDescent="0.25">
      <c r="A13" s="21" t="s">
        <v>9</v>
      </c>
      <c r="B13" s="22">
        <f>'Bovino Carnico'!F30</f>
        <v>445422.23000000004</v>
      </c>
      <c r="C13" s="23">
        <f>'Bovino Carnico'!G30</f>
        <v>2561882.36</v>
      </c>
    </row>
    <row r="14" spans="1:3" x14ac:dyDescent="0.25">
      <c r="A14" s="21" t="s">
        <v>10</v>
      </c>
      <c r="B14" s="22">
        <f>'Bovino Lacteo'!F55</f>
        <v>573914.35000000009</v>
      </c>
      <c r="C14" s="23">
        <f>'Bovino Lacteo'!G55</f>
        <v>2306959.06</v>
      </c>
    </row>
    <row r="15" spans="1:3" x14ac:dyDescent="0.25">
      <c r="A15" s="21" t="s">
        <v>1</v>
      </c>
      <c r="B15" s="22">
        <f>Leche!F81</f>
        <v>609075.98</v>
      </c>
      <c r="C15" s="23">
        <f>Leche!G81</f>
        <v>4280575.58</v>
      </c>
    </row>
    <row r="16" spans="1:3" x14ac:dyDescent="0.25">
      <c r="A16" s="21" t="s">
        <v>11</v>
      </c>
      <c r="B16" s="22">
        <f>Pieles!F54</f>
        <v>903775.08000000007</v>
      </c>
      <c r="C16" s="23">
        <f>Pieles!G54</f>
        <v>2393744.3599999994</v>
      </c>
    </row>
    <row r="17" spans="1:3" x14ac:dyDescent="0.25">
      <c r="A17" s="21" t="s">
        <v>3</v>
      </c>
      <c r="B17" s="22">
        <f>Embutidos!F19</f>
        <v>0</v>
      </c>
      <c r="C17" s="23">
        <f>Embutidos!G19</f>
        <v>0</v>
      </c>
    </row>
    <row r="18" spans="1:3" x14ac:dyDescent="0.25">
      <c r="A18" s="21" t="s">
        <v>2</v>
      </c>
      <c r="B18" s="22">
        <f>'Otro Origen'!F49</f>
        <v>988990.5</v>
      </c>
      <c r="C18" s="23">
        <f>'Otro Origen'!G49</f>
        <v>5312767.6499999994</v>
      </c>
    </row>
    <row r="19" spans="1:3" x14ac:dyDescent="0.25">
      <c r="A19" s="21" t="s">
        <v>16</v>
      </c>
      <c r="B19" s="24" t="s">
        <v>63</v>
      </c>
      <c r="C19" s="23">
        <f>'Pro vet'!E27</f>
        <v>412894.41</v>
      </c>
    </row>
    <row r="20" spans="1:3" x14ac:dyDescent="0.25">
      <c r="A20" s="25" t="s">
        <v>0</v>
      </c>
      <c r="B20" s="26">
        <f>SUM(B13:B19)</f>
        <v>3521178.14</v>
      </c>
      <c r="C20" s="27">
        <f>SUM(C13:C19)</f>
        <v>17268823.419999998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showGridLines="0" tabSelected="1" workbookViewId="0">
      <selection activeCell="A13" sqref="A13"/>
    </sheetView>
  </sheetViews>
  <sheetFormatPr baseColWidth="10" defaultColWidth="36.140625" defaultRowHeight="15" x14ac:dyDescent="0.25"/>
  <cols>
    <col min="1" max="1" width="17.5703125" customWidth="1"/>
    <col min="2" max="2" width="13.28515625" bestFit="1" customWidth="1"/>
    <col min="3" max="3" width="17.7109375" bestFit="1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47"/>
      <c r="B6" s="47"/>
      <c r="C6" s="47"/>
      <c r="D6" s="47"/>
      <c r="E6" s="47"/>
      <c r="F6" s="47"/>
      <c r="G6" s="47"/>
    </row>
    <row r="7" spans="1:7" ht="15" customHeight="1" x14ac:dyDescent="0.35">
      <c r="A7" s="48"/>
      <c r="B7" s="48"/>
      <c r="C7" s="48"/>
      <c r="D7" s="48"/>
      <c r="E7" s="48"/>
      <c r="F7" s="48"/>
      <c r="G7" s="48"/>
    </row>
    <row r="8" spans="1:7" ht="15" customHeight="1" x14ac:dyDescent="0.35">
      <c r="A8" s="19"/>
      <c r="B8" s="19"/>
      <c r="C8" s="19"/>
      <c r="D8" s="19"/>
      <c r="E8" s="19"/>
      <c r="F8" s="19"/>
      <c r="G8" s="19"/>
    </row>
    <row r="9" spans="1:7" ht="22.5" x14ac:dyDescent="0.35">
      <c r="A9" s="49" t="s">
        <v>15</v>
      </c>
      <c r="B9" s="49"/>
      <c r="C9" s="49"/>
      <c r="D9" s="49"/>
      <c r="E9" s="49"/>
      <c r="F9" s="49"/>
      <c r="G9" s="49"/>
    </row>
    <row r="10" spans="1:7" ht="19.5" customHeight="1" x14ac:dyDescent="0.3">
      <c r="A10" s="53" t="s">
        <v>64</v>
      </c>
      <c r="B10" s="53"/>
      <c r="C10" s="53"/>
      <c r="D10" s="53"/>
      <c r="E10" s="53"/>
      <c r="F10" s="53"/>
      <c r="G10" s="53"/>
    </row>
    <row r="11" spans="1:7" x14ac:dyDescent="0.25">
      <c r="A11" s="52" t="s">
        <v>74</v>
      </c>
      <c r="B11" s="52"/>
      <c r="C11" s="52"/>
      <c r="D11" s="52"/>
      <c r="E11" s="52"/>
      <c r="F11" s="52"/>
      <c r="G11" s="52"/>
    </row>
    <row r="12" spans="1:7" x14ac:dyDescent="0.25">
      <c r="A12" s="52" t="str">
        <f>Consolidado!A11</f>
        <v>4to Trimestre Año 2023</v>
      </c>
      <c r="B12" s="52"/>
      <c r="C12" s="52"/>
      <c r="D12" s="52"/>
      <c r="E12" s="52"/>
      <c r="F12" s="52"/>
      <c r="G12" s="52"/>
    </row>
    <row r="13" spans="1:7" x14ac:dyDescent="0.25">
      <c r="A13" s="28" t="s">
        <v>4</v>
      </c>
      <c r="B13" s="28" t="s">
        <v>5</v>
      </c>
      <c r="C13" s="28" t="s">
        <v>6</v>
      </c>
      <c r="D13" s="28" t="s">
        <v>12</v>
      </c>
      <c r="E13" s="28" t="s">
        <v>17</v>
      </c>
      <c r="F13" s="29" t="s">
        <v>7</v>
      </c>
      <c r="G13" s="30" t="s">
        <v>8</v>
      </c>
    </row>
    <row r="14" spans="1:7" ht="30" x14ac:dyDescent="0.25">
      <c r="A14" s="39" t="s">
        <v>84</v>
      </c>
      <c r="B14" s="39" t="s">
        <v>25</v>
      </c>
      <c r="C14" s="39" t="s">
        <v>24</v>
      </c>
      <c r="D14" s="39" t="s">
        <v>66</v>
      </c>
      <c r="E14" s="39" t="s">
        <v>23</v>
      </c>
      <c r="F14" s="40">
        <v>22670.77</v>
      </c>
      <c r="G14" s="40">
        <v>106851</v>
      </c>
    </row>
    <row r="15" spans="1:7" x14ac:dyDescent="0.25">
      <c r="A15" s="39" t="s">
        <v>84</v>
      </c>
      <c r="B15" s="39" t="s">
        <v>25</v>
      </c>
      <c r="C15" s="39" t="s">
        <v>24</v>
      </c>
      <c r="D15" s="39" t="s">
        <v>76</v>
      </c>
      <c r="E15" s="39" t="s">
        <v>42</v>
      </c>
      <c r="F15" s="40">
        <v>10339.530000000001</v>
      </c>
      <c r="G15" s="40">
        <v>149193.79999999999</v>
      </c>
    </row>
    <row r="16" spans="1:7" x14ac:dyDescent="0.25">
      <c r="A16" s="39" t="s">
        <v>84</v>
      </c>
      <c r="B16" s="39" t="s">
        <v>25</v>
      </c>
      <c r="C16" s="39" t="s">
        <v>24</v>
      </c>
      <c r="D16" s="39" t="s">
        <v>76</v>
      </c>
      <c r="E16" s="39" t="s">
        <v>23</v>
      </c>
      <c r="F16" s="40">
        <v>19051.07</v>
      </c>
      <c r="G16" s="40">
        <v>98700</v>
      </c>
    </row>
    <row r="17" spans="1:7" x14ac:dyDescent="0.25">
      <c r="A17" s="39" t="s">
        <v>84</v>
      </c>
      <c r="B17" s="39" t="s">
        <v>25</v>
      </c>
      <c r="C17" s="39" t="s">
        <v>24</v>
      </c>
      <c r="D17" s="39" t="s">
        <v>85</v>
      </c>
      <c r="E17" s="39" t="s">
        <v>31</v>
      </c>
      <c r="F17" s="40">
        <v>4628.62</v>
      </c>
      <c r="G17" s="40">
        <v>35714.879999999997</v>
      </c>
    </row>
    <row r="18" spans="1:7" x14ac:dyDescent="0.25">
      <c r="A18" s="31" t="s">
        <v>84</v>
      </c>
      <c r="B18" s="26"/>
      <c r="C18" s="26"/>
      <c r="D18" s="26"/>
      <c r="E18" s="26"/>
      <c r="F18" s="26">
        <f>SUM(F14:F17)</f>
        <v>56689.990000000005</v>
      </c>
      <c r="G18" s="27">
        <f>SUM(G14:G17)</f>
        <v>390459.68</v>
      </c>
    </row>
    <row r="19" spans="1:7" x14ac:dyDescent="0.25">
      <c r="A19" s="39" t="s">
        <v>86</v>
      </c>
      <c r="B19" s="39" t="s">
        <v>25</v>
      </c>
      <c r="C19" s="39" t="s">
        <v>24</v>
      </c>
      <c r="D19" s="39" t="s">
        <v>87</v>
      </c>
      <c r="E19" s="39" t="s">
        <v>31</v>
      </c>
      <c r="F19" s="40">
        <v>16630</v>
      </c>
      <c r="G19" s="40">
        <v>209260.27</v>
      </c>
    </row>
    <row r="20" spans="1:7" ht="30" x14ac:dyDescent="0.25">
      <c r="A20" s="39" t="s">
        <v>86</v>
      </c>
      <c r="B20" s="39" t="s">
        <v>25</v>
      </c>
      <c r="C20" s="39" t="s">
        <v>24</v>
      </c>
      <c r="D20" s="39" t="s">
        <v>66</v>
      </c>
      <c r="E20" s="39" t="s">
        <v>23</v>
      </c>
      <c r="F20" s="40">
        <v>89866.64</v>
      </c>
      <c r="G20" s="40">
        <v>423183</v>
      </c>
    </row>
    <row r="21" spans="1:7" x14ac:dyDescent="0.25">
      <c r="A21" s="39" t="s">
        <v>86</v>
      </c>
      <c r="B21" s="39" t="s">
        <v>25</v>
      </c>
      <c r="C21" s="39" t="s">
        <v>24</v>
      </c>
      <c r="D21" s="39" t="s">
        <v>76</v>
      </c>
      <c r="E21" s="39" t="s">
        <v>23</v>
      </c>
      <c r="F21" s="40">
        <v>141734.14000000001</v>
      </c>
      <c r="G21" s="40">
        <v>987840</v>
      </c>
    </row>
    <row r="22" spans="1:7" x14ac:dyDescent="0.25">
      <c r="A22" s="39" t="s">
        <v>86</v>
      </c>
      <c r="B22" s="39" t="s">
        <v>25</v>
      </c>
      <c r="C22" s="39" t="s">
        <v>24</v>
      </c>
      <c r="D22" s="39" t="s">
        <v>75</v>
      </c>
      <c r="E22" s="39" t="s">
        <v>23</v>
      </c>
      <c r="F22" s="40">
        <v>10886.32</v>
      </c>
      <c r="G22" s="40">
        <v>15600</v>
      </c>
    </row>
    <row r="23" spans="1:7" x14ac:dyDescent="0.25">
      <c r="A23" s="39" t="s">
        <v>86</v>
      </c>
      <c r="B23" s="39" t="s">
        <v>25</v>
      </c>
      <c r="C23" s="39" t="s">
        <v>24</v>
      </c>
      <c r="D23" s="39" t="s">
        <v>56</v>
      </c>
      <c r="E23" s="39" t="s">
        <v>23</v>
      </c>
      <c r="F23" s="40">
        <v>806.14</v>
      </c>
      <c r="G23" s="40">
        <v>6220.2</v>
      </c>
    </row>
    <row r="24" spans="1:7" x14ac:dyDescent="0.25">
      <c r="A24" s="31" t="s">
        <v>86</v>
      </c>
      <c r="B24" s="26"/>
      <c r="C24" s="26"/>
      <c r="D24" s="26"/>
      <c r="E24" s="26"/>
      <c r="F24" s="26">
        <f>SUM(F19:F23)</f>
        <v>259923.24000000005</v>
      </c>
      <c r="G24" s="27">
        <f>SUM(G19:G23)</f>
        <v>1642103.47</v>
      </c>
    </row>
    <row r="25" spans="1:7" ht="30" x14ac:dyDescent="0.25">
      <c r="A25" s="39" t="s">
        <v>88</v>
      </c>
      <c r="B25" s="39" t="s">
        <v>25</v>
      </c>
      <c r="C25" s="39" t="s">
        <v>24</v>
      </c>
      <c r="D25" s="39" t="s">
        <v>66</v>
      </c>
      <c r="E25" s="39" t="s">
        <v>23</v>
      </c>
      <c r="F25" s="40">
        <v>66869.25</v>
      </c>
      <c r="G25" s="40">
        <v>320764.5</v>
      </c>
    </row>
    <row r="26" spans="1:7" x14ac:dyDescent="0.25">
      <c r="A26" s="39" t="s">
        <v>88</v>
      </c>
      <c r="B26" s="39" t="s">
        <v>25</v>
      </c>
      <c r="C26" s="39" t="s">
        <v>24</v>
      </c>
      <c r="D26" s="39" t="s">
        <v>76</v>
      </c>
      <c r="E26" s="39" t="s">
        <v>23</v>
      </c>
      <c r="F26" s="40">
        <v>54216.54</v>
      </c>
      <c r="G26" s="40">
        <v>183161.61</v>
      </c>
    </row>
    <row r="27" spans="1:7" x14ac:dyDescent="0.25">
      <c r="A27" s="39" t="s">
        <v>88</v>
      </c>
      <c r="B27" s="39" t="s">
        <v>25</v>
      </c>
      <c r="C27" s="39" t="s">
        <v>24</v>
      </c>
      <c r="D27" s="39" t="s">
        <v>75</v>
      </c>
      <c r="E27" s="39" t="s">
        <v>23</v>
      </c>
      <c r="F27" s="40">
        <v>5443.16</v>
      </c>
      <c r="G27" s="40">
        <v>7800</v>
      </c>
    </row>
    <row r="28" spans="1:7" x14ac:dyDescent="0.25">
      <c r="A28" s="39" t="s">
        <v>88</v>
      </c>
      <c r="B28" s="39" t="s">
        <v>25</v>
      </c>
      <c r="C28" s="39" t="s">
        <v>24</v>
      </c>
      <c r="D28" s="39" t="s">
        <v>56</v>
      </c>
      <c r="E28" s="39" t="s">
        <v>23</v>
      </c>
      <c r="F28" s="40">
        <v>2280.0500000000002</v>
      </c>
      <c r="G28" s="40">
        <v>17593.099999999999</v>
      </c>
    </row>
    <row r="29" spans="1:7" x14ac:dyDescent="0.25">
      <c r="A29" s="31" t="s">
        <v>88</v>
      </c>
      <c r="B29" s="26"/>
      <c r="C29" s="26"/>
      <c r="D29" s="26"/>
      <c r="E29" s="26"/>
      <c r="F29" s="26">
        <f>SUM(F25:F28)</f>
        <v>128809.00000000001</v>
      </c>
      <c r="G29" s="27">
        <f>SUM(G25:G28)</f>
        <v>529319.21</v>
      </c>
    </row>
    <row r="30" spans="1:7" ht="15.75" x14ac:dyDescent="0.25">
      <c r="A30" s="32" t="s">
        <v>0</v>
      </c>
      <c r="B30" s="32"/>
      <c r="C30" s="32"/>
      <c r="D30" s="32"/>
      <c r="E30" s="32"/>
      <c r="F30" s="32">
        <f>SUM(F29,F24,F18)</f>
        <v>445422.23000000004</v>
      </c>
      <c r="G30" s="33">
        <f>SUM(G29,G24,G18)</f>
        <v>2561882.36</v>
      </c>
    </row>
    <row r="32" spans="1:7" x14ac:dyDescent="0.25">
      <c r="A32" t="s">
        <v>20</v>
      </c>
    </row>
    <row r="34" spans="1:3" x14ac:dyDescent="0.25">
      <c r="A34" s="51" t="s">
        <v>65</v>
      </c>
      <c r="B34" s="51"/>
      <c r="C34" s="51"/>
    </row>
    <row r="35" spans="1:3" x14ac:dyDescent="0.25">
      <c r="A35" s="43" t="s">
        <v>17</v>
      </c>
      <c r="B35" t="s">
        <v>127</v>
      </c>
      <c r="C35" t="s">
        <v>128</v>
      </c>
    </row>
    <row r="36" spans="1:3" x14ac:dyDescent="0.25">
      <c r="A36" s="44" t="s">
        <v>42</v>
      </c>
      <c r="B36" s="45">
        <v>10339.530000000001</v>
      </c>
      <c r="C36" s="45">
        <v>149193.79999999999</v>
      </c>
    </row>
    <row r="37" spans="1:3" x14ac:dyDescent="0.25">
      <c r="A37" s="44" t="s">
        <v>31</v>
      </c>
      <c r="B37" s="45">
        <v>21258.62</v>
      </c>
      <c r="C37" s="45">
        <v>244975.15</v>
      </c>
    </row>
    <row r="38" spans="1:3" x14ac:dyDescent="0.25">
      <c r="A38" s="44" t="s">
        <v>23</v>
      </c>
      <c r="B38" s="45">
        <v>413824.08</v>
      </c>
      <c r="C38" s="45">
        <v>2167713.41</v>
      </c>
    </row>
    <row r="39" spans="1:3" x14ac:dyDescent="0.25">
      <c r="A39" s="44" t="s">
        <v>126</v>
      </c>
      <c r="B39" s="45">
        <v>445422.23000000004</v>
      </c>
      <c r="C39" s="45">
        <v>2561882.3600000003</v>
      </c>
    </row>
  </sheetData>
  <sortState xmlns:xlrd2="http://schemas.microsoft.com/office/spreadsheetml/2017/richdata2" ref="A29:A30">
    <sortCondition ref="A29"/>
  </sortState>
  <mergeCells count="7">
    <mergeCell ref="A34:C34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8" fitToHeight="0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0"/>
  <sheetViews>
    <sheetView showGridLines="0" tabSelected="1" workbookViewId="0">
      <selection activeCell="A13" sqref="A13"/>
    </sheetView>
  </sheetViews>
  <sheetFormatPr baseColWidth="10" defaultColWidth="25.140625" defaultRowHeight="15" x14ac:dyDescent="0.25"/>
  <cols>
    <col min="1" max="1" width="17.140625" customWidth="1"/>
    <col min="2" max="2" width="11.5703125" customWidth="1"/>
    <col min="3" max="3" width="13.140625" customWidth="1"/>
    <col min="4" max="4" width="19.140625" bestFit="1" customWidth="1"/>
    <col min="5" max="5" width="17.5703125" bestFit="1" customWidth="1"/>
    <col min="6" max="6" width="11.5703125" style="3" bestFit="1" customWidth="1"/>
    <col min="7" max="7" width="14.42578125" style="1" bestFit="1" customWidth="1"/>
  </cols>
  <sheetData>
    <row r="1" spans="1:9" x14ac:dyDescent="0.25">
      <c r="A1" s="4"/>
    </row>
    <row r="6" spans="1:9" x14ac:dyDescent="0.25">
      <c r="A6" s="47"/>
      <c r="B6" s="47"/>
      <c r="C6" s="47"/>
      <c r="D6" s="47"/>
      <c r="E6" s="47"/>
      <c r="F6" s="47"/>
      <c r="G6" s="47"/>
    </row>
    <row r="7" spans="1:9" ht="23.25" x14ac:dyDescent="0.35">
      <c r="A7" s="48"/>
      <c r="B7" s="48"/>
      <c r="C7" s="48"/>
      <c r="D7" s="48"/>
      <c r="E7" s="48"/>
      <c r="F7" s="48"/>
      <c r="G7" s="48"/>
    </row>
    <row r="8" spans="1:9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9" ht="19.5" x14ac:dyDescent="0.35">
      <c r="A9" s="50" t="s">
        <v>64</v>
      </c>
      <c r="B9" s="50"/>
      <c r="C9" s="50"/>
      <c r="D9" s="50"/>
      <c r="E9" s="50"/>
      <c r="F9" s="50"/>
      <c r="G9" s="50"/>
    </row>
    <row r="10" spans="1:9" x14ac:dyDescent="0.25">
      <c r="A10" s="52" t="s">
        <v>73</v>
      </c>
      <c r="B10" s="52"/>
      <c r="C10" s="52"/>
      <c r="D10" s="52"/>
      <c r="E10" s="52"/>
      <c r="F10" s="52"/>
      <c r="G10" s="52"/>
    </row>
    <row r="11" spans="1:9" x14ac:dyDescent="0.25">
      <c r="A11" s="52" t="str">
        <f>Consolidado!A11</f>
        <v>4to Trimestre Año 2023</v>
      </c>
      <c r="B11" s="52"/>
      <c r="C11" s="52"/>
      <c r="D11" s="52"/>
      <c r="E11" s="52"/>
      <c r="F11" s="52"/>
      <c r="G11" s="52"/>
    </row>
    <row r="12" spans="1:9" x14ac:dyDescent="0.25">
      <c r="A12" s="28" t="s">
        <v>4</v>
      </c>
      <c r="B12" s="28" t="s">
        <v>5</v>
      </c>
      <c r="C12" s="28" t="s">
        <v>6</v>
      </c>
      <c r="D12" s="28" t="s">
        <v>12</v>
      </c>
      <c r="E12" s="28" t="s">
        <v>17</v>
      </c>
      <c r="F12" s="29" t="s">
        <v>7</v>
      </c>
      <c r="G12" s="30" t="s">
        <v>8</v>
      </c>
    </row>
    <row r="13" spans="1:9" x14ac:dyDescent="0.25">
      <c r="A13" s="39" t="s">
        <v>84</v>
      </c>
      <c r="B13" s="39" t="s">
        <v>25</v>
      </c>
      <c r="C13" s="39" t="s">
        <v>28</v>
      </c>
      <c r="D13" s="39" t="s">
        <v>34</v>
      </c>
      <c r="E13" s="39" t="s">
        <v>31</v>
      </c>
      <c r="F13" s="40">
        <v>1365.43</v>
      </c>
      <c r="G13" s="40">
        <v>12502.08</v>
      </c>
      <c r="I13" s="42"/>
    </row>
    <row r="14" spans="1:9" x14ac:dyDescent="0.25">
      <c r="A14" s="39" t="s">
        <v>84</v>
      </c>
      <c r="B14" s="39" t="s">
        <v>25</v>
      </c>
      <c r="C14" s="39" t="s">
        <v>28</v>
      </c>
      <c r="D14" s="39" t="s">
        <v>33</v>
      </c>
      <c r="E14" s="39" t="s">
        <v>31</v>
      </c>
      <c r="F14" s="40">
        <v>6685.86</v>
      </c>
      <c r="G14" s="40">
        <v>34594</v>
      </c>
      <c r="I14" s="42"/>
    </row>
    <row r="15" spans="1:9" x14ac:dyDescent="0.25">
      <c r="A15" s="39" t="s">
        <v>84</v>
      </c>
      <c r="B15" s="39" t="s">
        <v>25</v>
      </c>
      <c r="C15" s="39" t="s">
        <v>28</v>
      </c>
      <c r="D15" s="39" t="s">
        <v>32</v>
      </c>
      <c r="E15" s="39" t="s">
        <v>31</v>
      </c>
      <c r="F15" s="40">
        <v>881.91</v>
      </c>
      <c r="G15" s="40">
        <v>4189.05</v>
      </c>
      <c r="I15" s="42"/>
    </row>
    <row r="16" spans="1:9" x14ac:dyDescent="0.25">
      <c r="A16" s="39" t="s">
        <v>84</v>
      </c>
      <c r="B16" s="39" t="s">
        <v>25</v>
      </c>
      <c r="C16" s="39" t="s">
        <v>28</v>
      </c>
      <c r="D16" s="39" t="s">
        <v>27</v>
      </c>
      <c r="E16" s="39" t="s">
        <v>30</v>
      </c>
      <c r="F16" s="40">
        <v>5506.67</v>
      </c>
      <c r="G16" s="40">
        <v>21333.75</v>
      </c>
    </row>
    <row r="17" spans="1:7" x14ac:dyDescent="0.25">
      <c r="A17" s="39" t="s">
        <v>84</v>
      </c>
      <c r="B17" s="39" t="s">
        <v>25</v>
      </c>
      <c r="C17" s="39" t="s">
        <v>28</v>
      </c>
      <c r="D17" s="39" t="s">
        <v>27</v>
      </c>
      <c r="E17" s="39" t="s">
        <v>98</v>
      </c>
      <c r="F17" s="40">
        <v>5428.62</v>
      </c>
      <c r="G17" s="40">
        <v>21521.3</v>
      </c>
    </row>
    <row r="18" spans="1:7" x14ac:dyDescent="0.25">
      <c r="A18" s="39" t="s">
        <v>84</v>
      </c>
      <c r="B18" s="39" t="s">
        <v>25</v>
      </c>
      <c r="C18" s="39" t="s">
        <v>28</v>
      </c>
      <c r="D18" s="39" t="s">
        <v>27</v>
      </c>
      <c r="E18" s="39" t="s">
        <v>29</v>
      </c>
      <c r="F18" s="40">
        <v>106355.88</v>
      </c>
      <c r="G18" s="40">
        <v>334846.81</v>
      </c>
    </row>
    <row r="19" spans="1:7" x14ac:dyDescent="0.25">
      <c r="A19" s="39" t="s">
        <v>84</v>
      </c>
      <c r="B19" s="39" t="s">
        <v>25</v>
      </c>
      <c r="C19" s="39" t="s">
        <v>28</v>
      </c>
      <c r="D19" s="39" t="s">
        <v>27</v>
      </c>
      <c r="E19" s="39" t="s">
        <v>26</v>
      </c>
      <c r="F19" s="40">
        <v>29901.97</v>
      </c>
      <c r="G19" s="40">
        <v>103550.5</v>
      </c>
    </row>
    <row r="20" spans="1:7" x14ac:dyDescent="0.25">
      <c r="A20" s="39" t="s">
        <v>84</v>
      </c>
      <c r="B20" s="39" t="s">
        <v>25</v>
      </c>
      <c r="C20" s="39" t="s">
        <v>28</v>
      </c>
      <c r="D20" s="39" t="s">
        <v>99</v>
      </c>
      <c r="E20" s="39" t="s">
        <v>42</v>
      </c>
      <c r="F20" s="40">
        <v>152.72999999999999</v>
      </c>
      <c r="G20" s="40">
        <v>413</v>
      </c>
    </row>
    <row r="21" spans="1:7" x14ac:dyDescent="0.25">
      <c r="A21" s="39" t="s">
        <v>84</v>
      </c>
      <c r="B21" s="39" t="s">
        <v>25</v>
      </c>
      <c r="C21" s="39" t="s">
        <v>28</v>
      </c>
      <c r="D21" s="39" t="s">
        <v>100</v>
      </c>
      <c r="E21" s="39" t="s">
        <v>31</v>
      </c>
      <c r="F21" s="40">
        <v>4253</v>
      </c>
      <c r="G21" s="40">
        <v>8038.17</v>
      </c>
    </row>
    <row r="22" spans="1:7" x14ac:dyDescent="0.25">
      <c r="A22" s="39" t="s">
        <v>84</v>
      </c>
      <c r="B22" s="39" t="s">
        <v>25</v>
      </c>
      <c r="C22" s="39" t="s">
        <v>35</v>
      </c>
      <c r="D22" s="39" t="s">
        <v>102</v>
      </c>
      <c r="E22" s="39" t="s">
        <v>42</v>
      </c>
      <c r="F22" s="40">
        <v>213.28</v>
      </c>
      <c r="G22" s="40">
        <v>10804</v>
      </c>
    </row>
    <row r="23" spans="1:7" x14ac:dyDescent="0.25">
      <c r="A23" s="39" t="s">
        <v>84</v>
      </c>
      <c r="B23" s="39" t="s">
        <v>25</v>
      </c>
      <c r="C23" s="39" t="s">
        <v>35</v>
      </c>
      <c r="D23" s="39" t="s">
        <v>37</v>
      </c>
      <c r="E23" s="39" t="s">
        <v>31</v>
      </c>
      <c r="F23" s="40">
        <v>6762.93</v>
      </c>
      <c r="G23" s="40">
        <v>68251.05</v>
      </c>
    </row>
    <row r="24" spans="1:7" x14ac:dyDescent="0.25">
      <c r="A24" s="39" t="s">
        <v>84</v>
      </c>
      <c r="B24" s="39" t="s">
        <v>25</v>
      </c>
      <c r="C24" s="39" t="s">
        <v>35</v>
      </c>
      <c r="D24" s="39" t="s">
        <v>103</v>
      </c>
      <c r="E24" s="39" t="s">
        <v>42</v>
      </c>
      <c r="F24" s="40">
        <v>806.64</v>
      </c>
      <c r="G24" s="40">
        <v>826</v>
      </c>
    </row>
    <row r="25" spans="1:7" x14ac:dyDescent="0.25">
      <c r="A25" s="39" t="s">
        <v>84</v>
      </c>
      <c r="B25" s="39" t="s">
        <v>25</v>
      </c>
      <c r="C25" s="39" t="s">
        <v>35</v>
      </c>
      <c r="D25" s="39" t="s">
        <v>38</v>
      </c>
      <c r="E25" s="39" t="s">
        <v>31</v>
      </c>
      <c r="F25" s="40">
        <v>1143.06</v>
      </c>
      <c r="G25" s="40">
        <v>9315.98</v>
      </c>
    </row>
    <row r="26" spans="1:7" x14ac:dyDescent="0.25">
      <c r="A26" s="39" t="s">
        <v>84</v>
      </c>
      <c r="B26" s="39" t="s">
        <v>25</v>
      </c>
      <c r="C26" s="39" t="s">
        <v>35</v>
      </c>
      <c r="D26" s="39" t="s">
        <v>39</v>
      </c>
      <c r="E26" s="39" t="s">
        <v>31</v>
      </c>
      <c r="F26" s="40">
        <v>304.82</v>
      </c>
      <c r="G26" s="40">
        <v>1646.26</v>
      </c>
    </row>
    <row r="27" spans="1:7" x14ac:dyDescent="0.25">
      <c r="A27" s="39" t="s">
        <v>84</v>
      </c>
      <c r="B27" s="39" t="s">
        <v>25</v>
      </c>
      <c r="C27" s="39" t="s">
        <v>35</v>
      </c>
      <c r="D27" s="39" t="s">
        <v>40</v>
      </c>
      <c r="E27" s="39" t="s">
        <v>31</v>
      </c>
      <c r="F27" s="40">
        <v>952.55</v>
      </c>
      <c r="G27" s="40">
        <v>7763.31</v>
      </c>
    </row>
    <row r="28" spans="1:7" x14ac:dyDescent="0.25">
      <c r="A28" s="31" t="s">
        <v>84</v>
      </c>
      <c r="B28" s="26"/>
      <c r="C28" s="26"/>
      <c r="D28" s="26"/>
      <c r="E28" s="26"/>
      <c r="F28" s="26">
        <f>SUM(F13:F27)</f>
        <v>170715.35000000003</v>
      </c>
      <c r="G28" s="27">
        <f>SUM(G13:G27)</f>
        <v>639595.26000000013</v>
      </c>
    </row>
    <row r="29" spans="1:7" x14ac:dyDescent="0.25">
      <c r="A29" s="39" t="s">
        <v>86</v>
      </c>
      <c r="B29" s="39" t="s">
        <v>25</v>
      </c>
      <c r="C29" s="39" t="s">
        <v>28</v>
      </c>
      <c r="D29" s="39" t="s">
        <v>34</v>
      </c>
      <c r="E29" s="39" t="s">
        <v>31</v>
      </c>
      <c r="F29" s="40">
        <v>1378.94</v>
      </c>
      <c r="G29" s="40">
        <v>12637.26</v>
      </c>
    </row>
    <row r="30" spans="1:7" x14ac:dyDescent="0.25">
      <c r="A30" s="39" t="s">
        <v>86</v>
      </c>
      <c r="B30" s="39" t="s">
        <v>25</v>
      </c>
      <c r="C30" s="39" t="s">
        <v>28</v>
      </c>
      <c r="D30" s="39" t="s">
        <v>33</v>
      </c>
      <c r="E30" s="39" t="s">
        <v>31</v>
      </c>
      <c r="F30" s="40">
        <v>10495.88</v>
      </c>
      <c r="G30" s="40">
        <v>51475.81</v>
      </c>
    </row>
    <row r="31" spans="1:7" x14ac:dyDescent="0.25">
      <c r="A31" s="39" t="s">
        <v>86</v>
      </c>
      <c r="B31" s="39" t="s">
        <v>25</v>
      </c>
      <c r="C31" s="39" t="s">
        <v>28</v>
      </c>
      <c r="D31" s="39" t="s">
        <v>32</v>
      </c>
      <c r="E31" s="39" t="s">
        <v>31</v>
      </c>
      <c r="F31" s="40">
        <v>654.88</v>
      </c>
      <c r="G31" s="40">
        <v>3110.68</v>
      </c>
    </row>
    <row r="32" spans="1:7" x14ac:dyDescent="0.25">
      <c r="A32" s="39" t="s">
        <v>86</v>
      </c>
      <c r="B32" s="39" t="s">
        <v>25</v>
      </c>
      <c r="C32" s="39" t="s">
        <v>28</v>
      </c>
      <c r="D32" s="39" t="s">
        <v>27</v>
      </c>
      <c r="E32" s="39" t="s">
        <v>30</v>
      </c>
      <c r="F32" s="40">
        <v>10205.34</v>
      </c>
      <c r="G32" s="40">
        <v>41107.699999999997</v>
      </c>
    </row>
    <row r="33" spans="1:7" x14ac:dyDescent="0.25">
      <c r="A33" s="39" t="s">
        <v>86</v>
      </c>
      <c r="B33" s="39" t="s">
        <v>25</v>
      </c>
      <c r="C33" s="39" t="s">
        <v>28</v>
      </c>
      <c r="D33" s="39" t="s">
        <v>27</v>
      </c>
      <c r="E33" s="39" t="s">
        <v>31</v>
      </c>
      <c r="F33" s="40">
        <v>15025.18</v>
      </c>
      <c r="G33" s="40">
        <v>78853</v>
      </c>
    </row>
    <row r="34" spans="1:7" x14ac:dyDescent="0.25">
      <c r="A34" s="39" t="s">
        <v>86</v>
      </c>
      <c r="B34" s="39" t="s">
        <v>25</v>
      </c>
      <c r="C34" s="39" t="s">
        <v>28</v>
      </c>
      <c r="D34" s="39" t="s">
        <v>27</v>
      </c>
      <c r="E34" s="39" t="s">
        <v>125</v>
      </c>
      <c r="F34" s="40">
        <v>8648.5</v>
      </c>
      <c r="G34" s="40">
        <v>37817.9</v>
      </c>
    </row>
    <row r="35" spans="1:7" x14ac:dyDescent="0.25">
      <c r="A35" s="39" t="s">
        <v>86</v>
      </c>
      <c r="B35" s="39" t="s">
        <v>25</v>
      </c>
      <c r="C35" s="39" t="s">
        <v>28</v>
      </c>
      <c r="D35" s="39" t="s">
        <v>27</v>
      </c>
      <c r="E35" s="39" t="s">
        <v>29</v>
      </c>
      <c r="F35" s="40">
        <v>91963</v>
      </c>
      <c r="G35" s="40">
        <v>304642.40000000002</v>
      </c>
    </row>
    <row r="36" spans="1:7" x14ac:dyDescent="0.25">
      <c r="A36" s="39" t="s">
        <v>86</v>
      </c>
      <c r="B36" s="39" t="s">
        <v>25</v>
      </c>
      <c r="C36" s="39" t="s">
        <v>28</v>
      </c>
      <c r="D36" s="39" t="s">
        <v>27</v>
      </c>
      <c r="E36" s="39" t="s">
        <v>57</v>
      </c>
      <c r="F36" s="40">
        <v>7468.34</v>
      </c>
      <c r="G36" s="40">
        <v>34190.1</v>
      </c>
    </row>
    <row r="37" spans="1:7" x14ac:dyDescent="0.25">
      <c r="A37" s="39" t="s">
        <v>86</v>
      </c>
      <c r="B37" s="39" t="s">
        <v>25</v>
      </c>
      <c r="C37" s="39" t="s">
        <v>28</v>
      </c>
      <c r="D37" s="39" t="s">
        <v>27</v>
      </c>
      <c r="E37" s="39" t="s">
        <v>26</v>
      </c>
      <c r="F37" s="40">
        <v>69052.42</v>
      </c>
      <c r="G37" s="40">
        <v>238903</v>
      </c>
    </row>
    <row r="38" spans="1:7" x14ac:dyDescent="0.25">
      <c r="A38" s="39" t="s">
        <v>86</v>
      </c>
      <c r="B38" s="39" t="s">
        <v>25</v>
      </c>
      <c r="C38" s="39" t="s">
        <v>35</v>
      </c>
      <c r="D38" s="39" t="s">
        <v>36</v>
      </c>
      <c r="E38" s="39" t="s">
        <v>31</v>
      </c>
      <c r="F38" s="40">
        <v>5515.74</v>
      </c>
      <c r="G38" s="40">
        <v>51680</v>
      </c>
    </row>
    <row r="39" spans="1:7" x14ac:dyDescent="0.25">
      <c r="A39" s="39" t="s">
        <v>86</v>
      </c>
      <c r="B39" s="39" t="s">
        <v>25</v>
      </c>
      <c r="C39" s="39" t="s">
        <v>35</v>
      </c>
      <c r="D39" s="39" t="s">
        <v>37</v>
      </c>
      <c r="E39" s="39" t="s">
        <v>31</v>
      </c>
      <c r="F39" s="40">
        <v>17543.580000000002</v>
      </c>
      <c r="G39" s="40">
        <v>174971.87</v>
      </c>
    </row>
    <row r="40" spans="1:7" x14ac:dyDescent="0.25">
      <c r="A40" s="39" t="s">
        <v>86</v>
      </c>
      <c r="B40" s="39" t="s">
        <v>25</v>
      </c>
      <c r="C40" s="39" t="s">
        <v>35</v>
      </c>
      <c r="D40" s="39" t="s">
        <v>38</v>
      </c>
      <c r="E40" s="39" t="s">
        <v>31</v>
      </c>
      <c r="F40" s="40">
        <v>6847.35</v>
      </c>
      <c r="G40" s="40">
        <v>54401.29</v>
      </c>
    </row>
    <row r="41" spans="1:7" x14ac:dyDescent="0.25">
      <c r="A41" s="39" t="s">
        <v>86</v>
      </c>
      <c r="B41" s="39" t="s">
        <v>25</v>
      </c>
      <c r="C41" s="39" t="s">
        <v>35</v>
      </c>
      <c r="D41" s="39" t="s">
        <v>39</v>
      </c>
      <c r="E41" s="39" t="s">
        <v>31</v>
      </c>
      <c r="F41" s="40">
        <v>223.7</v>
      </c>
      <c r="G41" s="40">
        <v>1919.27</v>
      </c>
    </row>
    <row r="42" spans="1:7" x14ac:dyDescent="0.25">
      <c r="A42" s="31" t="s">
        <v>86</v>
      </c>
      <c r="B42" s="26"/>
      <c r="C42" s="26"/>
      <c r="D42" s="26"/>
      <c r="E42" s="26"/>
      <c r="F42" s="26">
        <f>SUM(F29:F41)</f>
        <v>245022.85</v>
      </c>
      <c r="G42" s="27">
        <f>SUM(G29:G41)</f>
        <v>1085710.28</v>
      </c>
    </row>
    <row r="43" spans="1:7" x14ac:dyDescent="0.25">
      <c r="A43" s="39" t="s">
        <v>88</v>
      </c>
      <c r="B43" s="39" t="s">
        <v>25</v>
      </c>
      <c r="C43" s="39" t="s">
        <v>28</v>
      </c>
      <c r="D43" s="39" t="s">
        <v>34</v>
      </c>
      <c r="E43" s="39" t="s">
        <v>31</v>
      </c>
      <c r="F43" s="40">
        <v>1627.95</v>
      </c>
      <c r="G43" s="40">
        <v>14904.12</v>
      </c>
    </row>
    <row r="44" spans="1:7" x14ac:dyDescent="0.25">
      <c r="A44" s="39" t="s">
        <v>88</v>
      </c>
      <c r="B44" s="39" t="s">
        <v>25</v>
      </c>
      <c r="C44" s="39" t="s">
        <v>28</v>
      </c>
      <c r="D44" s="39" t="s">
        <v>33</v>
      </c>
      <c r="E44" s="39" t="s">
        <v>31</v>
      </c>
      <c r="F44" s="40">
        <v>9718.2900000000009</v>
      </c>
      <c r="G44" s="40">
        <v>47132.3</v>
      </c>
    </row>
    <row r="45" spans="1:7" x14ac:dyDescent="0.25">
      <c r="A45" s="39" t="s">
        <v>88</v>
      </c>
      <c r="B45" s="39" t="s">
        <v>25</v>
      </c>
      <c r="C45" s="39" t="s">
        <v>28</v>
      </c>
      <c r="D45" s="39" t="s">
        <v>27</v>
      </c>
      <c r="E45" s="39" t="s">
        <v>30</v>
      </c>
      <c r="F45" s="40">
        <v>2475.91</v>
      </c>
      <c r="G45" s="40">
        <v>20750.599999999999</v>
      </c>
    </row>
    <row r="46" spans="1:7" x14ac:dyDescent="0.25">
      <c r="A46" s="39" t="s">
        <v>88</v>
      </c>
      <c r="B46" s="39" t="s">
        <v>25</v>
      </c>
      <c r="C46" s="39" t="s">
        <v>28</v>
      </c>
      <c r="D46" s="39" t="s">
        <v>27</v>
      </c>
      <c r="E46" s="39" t="s">
        <v>67</v>
      </c>
      <c r="F46" s="40">
        <v>12079.78</v>
      </c>
      <c r="G46" s="40">
        <v>36512.15</v>
      </c>
    </row>
    <row r="47" spans="1:7" x14ac:dyDescent="0.25">
      <c r="A47" s="39" t="s">
        <v>88</v>
      </c>
      <c r="B47" s="39" t="s">
        <v>25</v>
      </c>
      <c r="C47" s="39" t="s">
        <v>28</v>
      </c>
      <c r="D47" s="39" t="s">
        <v>27</v>
      </c>
      <c r="E47" s="39" t="s">
        <v>31</v>
      </c>
      <c r="F47" s="40">
        <v>7639.92</v>
      </c>
      <c r="G47" s="40">
        <v>31590</v>
      </c>
    </row>
    <row r="48" spans="1:7" x14ac:dyDescent="0.25">
      <c r="A48" s="39" t="s">
        <v>88</v>
      </c>
      <c r="B48" s="39" t="s">
        <v>25</v>
      </c>
      <c r="C48" s="39" t="s">
        <v>28</v>
      </c>
      <c r="D48" s="39" t="s">
        <v>27</v>
      </c>
      <c r="E48" s="39" t="s">
        <v>29</v>
      </c>
      <c r="F48" s="40">
        <v>97751.27</v>
      </c>
      <c r="G48" s="40">
        <v>271164.55</v>
      </c>
    </row>
    <row r="49" spans="1:7" x14ac:dyDescent="0.25">
      <c r="A49" s="39" t="s">
        <v>88</v>
      </c>
      <c r="B49" s="39" t="s">
        <v>25</v>
      </c>
      <c r="C49" s="39" t="s">
        <v>28</v>
      </c>
      <c r="D49" s="39" t="s">
        <v>27</v>
      </c>
      <c r="E49" s="39" t="s">
        <v>26</v>
      </c>
      <c r="F49" s="40">
        <v>12871.73</v>
      </c>
      <c r="G49" s="40">
        <v>53084.5</v>
      </c>
    </row>
    <row r="50" spans="1:7" x14ac:dyDescent="0.25">
      <c r="A50" s="39" t="s">
        <v>88</v>
      </c>
      <c r="B50" s="39" t="s">
        <v>25</v>
      </c>
      <c r="C50" s="39" t="s">
        <v>35</v>
      </c>
      <c r="D50" s="39" t="s">
        <v>37</v>
      </c>
      <c r="E50" s="39" t="s">
        <v>31</v>
      </c>
      <c r="F50" s="40">
        <v>10533.13</v>
      </c>
      <c r="G50" s="40">
        <v>78168.11</v>
      </c>
    </row>
    <row r="51" spans="1:7" x14ac:dyDescent="0.25">
      <c r="A51" s="39" t="s">
        <v>88</v>
      </c>
      <c r="B51" s="39" t="s">
        <v>25</v>
      </c>
      <c r="C51" s="39" t="s">
        <v>35</v>
      </c>
      <c r="D51" s="39" t="s">
        <v>38</v>
      </c>
      <c r="E51" s="39" t="s">
        <v>31</v>
      </c>
      <c r="F51" s="40">
        <v>3048.16</v>
      </c>
      <c r="G51" s="40">
        <v>24842.61</v>
      </c>
    </row>
    <row r="52" spans="1:7" x14ac:dyDescent="0.25">
      <c r="A52" s="39" t="s">
        <v>88</v>
      </c>
      <c r="B52" s="39" t="s">
        <v>25</v>
      </c>
      <c r="C52" s="39" t="s">
        <v>35</v>
      </c>
      <c r="D52" s="39" t="s">
        <v>39</v>
      </c>
      <c r="E52" s="39" t="s">
        <v>31</v>
      </c>
      <c r="F52" s="40">
        <v>342.92</v>
      </c>
      <c r="G52" s="40">
        <v>2794.79</v>
      </c>
    </row>
    <row r="53" spans="1:7" x14ac:dyDescent="0.25">
      <c r="A53" s="39" t="s">
        <v>88</v>
      </c>
      <c r="B53" s="39" t="s">
        <v>25</v>
      </c>
      <c r="C53" s="39" t="s">
        <v>35</v>
      </c>
      <c r="D53" s="39" t="s">
        <v>40</v>
      </c>
      <c r="E53" s="39" t="s">
        <v>31</v>
      </c>
      <c r="F53" s="40">
        <v>87.09</v>
      </c>
      <c r="G53" s="40">
        <v>709.79</v>
      </c>
    </row>
    <row r="54" spans="1:7" x14ac:dyDescent="0.25">
      <c r="A54" s="31" t="s">
        <v>88</v>
      </c>
      <c r="B54" s="26"/>
      <c r="C54" s="26"/>
      <c r="D54" s="26"/>
      <c r="E54" s="26"/>
      <c r="F54" s="26">
        <f>SUM(F43:F53)</f>
        <v>158176.15000000002</v>
      </c>
      <c r="G54" s="27">
        <f>SUM(G43:G53)</f>
        <v>581653.52</v>
      </c>
    </row>
    <row r="55" spans="1:7" ht="15.75" x14ac:dyDescent="0.25">
      <c r="A55" s="32" t="s">
        <v>0</v>
      </c>
      <c r="B55" s="32"/>
      <c r="C55" s="32"/>
      <c r="D55" s="32"/>
      <c r="E55" s="32"/>
      <c r="F55" s="32">
        <f>SUM(F54,F42,F28)</f>
        <v>573914.35000000009</v>
      </c>
      <c r="G55" s="32">
        <f>SUM(G54,G42,G28)</f>
        <v>2306959.06</v>
      </c>
    </row>
    <row r="59" spans="1:7" x14ac:dyDescent="0.25">
      <c r="A59" s="51" t="s">
        <v>65</v>
      </c>
      <c r="B59" s="51"/>
      <c r="C59" s="51"/>
    </row>
    <row r="60" spans="1:7" x14ac:dyDescent="0.25">
      <c r="A60" s="43" t="s">
        <v>17</v>
      </c>
      <c r="B60" t="s">
        <v>127</v>
      </c>
      <c r="C60" t="s">
        <v>128</v>
      </c>
    </row>
    <row r="61" spans="1:7" x14ac:dyDescent="0.25">
      <c r="A61" s="44" t="s">
        <v>30</v>
      </c>
      <c r="B61" s="45">
        <v>18187.919999999998</v>
      </c>
      <c r="C61" s="45">
        <v>83192.049999999988</v>
      </c>
    </row>
    <row r="62" spans="1:7" x14ac:dyDescent="0.25">
      <c r="A62" s="44" t="s">
        <v>98</v>
      </c>
      <c r="B62" s="45">
        <v>5428.62</v>
      </c>
      <c r="C62" s="45">
        <v>21521.3</v>
      </c>
    </row>
    <row r="63" spans="1:7" x14ac:dyDescent="0.25">
      <c r="A63" s="44" t="s">
        <v>67</v>
      </c>
      <c r="B63" s="45">
        <v>12079.78</v>
      </c>
      <c r="C63" s="45">
        <v>36512.15</v>
      </c>
    </row>
    <row r="64" spans="1:7" x14ac:dyDescent="0.25">
      <c r="A64" s="44" t="s">
        <v>42</v>
      </c>
      <c r="B64" s="45">
        <v>1172.6500000000001</v>
      </c>
      <c r="C64" s="45">
        <v>12043</v>
      </c>
    </row>
    <row r="65" spans="1:3" x14ac:dyDescent="0.25">
      <c r="A65" s="44" t="s">
        <v>31</v>
      </c>
      <c r="B65" s="45">
        <v>113032.27</v>
      </c>
      <c r="C65" s="45">
        <v>775490.80000000016</v>
      </c>
    </row>
    <row r="66" spans="1:3" x14ac:dyDescent="0.25">
      <c r="A66" s="44" t="s">
        <v>125</v>
      </c>
      <c r="B66" s="45">
        <v>8648.5</v>
      </c>
      <c r="C66" s="45">
        <v>37817.9</v>
      </c>
    </row>
    <row r="67" spans="1:3" x14ac:dyDescent="0.25">
      <c r="A67" s="44" t="s">
        <v>29</v>
      </c>
      <c r="B67" s="45">
        <v>296070.15000000002</v>
      </c>
      <c r="C67" s="45">
        <v>910653.76</v>
      </c>
    </row>
    <row r="68" spans="1:3" x14ac:dyDescent="0.25">
      <c r="A68" s="44" t="s">
        <v>57</v>
      </c>
      <c r="B68" s="45">
        <v>7468.34</v>
      </c>
      <c r="C68" s="45">
        <v>34190.1</v>
      </c>
    </row>
    <row r="69" spans="1:3" x14ac:dyDescent="0.25">
      <c r="A69" s="44" t="s">
        <v>26</v>
      </c>
      <c r="B69" s="45">
        <v>111826.12</v>
      </c>
      <c r="C69" s="45">
        <v>395538</v>
      </c>
    </row>
    <row r="70" spans="1:3" x14ac:dyDescent="0.25">
      <c r="A70" s="44" t="s">
        <v>126</v>
      </c>
      <c r="B70" s="45">
        <v>573914.35000000009</v>
      </c>
      <c r="C70" s="45">
        <v>2306959.0600000005</v>
      </c>
    </row>
  </sheetData>
  <sortState xmlns:xlrd2="http://schemas.microsoft.com/office/spreadsheetml/2017/richdata2" ref="A37:C41">
    <sortCondition ref="A37"/>
  </sortState>
  <mergeCells count="7">
    <mergeCell ref="A59:C59"/>
    <mergeCell ref="A11:G11"/>
    <mergeCell ref="A6:G6"/>
    <mergeCell ref="A7:G7"/>
    <mergeCell ref="A8:G8"/>
    <mergeCell ref="A10:G10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6"/>
  <sheetViews>
    <sheetView showGridLines="0" tabSelected="1" zoomScaleNormal="100" workbookViewId="0">
      <selection activeCell="A13" sqref="A13"/>
    </sheetView>
  </sheetViews>
  <sheetFormatPr baseColWidth="10" defaultColWidth="47.28515625" defaultRowHeight="15" x14ac:dyDescent="0.25"/>
  <cols>
    <col min="1" max="1" width="18.5703125" customWidth="1"/>
    <col min="2" max="2" width="11.5703125" customWidth="1"/>
    <col min="3" max="3" width="13.140625" customWidth="1"/>
    <col min="4" max="4" width="23.140625" customWidth="1"/>
    <col min="5" max="5" width="19" bestFit="1" customWidth="1"/>
    <col min="6" max="6" width="10.5703125" style="3" bestFit="1" customWidth="1"/>
    <col min="7" max="7" width="14.42578125" style="1" bestFit="1" customWidth="1"/>
  </cols>
  <sheetData>
    <row r="1" spans="1:7" x14ac:dyDescent="0.25">
      <c r="A1" s="4"/>
    </row>
    <row r="2" spans="1:7" x14ac:dyDescent="0.25">
      <c r="A2" s="4"/>
    </row>
    <row r="3" spans="1:7" x14ac:dyDescent="0.25">
      <c r="A3" s="4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19.5" x14ac:dyDescent="0.35">
      <c r="A9" s="50" t="s">
        <v>64</v>
      </c>
      <c r="B9" s="50"/>
      <c r="C9" s="50"/>
      <c r="D9" s="50"/>
      <c r="E9" s="50"/>
      <c r="F9" s="50"/>
      <c r="G9" s="50"/>
    </row>
    <row r="10" spans="1:7" x14ac:dyDescent="0.25">
      <c r="A10" s="52" t="s">
        <v>72</v>
      </c>
      <c r="B10" s="52"/>
      <c r="C10" s="52"/>
      <c r="D10" s="52"/>
      <c r="E10" s="52"/>
      <c r="F10" s="52"/>
      <c r="G10" s="52"/>
    </row>
    <row r="11" spans="1:7" x14ac:dyDescent="0.25">
      <c r="A11" s="52" t="str">
        <f>Consolidado!A11</f>
        <v>4to Trimestre Año 2023</v>
      </c>
      <c r="B11" s="52"/>
      <c r="C11" s="52"/>
      <c r="D11" s="52"/>
      <c r="E11" s="52"/>
      <c r="F11" s="52"/>
      <c r="G11" s="52"/>
    </row>
    <row r="12" spans="1:7" x14ac:dyDescent="0.25">
      <c r="A12" s="28" t="s">
        <v>4</v>
      </c>
      <c r="B12" s="28" t="s">
        <v>5</v>
      </c>
      <c r="C12" s="28" t="s">
        <v>6</v>
      </c>
      <c r="D12" s="28" t="s">
        <v>12</v>
      </c>
      <c r="E12" s="28" t="s">
        <v>17</v>
      </c>
      <c r="F12" s="29" t="s">
        <v>7</v>
      </c>
      <c r="G12" s="30" t="s">
        <v>8</v>
      </c>
    </row>
    <row r="13" spans="1:7" x14ac:dyDescent="0.25">
      <c r="A13" s="39" t="s">
        <v>84</v>
      </c>
      <c r="B13" s="39" t="s">
        <v>25</v>
      </c>
      <c r="C13" s="39" t="s">
        <v>1</v>
      </c>
      <c r="D13" s="39" t="s">
        <v>43</v>
      </c>
      <c r="E13" s="39"/>
      <c r="F13" s="40">
        <v>1552.24</v>
      </c>
      <c r="G13" s="40">
        <v>1787.36</v>
      </c>
    </row>
    <row r="14" spans="1:7" x14ac:dyDescent="0.25">
      <c r="A14" s="39" t="s">
        <v>84</v>
      </c>
      <c r="B14" s="39" t="s">
        <v>25</v>
      </c>
      <c r="C14" s="39" t="s">
        <v>1</v>
      </c>
      <c r="D14" s="39" t="s">
        <v>43</v>
      </c>
      <c r="E14" s="39" t="s">
        <v>30</v>
      </c>
      <c r="F14" s="40">
        <v>966</v>
      </c>
      <c r="G14" s="40">
        <v>1108.2</v>
      </c>
    </row>
    <row r="15" spans="1:7" x14ac:dyDescent="0.25">
      <c r="A15" s="39" t="s">
        <v>84</v>
      </c>
      <c r="B15" s="39" t="s">
        <v>25</v>
      </c>
      <c r="C15" s="39" t="s">
        <v>1</v>
      </c>
      <c r="D15" s="39" t="s">
        <v>43</v>
      </c>
      <c r="E15" s="39" t="s">
        <v>62</v>
      </c>
      <c r="F15" s="40">
        <v>1454.85</v>
      </c>
      <c r="G15" s="40">
        <v>1260.75</v>
      </c>
    </row>
    <row r="16" spans="1:7" x14ac:dyDescent="0.25">
      <c r="A16" s="39" t="s">
        <v>84</v>
      </c>
      <c r="B16" s="39" t="s">
        <v>25</v>
      </c>
      <c r="C16" s="39" t="s">
        <v>1</v>
      </c>
      <c r="D16" s="39" t="s">
        <v>43</v>
      </c>
      <c r="E16" s="39" t="s">
        <v>42</v>
      </c>
      <c r="F16" s="40">
        <v>2346.36</v>
      </c>
      <c r="G16" s="40">
        <v>3203.75</v>
      </c>
    </row>
    <row r="17" spans="1:7" x14ac:dyDescent="0.25">
      <c r="A17" s="39" t="s">
        <v>84</v>
      </c>
      <c r="B17" s="39" t="s">
        <v>25</v>
      </c>
      <c r="C17" s="39" t="s">
        <v>1</v>
      </c>
      <c r="D17" s="39" t="s">
        <v>43</v>
      </c>
      <c r="E17" s="39" t="s">
        <v>52</v>
      </c>
      <c r="F17" s="40">
        <v>1026.6400000000001</v>
      </c>
      <c r="G17" s="40">
        <v>646.79999999999995</v>
      </c>
    </row>
    <row r="18" spans="1:7" x14ac:dyDescent="0.25">
      <c r="A18" s="39" t="s">
        <v>84</v>
      </c>
      <c r="B18" s="39" t="s">
        <v>25</v>
      </c>
      <c r="C18" s="39" t="s">
        <v>1</v>
      </c>
      <c r="D18" s="39" t="s">
        <v>43</v>
      </c>
      <c r="E18" s="39" t="s">
        <v>57</v>
      </c>
      <c r="F18" s="40">
        <v>1113.6400000000001</v>
      </c>
      <c r="G18" s="40">
        <v>1151.24</v>
      </c>
    </row>
    <row r="19" spans="1:7" x14ac:dyDescent="0.25">
      <c r="A19" s="39" t="s">
        <v>84</v>
      </c>
      <c r="B19" s="39" t="s">
        <v>25</v>
      </c>
      <c r="C19" s="39" t="s">
        <v>1</v>
      </c>
      <c r="D19" s="39" t="s">
        <v>43</v>
      </c>
      <c r="E19" s="39" t="s">
        <v>26</v>
      </c>
      <c r="F19" s="40">
        <v>23660.28</v>
      </c>
      <c r="G19" s="40">
        <v>33492</v>
      </c>
    </row>
    <row r="20" spans="1:7" x14ac:dyDescent="0.25">
      <c r="A20" s="39" t="s">
        <v>84</v>
      </c>
      <c r="B20" s="39" t="s">
        <v>25</v>
      </c>
      <c r="C20" s="39" t="s">
        <v>1</v>
      </c>
      <c r="D20" s="39" t="s">
        <v>77</v>
      </c>
      <c r="E20" s="39" t="s">
        <v>42</v>
      </c>
      <c r="F20" s="40">
        <v>6912</v>
      </c>
      <c r="G20" s="40">
        <v>3538944</v>
      </c>
    </row>
    <row r="21" spans="1:7" x14ac:dyDescent="0.25">
      <c r="A21" s="39" t="s">
        <v>84</v>
      </c>
      <c r="B21" s="39" t="s">
        <v>25</v>
      </c>
      <c r="C21" s="39" t="s">
        <v>1</v>
      </c>
      <c r="D21" s="39" t="s">
        <v>77</v>
      </c>
      <c r="E21" s="39" t="s">
        <v>26</v>
      </c>
      <c r="F21" s="40">
        <v>4759.68</v>
      </c>
      <c r="G21" s="40">
        <v>41290.22</v>
      </c>
    </row>
    <row r="22" spans="1:7" x14ac:dyDescent="0.25">
      <c r="A22" s="39" t="s">
        <v>84</v>
      </c>
      <c r="B22" s="39" t="s">
        <v>25</v>
      </c>
      <c r="C22" s="39" t="s">
        <v>1</v>
      </c>
      <c r="D22" s="39" t="s">
        <v>58</v>
      </c>
      <c r="E22" s="39"/>
      <c r="F22" s="40">
        <v>657.9</v>
      </c>
      <c r="G22" s="40">
        <v>663</v>
      </c>
    </row>
    <row r="23" spans="1:7" x14ac:dyDescent="0.25">
      <c r="A23" s="39" t="s">
        <v>84</v>
      </c>
      <c r="B23" s="39" t="s">
        <v>25</v>
      </c>
      <c r="C23" s="39" t="s">
        <v>1</v>
      </c>
      <c r="D23" s="39" t="s">
        <v>58</v>
      </c>
      <c r="E23" s="39" t="s">
        <v>30</v>
      </c>
      <c r="F23" s="40">
        <v>966.04</v>
      </c>
      <c r="G23" s="40">
        <v>1127.24</v>
      </c>
    </row>
    <row r="24" spans="1:7" x14ac:dyDescent="0.25">
      <c r="A24" s="39" t="s">
        <v>84</v>
      </c>
      <c r="B24" s="39" t="s">
        <v>25</v>
      </c>
      <c r="C24" s="39" t="s">
        <v>1</v>
      </c>
      <c r="D24" s="39" t="s">
        <v>58</v>
      </c>
      <c r="E24" s="39" t="s">
        <v>62</v>
      </c>
      <c r="F24" s="40">
        <v>679.68</v>
      </c>
      <c r="G24" s="40">
        <v>798</v>
      </c>
    </row>
    <row r="25" spans="1:7" x14ac:dyDescent="0.25">
      <c r="A25" s="39" t="s">
        <v>84</v>
      </c>
      <c r="B25" s="39" t="s">
        <v>25</v>
      </c>
      <c r="C25" s="39" t="s">
        <v>1</v>
      </c>
      <c r="D25" s="39" t="s">
        <v>58</v>
      </c>
      <c r="E25" s="39" t="s">
        <v>42</v>
      </c>
      <c r="F25" s="40">
        <v>3373.68</v>
      </c>
      <c r="G25" s="40">
        <v>14661.3</v>
      </c>
    </row>
    <row r="26" spans="1:7" x14ac:dyDescent="0.25">
      <c r="A26" s="39" t="s">
        <v>84</v>
      </c>
      <c r="B26" s="39" t="s">
        <v>25</v>
      </c>
      <c r="C26" s="39" t="s">
        <v>1</v>
      </c>
      <c r="D26" s="39" t="s">
        <v>58</v>
      </c>
      <c r="E26" s="39" t="s">
        <v>52</v>
      </c>
      <c r="F26" s="40">
        <v>651.76</v>
      </c>
      <c r="G26" s="40">
        <v>904.57</v>
      </c>
    </row>
    <row r="27" spans="1:7" x14ac:dyDescent="0.25">
      <c r="A27" s="39" t="s">
        <v>84</v>
      </c>
      <c r="B27" s="39" t="s">
        <v>25</v>
      </c>
      <c r="C27" s="39" t="s">
        <v>1</v>
      </c>
      <c r="D27" s="39" t="s">
        <v>58</v>
      </c>
      <c r="E27" s="39" t="s">
        <v>31</v>
      </c>
      <c r="F27" s="40">
        <v>315197.81</v>
      </c>
      <c r="G27" s="40">
        <v>56599.360000000001</v>
      </c>
    </row>
    <row r="28" spans="1:7" x14ac:dyDescent="0.25">
      <c r="A28" s="39" t="s">
        <v>84</v>
      </c>
      <c r="B28" s="39" t="s">
        <v>25</v>
      </c>
      <c r="C28" s="39" t="s">
        <v>1</v>
      </c>
      <c r="D28" s="39" t="s">
        <v>58</v>
      </c>
      <c r="E28" s="39" t="s">
        <v>104</v>
      </c>
      <c r="F28" s="40">
        <v>1082.8800000000001</v>
      </c>
      <c r="G28" s="40">
        <v>3671.2</v>
      </c>
    </row>
    <row r="29" spans="1:7" x14ac:dyDescent="0.25">
      <c r="A29" s="39" t="s">
        <v>84</v>
      </c>
      <c r="B29" s="39" t="s">
        <v>25</v>
      </c>
      <c r="C29" s="39" t="s">
        <v>1</v>
      </c>
      <c r="D29" s="39" t="s">
        <v>58</v>
      </c>
      <c r="E29" s="39" t="s">
        <v>68</v>
      </c>
      <c r="F29" s="40">
        <v>64.92</v>
      </c>
      <c r="G29" s="40">
        <v>59.4</v>
      </c>
    </row>
    <row r="30" spans="1:7" x14ac:dyDescent="0.25">
      <c r="A30" s="39" t="s">
        <v>84</v>
      </c>
      <c r="B30" s="39" t="s">
        <v>25</v>
      </c>
      <c r="C30" s="39" t="s">
        <v>1</v>
      </c>
      <c r="D30" s="39" t="s">
        <v>58</v>
      </c>
      <c r="E30" s="39" t="s">
        <v>105</v>
      </c>
      <c r="F30" s="40">
        <v>1454.8</v>
      </c>
      <c r="G30" s="40">
        <v>1399.91</v>
      </c>
    </row>
    <row r="31" spans="1:7" x14ac:dyDescent="0.25">
      <c r="A31" s="39" t="s">
        <v>84</v>
      </c>
      <c r="B31" s="39" t="s">
        <v>25</v>
      </c>
      <c r="C31" s="39" t="s">
        <v>1</v>
      </c>
      <c r="D31" s="39" t="s">
        <v>58</v>
      </c>
      <c r="E31" s="39" t="s">
        <v>106</v>
      </c>
      <c r="F31" s="40">
        <v>443.2</v>
      </c>
      <c r="G31" s="40">
        <v>484.05</v>
      </c>
    </row>
    <row r="32" spans="1:7" x14ac:dyDescent="0.25">
      <c r="A32" s="39" t="s">
        <v>84</v>
      </c>
      <c r="B32" s="39" t="s">
        <v>25</v>
      </c>
      <c r="C32" s="39" t="s">
        <v>1</v>
      </c>
      <c r="D32" s="39" t="s">
        <v>107</v>
      </c>
      <c r="E32" s="39" t="s">
        <v>42</v>
      </c>
      <c r="F32" s="40">
        <v>1447.7</v>
      </c>
      <c r="G32" s="40">
        <v>3038.7</v>
      </c>
    </row>
    <row r="33" spans="1:7" x14ac:dyDescent="0.25">
      <c r="A33" s="39" t="s">
        <v>84</v>
      </c>
      <c r="B33" s="39" t="s">
        <v>25</v>
      </c>
      <c r="C33" s="39" t="s">
        <v>1</v>
      </c>
      <c r="D33" s="39" t="s">
        <v>108</v>
      </c>
      <c r="E33" s="39" t="s">
        <v>26</v>
      </c>
      <c r="F33" s="40">
        <v>23083.200000000001</v>
      </c>
      <c r="G33" s="40">
        <v>23676</v>
      </c>
    </row>
    <row r="34" spans="1:7" ht="30" x14ac:dyDescent="0.25">
      <c r="A34" s="39" t="s">
        <v>84</v>
      </c>
      <c r="B34" s="39" t="s">
        <v>25</v>
      </c>
      <c r="C34" s="39" t="s">
        <v>1</v>
      </c>
      <c r="D34" s="39" t="s">
        <v>109</v>
      </c>
      <c r="E34" s="39" t="s">
        <v>31</v>
      </c>
      <c r="F34" s="40">
        <v>438.6</v>
      </c>
      <c r="G34" s="40">
        <v>663</v>
      </c>
    </row>
    <row r="35" spans="1:7" x14ac:dyDescent="0.25">
      <c r="A35" s="31" t="s">
        <v>84</v>
      </c>
      <c r="B35" s="26"/>
      <c r="C35" s="26"/>
      <c r="D35" s="26"/>
      <c r="E35" s="26"/>
      <c r="F35" s="26">
        <f>SUM(F13:F34)</f>
        <v>393333.86</v>
      </c>
      <c r="G35" s="27">
        <f>SUM(G13:G34)</f>
        <v>3730630.0500000003</v>
      </c>
    </row>
    <row r="36" spans="1:7" x14ac:dyDescent="0.25">
      <c r="A36" s="39" t="s">
        <v>86</v>
      </c>
      <c r="B36" s="39" t="s">
        <v>25</v>
      </c>
      <c r="C36" s="39" t="s">
        <v>1</v>
      </c>
      <c r="D36" s="39" t="s">
        <v>43</v>
      </c>
      <c r="E36" s="39" t="s">
        <v>30</v>
      </c>
      <c r="F36" s="40">
        <v>2041.2</v>
      </c>
      <c r="G36" s="40">
        <v>2556</v>
      </c>
    </row>
    <row r="37" spans="1:7" x14ac:dyDescent="0.25">
      <c r="A37" s="39" t="s">
        <v>86</v>
      </c>
      <c r="B37" s="39" t="s">
        <v>25</v>
      </c>
      <c r="C37" s="39" t="s">
        <v>1</v>
      </c>
      <c r="D37" s="39" t="s">
        <v>43</v>
      </c>
      <c r="E37" s="39" t="s">
        <v>62</v>
      </c>
      <c r="F37" s="40">
        <v>392.32</v>
      </c>
      <c r="G37" s="40">
        <v>949.2</v>
      </c>
    </row>
    <row r="38" spans="1:7" x14ac:dyDescent="0.25">
      <c r="A38" s="39" t="s">
        <v>86</v>
      </c>
      <c r="B38" s="39" t="s">
        <v>25</v>
      </c>
      <c r="C38" s="39" t="s">
        <v>1</v>
      </c>
      <c r="D38" s="39" t="s">
        <v>43</v>
      </c>
      <c r="E38" s="39" t="s">
        <v>52</v>
      </c>
      <c r="F38" s="40">
        <v>5797.98</v>
      </c>
      <c r="G38" s="40">
        <v>4630.2</v>
      </c>
    </row>
    <row r="39" spans="1:7" x14ac:dyDescent="0.25">
      <c r="A39" s="39" t="s">
        <v>86</v>
      </c>
      <c r="B39" s="39" t="s">
        <v>25</v>
      </c>
      <c r="C39" s="39" t="s">
        <v>1</v>
      </c>
      <c r="D39" s="39" t="s">
        <v>43</v>
      </c>
      <c r="E39" s="39" t="s">
        <v>112</v>
      </c>
      <c r="F39" s="40">
        <v>1467.72</v>
      </c>
      <c r="G39" s="40">
        <v>2287.1999999999998</v>
      </c>
    </row>
    <row r="40" spans="1:7" x14ac:dyDescent="0.25">
      <c r="A40" s="39" t="s">
        <v>86</v>
      </c>
      <c r="B40" s="39" t="s">
        <v>25</v>
      </c>
      <c r="C40" s="39" t="s">
        <v>1</v>
      </c>
      <c r="D40" s="39" t="s">
        <v>43</v>
      </c>
      <c r="E40" s="39" t="s">
        <v>111</v>
      </c>
      <c r="F40" s="40">
        <v>3708.48</v>
      </c>
      <c r="G40" s="40">
        <v>3959.38</v>
      </c>
    </row>
    <row r="41" spans="1:7" x14ac:dyDescent="0.25">
      <c r="A41" s="39" t="s">
        <v>86</v>
      </c>
      <c r="B41" s="39" t="s">
        <v>25</v>
      </c>
      <c r="C41" s="39" t="s">
        <v>1</v>
      </c>
      <c r="D41" s="39" t="s">
        <v>43</v>
      </c>
      <c r="E41" s="39" t="s">
        <v>105</v>
      </c>
      <c r="F41" s="40">
        <v>936.3</v>
      </c>
      <c r="G41" s="40">
        <v>1856.46</v>
      </c>
    </row>
    <row r="42" spans="1:7" x14ac:dyDescent="0.25">
      <c r="A42" s="39" t="s">
        <v>86</v>
      </c>
      <c r="B42" s="39" t="s">
        <v>25</v>
      </c>
      <c r="C42" s="39" t="s">
        <v>1</v>
      </c>
      <c r="D42" s="39" t="s">
        <v>43</v>
      </c>
      <c r="E42" s="39" t="s">
        <v>57</v>
      </c>
      <c r="F42" s="40">
        <v>455.74</v>
      </c>
      <c r="G42" s="40">
        <v>488.24</v>
      </c>
    </row>
    <row r="43" spans="1:7" x14ac:dyDescent="0.25">
      <c r="A43" s="39" t="s">
        <v>86</v>
      </c>
      <c r="B43" s="39" t="s">
        <v>25</v>
      </c>
      <c r="C43" s="39" t="s">
        <v>1</v>
      </c>
      <c r="D43" s="39" t="s">
        <v>77</v>
      </c>
      <c r="E43" s="39" t="s">
        <v>41</v>
      </c>
      <c r="F43" s="40">
        <v>4741.2</v>
      </c>
      <c r="G43" s="40">
        <v>60025.56</v>
      </c>
    </row>
    <row r="44" spans="1:7" x14ac:dyDescent="0.25">
      <c r="A44" s="39" t="s">
        <v>86</v>
      </c>
      <c r="B44" s="39" t="s">
        <v>25</v>
      </c>
      <c r="C44" s="39" t="s">
        <v>1</v>
      </c>
      <c r="D44" s="39" t="s">
        <v>58</v>
      </c>
      <c r="E44" s="39" t="s">
        <v>30</v>
      </c>
      <c r="F44" s="40">
        <v>2222.06</v>
      </c>
      <c r="G44" s="40">
        <v>2447.4</v>
      </c>
    </row>
    <row r="45" spans="1:7" x14ac:dyDescent="0.25">
      <c r="A45" s="39" t="s">
        <v>86</v>
      </c>
      <c r="B45" s="39" t="s">
        <v>25</v>
      </c>
      <c r="C45" s="39" t="s">
        <v>1</v>
      </c>
      <c r="D45" s="39" t="s">
        <v>58</v>
      </c>
      <c r="E45" s="39" t="s">
        <v>42</v>
      </c>
      <c r="F45" s="40">
        <v>16268.8</v>
      </c>
      <c r="G45" s="40">
        <v>70000</v>
      </c>
    </row>
    <row r="46" spans="1:7" x14ac:dyDescent="0.25">
      <c r="A46" s="39" t="s">
        <v>86</v>
      </c>
      <c r="B46" s="39" t="s">
        <v>25</v>
      </c>
      <c r="C46" s="39" t="s">
        <v>1</v>
      </c>
      <c r="D46" s="39" t="s">
        <v>58</v>
      </c>
      <c r="E46" s="39" t="s">
        <v>52</v>
      </c>
      <c r="F46" s="40">
        <v>17856.34</v>
      </c>
      <c r="G46" s="40">
        <v>19650.900000000001</v>
      </c>
    </row>
    <row r="47" spans="1:7" x14ac:dyDescent="0.25">
      <c r="A47" s="39" t="s">
        <v>86</v>
      </c>
      <c r="B47" s="39" t="s">
        <v>25</v>
      </c>
      <c r="C47" s="39" t="s">
        <v>1</v>
      </c>
      <c r="D47" s="39" t="s">
        <v>58</v>
      </c>
      <c r="E47" s="39" t="s">
        <v>31</v>
      </c>
      <c r="F47" s="40">
        <v>51928.22</v>
      </c>
      <c r="G47" s="40">
        <v>13428</v>
      </c>
    </row>
    <row r="48" spans="1:7" x14ac:dyDescent="0.25">
      <c r="A48" s="39" t="s">
        <v>86</v>
      </c>
      <c r="B48" s="39" t="s">
        <v>25</v>
      </c>
      <c r="C48" s="39" t="s">
        <v>1</v>
      </c>
      <c r="D48" s="39" t="s">
        <v>58</v>
      </c>
      <c r="E48" s="39" t="s">
        <v>41</v>
      </c>
      <c r="F48" s="40">
        <v>8816.2199999999993</v>
      </c>
      <c r="G48" s="40">
        <v>38737.68</v>
      </c>
    </row>
    <row r="49" spans="1:7" x14ac:dyDescent="0.25">
      <c r="A49" s="39" t="s">
        <v>86</v>
      </c>
      <c r="B49" s="39" t="s">
        <v>25</v>
      </c>
      <c r="C49" s="39" t="s">
        <v>1</v>
      </c>
      <c r="D49" s="39" t="s">
        <v>89</v>
      </c>
      <c r="E49" s="39" t="s">
        <v>57</v>
      </c>
      <c r="F49" s="40">
        <v>657.9</v>
      </c>
      <c r="G49" s="40">
        <v>663</v>
      </c>
    </row>
    <row r="50" spans="1:7" x14ac:dyDescent="0.25">
      <c r="A50" s="31" t="s">
        <v>86</v>
      </c>
      <c r="B50" s="26"/>
      <c r="C50" s="26"/>
      <c r="D50" s="26"/>
      <c r="E50" s="26"/>
      <c r="F50" s="26">
        <f>SUM(F36:F49)</f>
        <v>117290.48</v>
      </c>
      <c r="G50" s="27">
        <f>SUM(G36:G49)</f>
        <v>221679.21999999997</v>
      </c>
    </row>
    <row r="51" spans="1:7" x14ac:dyDescent="0.25">
      <c r="A51" s="39" t="s">
        <v>88</v>
      </c>
      <c r="B51" s="39" t="s">
        <v>25</v>
      </c>
      <c r="C51" s="39" t="s">
        <v>1</v>
      </c>
      <c r="D51" s="39" t="s">
        <v>90</v>
      </c>
      <c r="E51" s="39" t="s">
        <v>41</v>
      </c>
      <c r="F51" s="40">
        <v>823.1</v>
      </c>
      <c r="G51" s="40">
        <v>23350.42</v>
      </c>
    </row>
    <row r="52" spans="1:7" x14ac:dyDescent="0.25">
      <c r="A52" s="39" t="s">
        <v>88</v>
      </c>
      <c r="B52" s="39" t="s">
        <v>25</v>
      </c>
      <c r="C52" s="39" t="s">
        <v>1</v>
      </c>
      <c r="D52" s="39" t="s">
        <v>43</v>
      </c>
      <c r="E52" s="39" t="s">
        <v>30</v>
      </c>
      <c r="F52" s="40">
        <v>204.12</v>
      </c>
      <c r="G52" s="40">
        <v>255.6</v>
      </c>
    </row>
    <row r="53" spans="1:7" x14ac:dyDescent="0.25">
      <c r="A53" s="39" t="s">
        <v>88</v>
      </c>
      <c r="B53" s="39" t="s">
        <v>25</v>
      </c>
      <c r="C53" s="39" t="s">
        <v>1</v>
      </c>
      <c r="D53" s="39" t="s">
        <v>43</v>
      </c>
      <c r="E53" s="39" t="s">
        <v>62</v>
      </c>
      <c r="F53" s="40">
        <v>397.22</v>
      </c>
      <c r="G53" s="40">
        <v>12568.04</v>
      </c>
    </row>
    <row r="54" spans="1:7" x14ac:dyDescent="0.25">
      <c r="A54" s="39" t="s">
        <v>88</v>
      </c>
      <c r="B54" s="39" t="s">
        <v>25</v>
      </c>
      <c r="C54" s="39" t="s">
        <v>1</v>
      </c>
      <c r="D54" s="39" t="s">
        <v>43</v>
      </c>
      <c r="E54" s="39" t="s">
        <v>91</v>
      </c>
      <c r="F54" s="40">
        <v>1081.3499999999999</v>
      </c>
      <c r="G54" s="40">
        <v>1373.31</v>
      </c>
    </row>
    <row r="55" spans="1:7" x14ac:dyDescent="0.25">
      <c r="A55" s="39" t="s">
        <v>88</v>
      </c>
      <c r="B55" s="39" t="s">
        <v>25</v>
      </c>
      <c r="C55" s="39" t="s">
        <v>1</v>
      </c>
      <c r="D55" s="39" t="s">
        <v>43</v>
      </c>
      <c r="E55" s="39" t="s">
        <v>110</v>
      </c>
      <c r="F55" s="40">
        <v>100</v>
      </c>
      <c r="G55" s="40">
        <v>823</v>
      </c>
    </row>
    <row r="56" spans="1:7" x14ac:dyDescent="0.25">
      <c r="A56" s="39" t="s">
        <v>88</v>
      </c>
      <c r="B56" s="39" t="s">
        <v>25</v>
      </c>
      <c r="C56" s="39" t="s">
        <v>1</v>
      </c>
      <c r="D56" s="39" t="s">
        <v>43</v>
      </c>
      <c r="E56" s="39" t="s">
        <v>41</v>
      </c>
      <c r="F56" s="40">
        <v>7315.95</v>
      </c>
      <c r="G56" s="40">
        <v>6482.75</v>
      </c>
    </row>
    <row r="57" spans="1:7" x14ac:dyDescent="0.25">
      <c r="A57" s="39" t="s">
        <v>88</v>
      </c>
      <c r="B57" s="39" t="s">
        <v>25</v>
      </c>
      <c r="C57" s="39" t="s">
        <v>1</v>
      </c>
      <c r="D57" s="39" t="s">
        <v>43</v>
      </c>
      <c r="E57" s="39" t="s">
        <v>111</v>
      </c>
      <c r="F57" s="40">
        <v>48.24</v>
      </c>
      <c r="G57" s="40">
        <v>92.14</v>
      </c>
    </row>
    <row r="58" spans="1:7" x14ac:dyDescent="0.25">
      <c r="A58" s="39" t="s">
        <v>88</v>
      </c>
      <c r="B58" s="39" t="s">
        <v>25</v>
      </c>
      <c r="C58" s="39" t="s">
        <v>1</v>
      </c>
      <c r="D58" s="39" t="s">
        <v>43</v>
      </c>
      <c r="E58" s="39" t="s">
        <v>97</v>
      </c>
      <c r="F58" s="40">
        <v>1624.5</v>
      </c>
      <c r="G58" s="40">
        <v>3996.27</v>
      </c>
    </row>
    <row r="59" spans="1:7" x14ac:dyDescent="0.25">
      <c r="A59" s="39" t="s">
        <v>88</v>
      </c>
      <c r="B59" s="39" t="s">
        <v>25</v>
      </c>
      <c r="C59" s="39" t="s">
        <v>1</v>
      </c>
      <c r="D59" s="39" t="s">
        <v>43</v>
      </c>
      <c r="E59" s="39" t="s">
        <v>105</v>
      </c>
      <c r="F59" s="40">
        <v>135.68</v>
      </c>
      <c r="G59" s="40">
        <v>186</v>
      </c>
    </row>
    <row r="60" spans="1:7" x14ac:dyDescent="0.25">
      <c r="A60" s="39" t="s">
        <v>88</v>
      </c>
      <c r="B60" s="39" t="s">
        <v>25</v>
      </c>
      <c r="C60" s="39" t="s">
        <v>1</v>
      </c>
      <c r="D60" s="39" t="s">
        <v>43</v>
      </c>
      <c r="E60" s="39" t="s">
        <v>57</v>
      </c>
      <c r="F60" s="40">
        <v>1238.07</v>
      </c>
      <c r="G60" s="40">
        <v>1339.36</v>
      </c>
    </row>
    <row r="61" spans="1:7" x14ac:dyDescent="0.25">
      <c r="A61" s="39" t="s">
        <v>88</v>
      </c>
      <c r="B61" s="39" t="s">
        <v>25</v>
      </c>
      <c r="C61" s="39" t="s">
        <v>1</v>
      </c>
      <c r="D61" s="39" t="s">
        <v>43</v>
      </c>
      <c r="E61" s="39" t="s">
        <v>124</v>
      </c>
      <c r="F61" s="40">
        <v>32.35</v>
      </c>
      <c r="G61" s="40">
        <v>389.4</v>
      </c>
    </row>
    <row r="62" spans="1:7" x14ac:dyDescent="0.25">
      <c r="A62" s="39" t="s">
        <v>88</v>
      </c>
      <c r="B62" s="39" t="s">
        <v>25</v>
      </c>
      <c r="C62" s="39" t="s">
        <v>1</v>
      </c>
      <c r="D62" s="39" t="s">
        <v>43</v>
      </c>
      <c r="E62" s="39" t="s">
        <v>106</v>
      </c>
      <c r="F62" s="40">
        <v>585.75</v>
      </c>
      <c r="G62" s="40">
        <v>12297</v>
      </c>
    </row>
    <row r="63" spans="1:7" x14ac:dyDescent="0.25">
      <c r="A63" s="39" t="s">
        <v>88</v>
      </c>
      <c r="B63" s="39" t="s">
        <v>25</v>
      </c>
      <c r="C63" s="39" t="s">
        <v>1</v>
      </c>
      <c r="D63" s="39" t="s">
        <v>92</v>
      </c>
      <c r="E63" s="39" t="s">
        <v>41</v>
      </c>
      <c r="F63" s="40">
        <v>21355.78</v>
      </c>
      <c r="G63" s="40">
        <v>64584</v>
      </c>
    </row>
    <row r="64" spans="1:7" x14ac:dyDescent="0.25">
      <c r="A64" s="39" t="s">
        <v>88</v>
      </c>
      <c r="B64" s="39" t="s">
        <v>25</v>
      </c>
      <c r="C64" s="39" t="s">
        <v>1</v>
      </c>
      <c r="D64" s="39" t="s">
        <v>77</v>
      </c>
      <c r="E64" s="39" t="s">
        <v>110</v>
      </c>
      <c r="F64" s="40">
        <v>25</v>
      </c>
      <c r="G64" s="40">
        <v>1952.75</v>
      </c>
    </row>
    <row r="65" spans="1:7" x14ac:dyDescent="0.25">
      <c r="A65" s="39" t="s">
        <v>88</v>
      </c>
      <c r="B65" s="39" t="s">
        <v>25</v>
      </c>
      <c r="C65" s="39" t="s">
        <v>1</v>
      </c>
      <c r="D65" s="39" t="s">
        <v>77</v>
      </c>
      <c r="E65" s="39" t="s">
        <v>41</v>
      </c>
      <c r="F65" s="40">
        <v>75</v>
      </c>
      <c r="G65" s="40">
        <v>551.6</v>
      </c>
    </row>
    <row r="66" spans="1:7" x14ac:dyDescent="0.25">
      <c r="A66" s="39" t="s">
        <v>88</v>
      </c>
      <c r="B66" s="39" t="s">
        <v>25</v>
      </c>
      <c r="C66" s="39" t="s">
        <v>1</v>
      </c>
      <c r="D66" s="39" t="s">
        <v>77</v>
      </c>
      <c r="E66" s="39" t="s">
        <v>93</v>
      </c>
      <c r="F66" s="40">
        <v>8586.24</v>
      </c>
      <c r="G66" s="40">
        <v>70771.399999999994</v>
      </c>
    </row>
    <row r="67" spans="1:7" x14ac:dyDescent="0.25">
      <c r="A67" s="39" t="s">
        <v>88</v>
      </c>
      <c r="B67" s="39" t="s">
        <v>25</v>
      </c>
      <c r="C67" s="39" t="s">
        <v>1</v>
      </c>
      <c r="D67" s="39" t="s">
        <v>77</v>
      </c>
      <c r="E67" s="39" t="s">
        <v>26</v>
      </c>
      <c r="F67" s="40">
        <v>4603.2</v>
      </c>
      <c r="G67" s="40">
        <v>42410.12</v>
      </c>
    </row>
    <row r="68" spans="1:7" x14ac:dyDescent="0.25">
      <c r="A68" s="39" t="s">
        <v>88</v>
      </c>
      <c r="B68" s="39" t="s">
        <v>25</v>
      </c>
      <c r="C68" s="39" t="s">
        <v>1</v>
      </c>
      <c r="D68" s="39" t="s">
        <v>58</v>
      </c>
      <c r="E68" s="39" t="s">
        <v>42</v>
      </c>
      <c r="F68" s="40">
        <v>6749.68</v>
      </c>
      <c r="G68" s="40">
        <v>19326.52</v>
      </c>
    </row>
    <row r="69" spans="1:7" x14ac:dyDescent="0.25">
      <c r="A69" s="39" t="s">
        <v>88</v>
      </c>
      <c r="B69" s="39" t="s">
        <v>25</v>
      </c>
      <c r="C69" s="39" t="s">
        <v>1</v>
      </c>
      <c r="D69" s="39" t="s">
        <v>58</v>
      </c>
      <c r="E69" s="39" t="s">
        <v>31</v>
      </c>
      <c r="F69" s="40">
        <v>125.71</v>
      </c>
      <c r="G69" s="40">
        <v>103.75</v>
      </c>
    </row>
    <row r="70" spans="1:7" x14ac:dyDescent="0.25">
      <c r="A70" s="39" t="s">
        <v>88</v>
      </c>
      <c r="B70" s="39" t="s">
        <v>25</v>
      </c>
      <c r="C70" s="39" t="s">
        <v>1</v>
      </c>
      <c r="D70" s="39" t="s">
        <v>58</v>
      </c>
      <c r="E70" s="39" t="s">
        <v>110</v>
      </c>
      <c r="F70" s="40">
        <v>10</v>
      </c>
      <c r="G70" s="40">
        <v>139.5</v>
      </c>
    </row>
    <row r="71" spans="1:7" x14ac:dyDescent="0.25">
      <c r="A71" s="39" t="s">
        <v>88</v>
      </c>
      <c r="B71" s="39" t="s">
        <v>25</v>
      </c>
      <c r="C71" s="39" t="s">
        <v>1</v>
      </c>
      <c r="D71" s="39" t="s">
        <v>58</v>
      </c>
      <c r="E71" s="39" t="s">
        <v>68</v>
      </c>
      <c r="F71" s="40">
        <v>569.84</v>
      </c>
      <c r="G71" s="40">
        <v>756</v>
      </c>
    </row>
    <row r="72" spans="1:7" x14ac:dyDescent="0.25">
      <c r="A72" s="39" t="s">
        <v>88</v>
      </c>
      <c r="B72" s="39" t="s">
        <v>25</v>
      </c>
      <c r="C72" s="39" t="s">
        <v>1</v>
      </c>
      <c r="D72" s="39" t="s">
        <v>58</v>
      </c>
      <c r="E72" s="39" t="s">
        <v>41</v>
      </c>
      <c r="F72" s="40">
        <v>13020</v>
      </c>
      <c r="G72" s="40">
        <v>1165</v>
      </c>
    </row>
    <row r="73" spans="1:7" x14ac:dyDescent="0.25">
      <c r="A73" s="39" t="s">
        <v>88</v>
      </c>
      <c r="B73" s="39" t="s">
        <v>25</v>
      </c>
      <c r="C73" s="39" t="s">
        <v>1</v>
      </c>
      <c r="D73" s="39" t="s">
        <v>58</v>
      </c>
      <c r="E73" s="39" t="s">
        <v>111</v>
      </c>
      <c r="F73" s="40">
        <v>815.24</v>
      </c>
      <c r="G73" s="40">
        <v>4190.33</v>
      </c>
    </row>
    <row r="74" spans="1:7" x14ac:dyDescent="0.25">
      <c r="A74" s="39" t="s">
        <v>88</v>
      </c>
      <c r="B74" s="39" t="s">
        <v>25</v>
      </c>
      <c r="C74" s="39" t="s">
        <v>1</v>
      </c>
      <c r="D74" s="39" t="s">
        <v>58</v>
      </c>
      <c r="E74" s="39" t="s">
        <v>97</v>
      </c>
      <c r="F74" s="40">
        <v>2451</v>
      </c>
      <c r="G74" s="40">
        <v>2573.5500000000002</v>
      </c>
    </row>
    <row r="75" spans="1:7" x14ac:dyDescent="0.25">
      <c r="A75" s="39" t="s">
        <v>88</v>
      </c>
      <c r="B75" s="39" t="s">
        <v>25</v>
      </c>
      <c r="C75" s="39" t="s">
        <v>1</v>
      </c>
      <c r="D75" s="39" t="s">
        <v>58</v>
      </c>
      <c r="E75" s="39" t="s">
        <v>105</v>
      </c>
      <c r="F75" s="40">
        <v>1028.1600000000001</v>
      </c>
      <c r="G75" s="40">
        <v>1189.5999999999999</v>
      </c>
    </row>
    <row r="76" spans="1:7" x14ac:dyDescent="0.25">
      <c r="A76" s="39" t="s">
        <v>88</v>
      </c>
      <c r="B76" s="39" t="s">
        <v>25</v>
      </c>
      <c r="C76" s="39" t="s">
        <v>1</v>
      </c>
      <c r="D76" s="39" t="s">
        <v>58</v>
      </c>
      <c r="E76" s="39" t="s">
        <v>57</v>
      </c>
      <c r="F76" s="40">
        <v>1315.8</v>
      </c>
      <c r="G76" s="40">
        <v>1326</v>
      </c>
    </row>
    <row r="77" spans="1:7" x14ac:dyDescent="0.25">
      <c r="A77" s="39" t="s">
        <v>88</v>
      </c>
      <c r="B77" s="39" t="s">
        <v>25</v>
      </c>
      <c r="C77" s="39" t="s">
        <v>1</v>
      </c>
      <c r="D77" s="39" t="s">
        <v>58</v>
      </c>
      <c r="E77" s="39" t="s">
        <v>124</v>
      </c>
      <c r="F77" s="40">
        <v>447.12</v>
      </c>
      <c r="G77" s="40">
        <v>567</v>
      </c>
    </row>
    <row r="78" spans="1:7" x14ac:dyDescent="0.25">
      <c r="A78" s="39" t="s">
        <v>88</v>
      </c>
      <c r="B78" s="39" t="s">
        <v>25</v>
      </c>
      <c r="C78" s="39" t="s">
        <v>1</v>
      </c>
      <c r="D78" s="39" t="s">
        <v>58</v>
      </c>
      <c r="E78" s="39" t="s">
        <v>26</v>
      </c>
      <c r="F78" s="40">
        <v>22573.9</v>
      </c>
      <c r="G78" s="40">
        <v>32714.9</v>
      </c>
    </row>
    <row r="79" spans="1:7" x14ac:dyDescent="0.25">
      <c r="A79" s="39" t="s">
        <v>88</v>
      </c>
      <c r="B79" s="39" t="s">
        <v>25</v>
      </c>
      <c r="C79" s="39" t="s">
        <v>1</v>
      </c>
      <c r="D79" s="39" t="s">
        <v>89</v>
      </c>
      <c r="E79" s="39" t="s">
        <v>57</v>
      </c>
      <c r="F79" s="40">
        <v>1113.6400000000001</v>
      </c>
      <c r="G79" s="40">
        <v>20791</v>
      </c>
    </row>
    <row r="80" spans="1:7" x14ac:dyDescent="0.25">
      <c r="A80" s="31" t="s">
        <v>88</v>
      </c>
      <c r="B80" s="26"/>
      <c r="C80" s="26"/>
      <c r="D80" s="26"/>
      <c r="E80" s="26"/>
      <c r="F80" s="26">
        <f>SUM(F51:F79)</f>
        <v>98451.64</v>
      </c>
      <c r="G80" s="27">
        <f>SUM(G51:G79)</f>
        <v>328266.31</v>
      </c>
    </row>
    <row r="81" spans="1:7" x14ac:dyDescent="0.25">
      <c r="A81" s="31" t="s">
        <v>0</v>
      </c>
      <c r="B81" s="26"/>
      <c r="C81" s="26"/>
      <c r="D81" s="26"/>
      <c r="E81" s="26"/>
      <c r="F81" s="26">
        <f>SUM(F80,F50,F35)</f>
        <v>609075.98</v>
      </c>
      <c r="G81" s="27">
        <f>SUM(G80,G50,G35)</f>
        <v>4280575.58</v>
      </c>
    </row>
    <row r="83" spans="1:7" x14ac:dyDescent="0.25">
      <c r="A83" t="s">
        <v>20</v>
      </c>
    </row>
    <row r="85" spans="1:7" x14ac:dyDescent="0.25">
      <c r="A85" s="51" t="s">
        <v>65</v>
      </c>
      <c r="B85" s="51"/>
      <c r="C85" s="51"/>
    </row>
    <row r="86" spans="1:7" x14ac:dyDescent="0.25">
      <c r="A86" s="43" t="s">
        <v>17</v>
      </c>
      <c r="B86" t="s">
        <v>127</v>
      </c>
      <c r="C86" t="s">
        <v>128</v>
      </c>
    </row>
    <row r="87" spans="1:7" x14ac:dyDescent="0.25">
      <c r="A87" s="44" t="s">
        <v>30</v>
      </c>
      <c r="B87" s="45">
        <v>6399.4199999999992</v>
      </c>
      <c r="C87" s="45">
        <v>7494.4400000000005</v>
      </c>
    </row>
    <row r="88" spans="1:7" x14ac:dyDescent="0.25">
      <c r="A88" s="44" t="s">
        <v>62</v>
      </c>
      <c r="B88" s="45">
        <v>2924.0699999999997</v>
      </c>
      <c r="C88" s="45">
        <v>15575.990000000002</v>
      </c>
    </row>
    <row r="89" spans="1:7" x14ac:dyDescent="0.25">
      <c r="A89" s="44" t="s">
        <v>42</v>
      </c>
      <c r="B89" s="45">
        <v>37098.22</v>
      </c>
      <c r="C89" s="45">
        <v>3649174.27</v>
      </c>
    </row>
    <row r="90" spans="1:7" x14ac:dyDescent="0.25">
      <c r="A90" s="44" t="s">
        <v>52</v>
      </c>
      <c r="B90" s="45">
        <v>25332.720000000001</v>
      </c>
      <c r="C90" s="45">
        <v>25832.47</v>
      </c>
    </row>
    <row r="91" spans="1:7" x14ac:dyDescent="0.25">
      <c r="A91" s="44" t="s">
        <v>91</v>
      </c>
      <c r="B91" s="45">
        <v>1081.3499999999999</v>
      </c>
      <c r="C91" s="45">
        <v>1373.31</v>
      </c>
    </row>
    <row r="92" spans="1:7" x14ac:dyDescent="0.25">
      <c r="A92" s="44" t="s">
        <v>31</v>
      </c>
      <c r="B92" s="45">
        <v>367690.34</v>
      </c>
      <c r="C92" s="45">
        <v>70794.11</v>
      </c>
    </row>
    <row r="93" spans="1:7" x14ac:dyDescent="0.25">
      <c r="A93" s="44" t="s">
        <v>110</v>
      </c>
      <c r="B93" s="45">
        <v>135</v>
      </c>
      <c r="C93" s="45">
        <v>2915.25</v>
      </c>
    </row>
    <row r="94" spans="1:7" x14ac:dyDescent="0.25">
      <c r="A94" s="44" t="s">
        <v>104</v>
      </c>
      <c r="B94" s="45">
        <v>1082.8800000000001</v>
      </c>
      <c r="C94" s="45">
        <v>3671.2</v>
      </c>
    </row>
    <row r="95" spans="1:7" x14ac:dyDescent="0.25">
      <c r="A95" s="44" t="s">
        <v>112</v>
      </c>
      <c r="B95" s="45">
        <v>1467.72</v>
      </c>
      <c r="C95" s="45">
        <v>2287.1999999999998</v>
      </c>
    </row>
    <row r="96" spans="1:7" x14ac:dyDescent="0.25">
      <c r="A96" s="44" t="s">
        <v>68</v>
      </c>
      <c r="B96" s="45">
        <v>634.76</v>
      </c>
      <c r="C96" s="45">
        <v>815.4</v>
      </c>
    </row>
    <row r="97" spans="1:3" x14ac:dyDescent="0.25">
      <c r="A97" s="44" t="s">
        <v>41</v>
      </c>
      <c r="B97" s="45">
        <v>56147.25</v>
      </c>
      <c r="C97" s="45">
        <v>194897.00999999998</v>
      </c>
    </row>
    <row r="98" spans="1:3" x14ac:dyDescent="0.25">
      <c r="A98" s="44" t="s">
        <v>111</v>
      </c>
      <c r="B98" s="45">
        <v>4571.96</v>
      </c>
      <c r="C98" s="45">
        <v>8241.85</v>
      </c>
    </row>
    <row r="99" spans="1:3" x14ac:dyDescent="0.25">
      <c r="A99" s="44" t="s">
        <v>97</v>
      </c>
      <c r="B99" s="45">
        <v>4075.5</v>
      </c>
      <c r="C99" s="45">
        <v>6569.82</v>
      </c>
    </row>
    <row r="100" spans="1:3" x14ac:dyDescent="0.25">
      <c r="A100" s="44" t="s">
        <v>105</v>
      </c>
      <c r="B100" s="45">
        <v>3554.9399999999996</v>
      </c>
      <c r="C100" s="45">
        <v>4631.9699999999993</v>
      </c>
    </row>
    <row r="101" spans="1:3" x14ac:dyDescent="0.25">
      <c r="A101" s="44" t="s">
        <v>57</v>
      </c>
      <c r="B101" s="45">
        <v>5894.79</v>
      </c>
      <c r="C101" s="45">
        <v>25758.840000000004</v>
      </c>
    </row>
    <row r="102" spans="1:3" x14ac:dyDescent="0.25">
      <c r="A102" s="44" t="s">
        <v>124</v>
      </c>
      <c r="B102" s="45">
        <v>479.47</v>
      </c>
      <c r="C102" s="45">
        <v>956.4</v>
      </c>
    </row>
    <row r="103" spans="1:3" x14ac:dyDescent="0.25">
      <c r="A103" s="44" t="s">
        <v>93</v>
      </c>
      <c r="B103" s="45">
        <v>8586.24</v>
      </c>
      <c r="C103" s="45">
        <v>70771.399999999994</v>
      </c>
    </row>
    <row r="104" spans="1:3" x14ac:dyDescent="0.25">
      <c r="A104" s="44" t="s">
        <v>106</v>
      </c>
      <c r="B104" s="45">
        <v>1028.95</v>
      </c>
      <c r="C104" s="45">
        <v>12781.05</v>
      </c>
    </row>
    <row r="105" spans="1:3" x14ac:dyDescent="0.25">
      <c r="A105" s="44" t="s">
        <v>26</v>
      </c>
      <c r="B105" s="45">
        <v>78680.259999999995</v>
      </c>
      <c r="C105" s="45">
        <v>173583.24</v>
      </c>
    </row>
    <row r="106" spans="1:3" x14ac:dyDescent="0.25">
      <c r="A106" s="44" t="s">
        <v>126</v>
      </c>
      <c r="B106" s="45">
        <v>606865.84</v>
      </c>
      <c r="C106" s="45">
        <v>4278125.22</v>
      </c>
    </row>
  </sheetData>
  <sortState xmlns:xlrd2="http://schemas.microsoft.com/office/spreadsheetml/2017/richdata2" ref="A74:C84">
    <sortCondition ref="A38"/>
  </sortState>
  <mergeCells count="5">
    <mergeCell ref="A85:C85"/>
    <mergeCell ref="A11:G11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4" fitToHeight="0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7"/>
  <sheetViews>
    <sheetView showGridLines="0" tabSelected="1" workbookViewId="0">
      <selection activeCell="A13" sqref="A13"/>
    </sheetView>
  </sheetViews>
  <sheetFormatPr baseColWidth="10" defaultColWidth="49.42578125" defaultRowHeight="15" x14ac:dyDescent="0.25"/>
  <cols>
    <col min="1" max="1" width="14.28515625" customWidth="1"/>
    <col min="2" max="2" width="11.5703125" bestFit="1" customWidth="1"/>
    <col min="3" max="3" width="17.7109375" bestFit="1" customWidth="1"/>
    <col min="4" max="4" width="25.7109375" bestFit="1" customWidth="1"/>
    <col min="5" max="5" width="18.7109375" bestFit="1" customWidth="1"/>
    <col min="6" max="6" width="14.42578125" style="3" bestFit="1" customWidth="1"/>
    <col min="7" max="7" width="15.5703125" style="1" bestFit="1" customWidth="1"/>
  </cols>
  <sheetData>
    <row r="1" spans="1:7" x14ac:dyDescent="0.25">
      <c r="A1" s="4"/>
    </row>
    <row r="6" spans="1:7" x14ac:dyDescent="0.25">
      <c r="A6" s="47"/>
      <c r="B6" s="47"/>
      <c r="C6" s="47"/>
      <c r="D6" s="47"/>
      <c r="E6" s="47"/>
      <c r="F6" s="47"/>
      <c r="G6" s="47"/>
    </row>
    <row r="7" spans="1:7" ht="15" customHeight="1" x14ac:dyDescent="0.35">
      <c r="A7" s="48"/>
      <c r="B7" s="48"/>
      <c r="C7" s="48"/>
      <c r="D7" s="48"/>
      <c r="E7" s="48"/>
      <c r="F7" s="48"/>
      <c r="G7" s="48"/>
    </row>
    <row r="8" spans="1:7" ht="15" customHeight="1" x14ac:dyDescent="0.35">
      <c r="A8" s="49"/>
      <c r="B8" s="49"/>
      <c r="C8" s="49"/>
      <c r="D8" s="49"/>
      <c r="E8" s="49"/>
      <c r="F8" s="49"/>
      <c r="G8" s="49"/>
    </row>
    <row r="9" spans="1:7" ht="22.5" x14ac:dyDescent="0.35">
      <c r="A9" s="49" t="s">
        <v>15</v>
      </c>
      <c r="B9" s="49"/>
      <c r="C9" s="49"/>
      <c r="D9" s="49"/>
      <c r="E9" s="49"/>
      <c r="F9" s="49"/>
      <c r="G9" s="49"/>
    </row>
    <row r="10" spans="1:7" ht="19.5" x14ac:dyDescent="0.35">
      <c r="A10" s="50" t="s">
        <v>64</v>
      </c>
      <c r="B10" s="50"/>
      <c r="C10" s="50"/>
      <c r="D10" s="50"/>
      <c r="E10" s="50"/>
      <c r="F10" s="50"/>
      <c r="G10" s="50"/>
    </row>
    <row r="11" spans="1:7" x14ac:dyDescent="0.25">
      <c r="A11" s="52" t="s">
        <v>21</v>
      </c>
      <c r="B11" s="52"/>
      <c r="C11" s="52"/>
      <c r="D11" s="52"/>
      <c r="E11" s="52"/>
      <c r="F11" s="52"/>
      <c r="G11" s="52"/>
    </row>
    <row r="12" spans="1:7" x14ac:dyDescent="0.25">
      <c r="A12" s="52" t="str">
        <f>Consolidado!A11</f>
        <v>4to Trimestre Año 2023</v>
      </c>
      <c r="B12" s="52"/>
      <c r="C12" s="52"/>
      <c r="D12" s="52"/>
      <c r="E12" s="52"/>
      <c r="F12" s="52"/>
      <c r="G12" s="52"/>
    </row>
    <row r="13" spans="1:7" x14ac:dyDescent="0.25">
      <c r="A13" s="28" t="s">
        <v>4</v>
      </c>
      <c r="B13" s="28" t="s">
        <v>5</v>
      </c>
      <c r="C13" s="28" t="s">
        <v>6</v>
      </c>
      <c r="D13" s="28" t="s">
        <v>12</v>
      </c>
      <c r="E13" s="28" t="s">
        <v>17</v>
      </c>
      <c r="F13" s="29" t="s">
        <v>7</v>
      </c>
      <c r="G13" s="30" t="s">
        <v>8</v>
      </c>
    </row>
    <row r="14" spans="1:7" x14ac:dyDescent="0.25">
      <c r="A14" s="39" t="s">
        <v>84</v>
      </c>
      <c r="B14" s="39" t="s">
        <v>25</v>
      </c>
      <c r="C14" s="39" t="s">
        <v>45</v>
      </c>
      <c r="D14" s="39" t="s">
        <v>44</v>
      </c>
      <c r="E14" s="39" t="s">
        <v>60</v>
      </c>
      <c r="F14" s="40">
        <v>86002.86</v>
      </c>
      <c r="G14" s="40">
        <v>174768.26</v>
      </c>
    </row>
    <row r="15" spans="1:7" x14ac:dyDescent="0.25">
      <c r="A15" s="39" t="s">
        <v>84</v>
      </c>
      <c r="B15" s="39" t="s">
        <v>25</v>
      </c>
      <c r="C15" s="39" t="s">
        <v>45</v>
      </c>
      <c r="D15" s="39" t="s">
        <v>44</v>
      </c>
      <c r="E15" s="39" t="s">
        <v>78</v>
      </c>
      <c r="F15" s="40">
        <v>300</v>
      </c>
      <c r="G15" s="40">
        <v>39106.120000000003</v>
      </c>
    </row>
    <row r="16" spans="1:7" x14ac:dyDescent="0.25">
      <c r="A16" s="39" t="s">
        <v>84</v>
      </c>
      <c r="B16" s="39" t="s">
        <v>25</v>
      </c>
      <c r="C16" s="39" t="s">
        <v>45</v>
      </c>
      <c r="D16" s="39" t="s">
        <v>44</v>
      </c>
      <c r="E16" s="39" t="s">
        <v>61</v>
      </c>
      <c r="F16" s="40">
        <v>12</v>
      </c>
      <c r="G16" s="40">
        <v>184.23</v>
      </c>
    </row>
    <row r="17" spans="1:7" x14ac:dyDescent="0.25">
      <c r="A17" s="39" t="s">
        <v>84</v>
      </c>
      <c r="B17" s="39" t="s">
        <v>25</v>
      </c>
      <c r="C17" s="39" t="s">
        <v>45</v>
      </c>
      <c r="D17" s="39" t="s">
        <v>44</v>
      </c>
      <c r="E17" s="39" t="s">
        <v>94</v>
      </c>
      <c r="F17" s="40">
        <v>5</v>
      </c>
      <c r="G17" s="40">
        <v>77.86</v>
      </c>
    </row>
    <row r="18" spans="1:7" x14ac:dyDescent="0.25">
      <c r="A18" s="39" t="s">
        <v>84</v>
      </c>
      <c r="B18" s="39" t="s">
        <v>25</v>
      </c>
      <c r="C18" s="39" t="s">
        <v>45</v>
      </c>
      <c r="D18" s="39" t="s">
        <v>44</v>
      </c>
      <c r="E18" s="39" t="s">
        <v>31</v>
      </c>
      <c r="F18" s="40">
        <v>3733</v>
      </c>
      <c r="G18" s="40">
        <v>101447.72</v>
      </c>
    </row>
    <row r="19" spans="1:7" x14ac:dyDescent="0.25">
      <c r="A19" s="39" t="s">
        <v>84</v>
      </c>
      <c r="B19" s="39" t="s">
        <v>25</v>
      </c>
      <c r="C19" s="39" t="s">
        <v>45</v>
      </c>
      <c r="D19" s="39" t="s">
        <v>44</v>
      </c>
      <c r="E19" s="39" t="s">
        <v>59</v>
      </c>
      <c r="F19" s="40">
        <v>941.81</v>
      </c>
      <c r="G19" s="40">
        <v>18811.36</v>
      </c>
    </row>
    <row r="20" spans="1:7" x14ac:dyDescent="0.25">
      <c r="A20" s="39" t="s">
        <v>84</v>
      </c>
      <c r="B20" s="39" t="s">
        <v>25</v>
      </c>
      <c r="C20" s="39" t="s">
        <v>45</v>
      </c>
      <c r="D20" s="39" t="s">
        <v>44</v>
      </c>
      <c r="E20" s="39" t="s">
        <v>47</v>
      </c>
      <c r="F20" s="40">
        <v>12800</v>
      </c>
      <c r="G20" s="40">
        <v>125831.16</v>
      </c>
    </row>
    <row r="21" spans="1:7" x14ac:dyDescent="0.25">
      <c r="A21" s="39" t="s">
        <v>84</v>
      </c>
      <c r="B21" s="39" t="s">
        <v>25</v>
      </c>
      <c r="C21" s="39" t="s">
        <v>45</v>
      </c>
      <c r="D21" s="39" t="s">
        <v>44</v>
      </c>
      <c r="E21" s="39" t="s">
        <v>46</v>
      </c>
      <c r="F21" s="40">
        <v>975</v>
      </c>
      <c r="G21" s="40">
        <v>14804.69</v>
      </c>
    </row>
    <row r="22" spans="1:7" ht="30" x14ac:dyDescent="0.25">
      <c r="A22" s="39" t="s">
        <v>84</v>
      </c>
      <c r="B22" s="39" t="s">
        <v>25</v>
      </c>
      <c r="C22" s="39" t="s">
        <v>45</v>
      </c>
      <c r="D22" s="39" t="s">
        <v>113</v>
      </c>
      <c r="E22" s="39" t="s">
        <v>114</v>
      </c>
      <c r="F22" s="40">
        <v>23000</v>
      </c>
      <c r="G22" s="40">
        <v>17250</v>
      </c>
    </row>
    <row r="23" spans="1:7" ht="30" x14ac:dyDescent="0.25">
      <c r="A23" s="39" t="s">
        <v>84</v>
      </c>
      <c r="B23" s="39" t="s">
        <v>25</v>
      </c>
      <c r="C23" s="39" t="s">
        <v>45</v>
      </c>
      <c r="D23" s="39" t="s">
        <v>113</v>
      </c>
      <c r="E23" s="39" t="s">
        <v>59</v>
      </c>
      <c r="F23" s="40">
        <v>72295</v>
      </c>
      <c r="G23" s="40">
        <v>23134.400000000001</v>
      </c>
    </row>
    <row r="24" spans="1:7" ht="30" x14ac:dyDescent="0.25">
      <c r="A24" s="39" t="s">
        <v>84</v>
      </c>
      <c r="B24" s="39" t="s">
        <v>25</v>
      </c>
      <c r="C24" s="39" t="s">
        <v>45</v>
      </c>
      <c r="D24" s="39" t="s">
        <v>80</v>
      </c>
      <c r="E24" s="39" t="s">
        <v>79</v>
      </c>
      <c r="F24" s="40">
        <v>26350</v>
      </c>
      <c r="G24" s="40">
        <v>2898.5</v>
      </c>
    </row>
    <row r="25" spans="1:7" ht="30" x14ac:dyDescent="0.25">
      <c r="A25" s="39" t="s">
        <v>84</v>
      </c>
      <c r="B25" s="39" t="s">
        <v>25</v>
      </c>
      <c r="C25" s="39" t="s">
        <v>45</v>
      </c>
      <c r="D25" s="39" t="s">
        <v>80</v>
      </c>
      <c r="E25" s="39" t="s">
        <v>59</v>
      </c>
      <c r="F25" s="40">
        <v>24420</v>
      </c>
      <c r="G25" s="40">
        <v>2686.2</v>
      </c>
    </row>
    <row r="26" spans="1:7" x14ac:dyDescent="0.25">
      <c r="A26" s="39" t="s">
        <v>84</v>
      </c>
      <c r="B26" s="39" t="s">
        <v>25</v>
      </c>
      <c r="C26" s="39" t="s">
        <v>45</v>
      </c>
      <c r="D26" s="39" t="s">
        <v>81</v>
      </c>
      <c r="E26" s="39" t="s">
        <v>61</v>
      </c>
      <c r="F26" s="40">
        <v>99086</v>
      </c>
      <c r="G26" s="40">
        <v>60132.959999999999</v>
      </c>
    </row>
    <row r="27" spans="1:7" x14ac:dyDescent="0.25">
      <c r="A27" s="39" t="s">
        <v>84</v>
      </c>
      <c r="B27" s="39" t="s">
        <v>25</v>
      </c>
      <c r="C27" s="39" t="s">
        <v>45</v>
      </c>
      <c r="D27" s="39" t="s">
        <v>81</v>
      </c>
      <c r="E27" s="39" t="s">
        <v>47</v>
      </c>
      <c r="F27" s="40">
        <v>48000</v>
      </c>
      <c r="G27" s="40">
        <v>30706</v>
      </c>
    </row>
    <row r="28" spans="1:7" x14ac:dyDescent="0.25">
      <c r="A28" s="31" t="s">
        <v>84</v>
      </c>
      <c r="B28" s="26"/>
      <c r="C28" s="26"/>
      <c r="D28" s="26"/>
      <c r="E28" s="26"/>
      <c r="F28" s="26">
        <f>SUM(F14:F27)</f>
        <v>397920.67</v>
      </c>
      <c r="G28" s="27">
        <f>SUM(G14:G27)</f>
        <v>611839.46</v>
      </c>
    </row>
    <row r="29" spans="1:7" ht="30" x14ac:dyDescent="0.25">
      <c r="A29" s="39" t="s">
        <v>86</v>
      </c>
      <c r="B29" s="39" t="s">
        <v>25</v>
      </c>
      <c r="C29" s="39" t="s">
        <v>45</v>
      </c>
      <c r="D29" s="39" t="s">
        <v>115</v>
      </c>
      <c r="E29" s="39" t="s">
        <v>46</v>
      </c>
      <c r="F29" s="40">
        <v>17473</v>
      </c>
      <c r="G29" s="40">
        <v>28410.34</v>
      </c>
    </row>
    <row r="30" spans="1:7" x14ac:dyDescent="0.25">
      <c r="A30" s="39" t="s">
        <v>86</v>
      </c>
      <c r="B30" s="39" t="s">
        <v>25</v>
      </c>
      <c r="C30" s="39" t="s">
        <v>45</v>
      </c>
      <c r="D30" s="39" t="s">
        <v>44</v>
      </c>
      <c r="E30" s="39" t="s">
        <v>60</v>
      </c>
      <c r="F30" s="40">
        <v>448.2</v>
      </c>
      <c r="G30" s="40">
        <v>8154.26</v>
      </c>
    </row>
    <row r="31" spans="1:7" x14ac:dyDescent="0.25">
      <c r="A31" s="39" t="s">
        <v>86</v>
      </c>
      <c r="B31" s="39" t="s">
        <v>25</v>
      </c>
      <c r="C31" s="39" t="s">
        <v>45</v>
      </c>
      <c r="D31" s="39" t="s">
        <v>44</v>
      </c>
      <c r="E31" s="39" t="s">
        <v>31</v>
      </c>
      <c r="F31" s="40">
        <v>3850</v>
      </c>
      <c r="G31" s="40">
        <v>113814.61</v>
      </c>
    </row>
    <row r="32" spans="1:7" x14ac:dyDescent="0.25">
      <c r="A32" s="39" t="s">
        <v>86</v>
      </c>
      <c r="B32" s="39" t="s">
        <v>25</v>
      </c>
      <c r="C32" s="39" t="s">
        <v>45</v>
      </c>
      <c r="D32" s="39" t="s">
        <v>44</v>
      </c>
      <c r="E32" s="39" t="s">
        <v>23</v>
      </c>
      <c r="F32" s="40">
        <v>4954</v>
      </c>
      <c r="G32" s="40">
        <v>61858.74</v>
      </c>
    </row>
    <row r="33" spans="1:7" x14ac:dyDescent="0.25">
      <c r="A33" s="39" t="s">
        <v>86</v>
      </c>
      <c r="B33" s="39" t="s">
        <v>25</v>
      </c>
      <c r="C33" s="39" t="s">
        <v>45</v>
      </c>
      <c r="D33" s="39" t="s">
        <v>44</v>
      </c>
      <c r="E33" s="39" t="s">
        <v>47</v>
      </c>
      <c r="F33" s="40">
        <v>6980.14</v>
      </c>
      <c r="G33" s="40">
        <v>75181.33</v>
      </c>
    </row>
    <row r="34" spans="1:7" x14ac:dyDescent="0.25">
      <c r="A34" s="39" t="s">
        <v>86</v>
      </c>
      <c r="B34" s="39" t="s">
        <v>25</v>
      </c>
      <c r="C34" s="39" t="s">
        <v>45</v>
      </c>
      <c r="D34" s="39" t="s">
        <v>44</v>
      </c>
      <c r="E34" s="39" t="s">
        <v>46</v>
      </c>
      <c r="F34" s="40">
        <v>11119</v>
      </c>
      <c r="G34" s="40">
        <v>207900.78</v>
      </c>
    </row>
    <row r="35" spans="1:7" x14ac:dyDescent="0.25">
      <c r="A35" s="39" t="s">
        <v>86</v>
      </c>
      <c r="B35" s="39" t="s">
        <v>25</v>
      </c>
      <c r="C35" s="39" t="s">
        <v>45</v>
      </c>
      <c r="D35" s="39" t="s">
        <v>44</v>
      </c>
      <c r="E35" s="39" t="s">
        <v>69</v>
      </c>
      <c r="F35" s="40">
        <v>214.29</v>
      </c>
      <c r="G35" s="40">
        <v>2223.0100000000002</v>
      </c>
    </row>
    <row r="36" spans="1:7" ht="30" x14ac:dyDescent="0.25">
      <c r="A36" s="39" t="s">
        <v>86</v>
      </c>
      <c r="B36" s="39" t="s">
        <v>25</v>
      </c>
      <c r="C36" s="39" t="s">
        <v>45</v>
      </c>
      <c r="D36" s="39" t="s">
        <v>113</v>
      </c>
      <c r="E36" s="39" t="s">
        <v>59</v>
      </c>
      <c r="F36" s="40">
        <v>79125</v>
      </c>
      <c r="G36" s="40">
        <v>8692.35</v>
      </c>
    </row>
    <row r="37" spans="1:7" ht="30" x14ac:dyDescent="0.25">
      <c r="A37" s="39" t="s">
        <v>86</v>
      </c>
      <c r="B37" s="39" t="s">
        <v>25</v>
      </c>
      <c r="C37" s="39" t="s">
        <v>45</v>
      </c>
      <c r="D37" s="39" t="s">
        <v>113</v>
      </c>
      <c r="E37" s="39" t="s">
        <v>116</v>
      </c>
      <c r="F37" s="40">
        <v>22970</v>
      </c>
      <c r="G37" s="40">
        <v>2526.6999999999998</v>
      </c>
    </row>
    <row r="38" spans="1:7" x14ac:dyDescent="0.25">
      <c r="A38" s="39" t="s">
        <v>86</v>
      </c>
      <c r="B38" s="39" t="s">
        <v>25</v>
      </c>
      <c r="C38" s="39" t="s">
        <v>45</v>
      </c>
      <c r="D38" s="39" t="s">
        <v>81</v>
      </c>
      <c r="E38" s="39" t="s">
        <v>117</v>
      </c>
      <c r="F38" s="40">
        <v>48000</v>
      </c>
      <c r="G38" s="40">
        <v>26400</v>
      </c>
    </row>
    <row r="39" spans="1:7" x14ac:dyDescent="0.25">
      <c r="A39" s="31" t="s">
        <v>86</v>
      </c>
      <c r="B39" s="26"/>
      <c r="C39" s="26"/>
      <c r="D39" s="26"/>
      <c r="E39" s="26"/>
      <c r="F39" s="26">
        <f>SUM(F29:F38)</f>
        <v>195133.63</v>
      </c>
      <c r="G39" s="27">
        <f>SUM(G29:G38)</f>
        <v>535162.11999999988</v>
      </c>
    </row>
    <row r="40" spans="1:7" x14ac:dyDescent="0.25">
      <c r="A40" s="39" t="s">
        <v>88</v>
      </c>
      <c r="B40" s="39" t="s">
        <v>25</v>
      </c>
      <c r="C40" s="39" t="s">
        <v>45</v>
      </c>
      <c r="D40" s="39" t="s">
        <v>44</v>
      </c>
      <c r="E40" s="39" t="s">
        <v>60</v>
      </c>
      <c r="F40" s="40">
        <v>37047</v>
      </c>
      <c r="G40" s="40">
        <v>576923.93999999994</v>
      </c>
    </row>
    <row r="41" spans="1:7" x14ac:dyDescent="0.25">
      <c r="A41" s="39" t="s">
        <v>88</v>
      </c>
      <c r="B41" s="39" t="s">
        <v>25</v>
      </c>
      <c r="C41" s="39" t="s">
        <v>45</v>
      </c>
      <c r="D41" s="39" t="s">
        <v>44</v>
      </c>
      <c r="E41" s="39" t="s">
        <v>78</v>
      </c>
      <c r="F41" s="40">
        <v>2100</v>
      </c>
      <c r="G41" s="40">
        <v>39106.120000000003</v>
      </c>
    </row>
    <row r="42" spans="1:7" x14ac:dyDescent="0.25">
      <c r="A42" s="39" t="s">
        <v>88</v>
      </c>
      <c r="B42" s="39" t="s">
        <v>25</v>
      </c>
      <c r="C42" s="39" t="s">
        <v>45</v>
      </c>
      <c r="D42" s="39" t="s">
        <v>44</v>
      </c>
      <c r="E42" s="39" t="s">
        <v>79</v>
      </c>
      <c r="F42" s="40">
        <v>400</v>
      </c>
      <c r="G42" s="40">
        <v>8778.48</v>
      </c>
    </row>
    <row r="43" spans="1:7" x14ac:dyDescent="0.25">
      <c r="A43" s="39" t="s">
        <v>88</v>
      </c>
      <c r="B43" s="39" t="s">
        <v>25</v>
      </c>
      <c r="C43" s="39" t="s">
        <v>45</v>
      </c>
      <c r="D43" s="39" t="s">
        <v>44</v>
      </c>
      <c r="E43" s="39" t="s">
        <v>61</v>
      </c>
      <c r="F43" s="40">
        <v>46254</v>
      </c>
      <c r="G43" s="40">
        <v>15263.82</v>
      </c>
    </row>
    <row r="44" spans="1:7" x14ac:dyDescent="0.25">
      <c r="A44" s="39" t="s">
        <v>88</v>
      </c>
      <c r="B44" s="39" t="s">
        <v>25</v>
      </c>
      <c r="C44" s="39" t="s">
        <v>45</v>
      </c>
      <c r="D44" s="39" t="s">
        <v>44</v>
      </c>
      <c r="E44" s="39" t="s">
        <v>31</v>
      </c>
      <c r="F44" s="40">
        <v>3578</v>
      </c>
      <c r="G44" s="40">
        <v>59038.1</v>
      </c>
    </row>
    <row r="45" spans="1:7" x14ac:dyDescent="0.25">
      <c r="A45" s="39" t="s">
        <v>88</v>
      </c>
      <c r="B45" s="39" t="s">
        <v>25</v>
      </c>
      <c r="C45" s="39" t="s">
        <v>45</v>
      </c>
      <c r="D45" s="39" t="s">
        <v>44</v>
      </c>
      <c r="E45" s="39" t="s">
        <v>23</v>
      </c>
      <c r="F45" s="40">
        <v>10929</v>
      </c>
      <c r="G45" s="40">
        <v>191088.69</v>
      </c>
    </row>
    <row r="46" spans="1:7" x14ac:dyDescent="0.25">
      <c r="A46" s="39" t="s">
        <v>88</v>
      </c>
      <c r="B46" s="39" t="s">
        <v>25</v>
      </c>
      <c r="C46" s="39" t="s">
        <v>45</v>
      </c>
      <c r="D46" s="39" t="s">
        <v>44</v>
      </c>
      <c r="E46" s="39" t="s">
        <v>47</v>
      </c>
      <c r="F46" s="40">
        <v>7097.78</v>
      </c>
      <c r="G46" s="40">
        <v>81563.58</v>
      </c>
    </row>
    <row r="47" spans="1:7" x14ac:dyDescent="0.25">
      <c r="A47" s="39" t="s">
        <v>88</v>
      </c>
      <c r="B47" s="39" t="s">
        <v>25</v>
      </c>
      <c r="C47" s="39" t="s">
        <v>45</v>
      </c>
      <c r="D47" s="39" t="s">
        <v>44</v>
      </c>
      <c r="E47" s="39" t="s">
        <v>46</v>
      </c>
      <c r="F47" s="40">
        <v>9714</v>
      </c>
      <c r="G47" s="40">
        <v>205017.3</v>
      </c>
    </row>
    <row r="48" spans="1:7" x14ac:dyDescent="0.25">
      <c r="A48" s="39" t="s">
        <v>88</v>
      </c>
      <c r="B48" s="39" t="s">
        <v>25</v>
      </c>
      <c r="C48" s="39" t="s">
        <v>45</v>
      </c>
      <c r="D48" s="39" t="s">
        <v>118</v>
      </c>
      <c r="E48" s="39" t="s">
        <v>119</v>
      </c>
      <c r="F48" s="40">
        <v>18500</v>
      </c>
      <c r="G48" s="40">
        <v>7770</v>
      </c>
    </row>
    <row r="49" spans="1:7" x14ac:dyDescent="0.25">
      <c r="A49" s="39" t="s">
        <v>88</v>
      </c>
      <c r="B49" s="39" t="s">
        <v>25</v>
      </c>
      <c r="C49" s="39" t="s">
        <v>45</v>
      </c>
      <c r="D49" s="39" t="s">
        <v>120</v>
      </c>
      <c r="E49" s="39" t="s">
        <v>121</v>
      </c>
      <c r="F49" s="40">
        <v>20300</v>
      </c>
      <c r="G49" s="40">
        <v>9670.92</v>
      </c>
    </row>
    <row r="50" spans="1:7" ht="30" x14ac:dyDescent="0.25">
      <c r="A50" s="39" t="s">
        <v>88</v>
      </c>
      <c r="B50" s="39" t="s">
        <v>25</v>
      </c>
      <c r="C50" s="39" t="s">
        <v>45</v>
      </c>
      <c r="D50" s="39" t="s">
        <v>113</v>
      </c>
      <c r="E50" s="39" t="s">
        <v>59</v>
      </c>
      <c r="F50" s="40">
        <v>104600</v>
      </c>
      <c r="G50" s="40">
        <v>37000</v>
      </c>
    </row>
    <row r="51" spans="1:7" ht="30" x14ac:dyDescent="0.25">
      <c r="A51" s="39" t="s">
        <v>88</v>
      </c>
      <c r="B51" s="39" t="s">
        <v>25</v>
      </c>
      <c r="C51" s="39" t="s">
        <v>45</v>
      </c>
      <c r="D51" s="39" t="s">
        <v>80</v>
      </c>
      <c r="E51" s="39" t="s">
        <v>59</v>
      </c>
      <c r="F51" s="40">
        <v>24600</v>
      </c>
      <c r="G51" s="40">
        <v>2706</v>
      </c>
    </row>
    <row r="52" spans="1:7" x14ac:dyDescent="0.25">
      <c r="A52" s="39" t="s">
        <v>88</v>
      </c>
      <c r="B52" s="39" t="s">
        <v>25</v>
      </c>
      <c r="C52" s="39" t="s">
        <v>45</v>
      </c>
      <c r="D52" s="39" t="s">
        <v>81</v>
      </c>
      <c r="E52" s="39" t="s">
        <v>61</v>
      </c>
      <c r="F52" s="40">
        <v>25601</v>
      </c>
      <c r="G52" s="40">
        <v>12815.83</v>
      </c>
    </row>
    <row r="53" spans="1:7" x14ac:dyDescent="0.25">
      <c r="A53" s="31" t="s">
        <v>88</v>
      </c>
      <c r="B53" s="26"/>
      <c r="C53" s="26"/>
      <c r="D53" s="26"/>
      <c r="E53" s="26"/>
      <c r="F53" s="26">
        <f>SUM(F40:F52)</f>
        <v>310720.78000000003</v>
      </c>
      <c r="G53" s="27">
        <f>SUM(G40:G52)</f>
        <v>1246742.7799999998</v>
      </c>
    </row>
    <row r="54" spans="1:7" x14ac:dyDescent="0.25">
      <c r="A54" s="31" t="s">
        <v>0</v>
      </c>
      <c r="B54" s="26"/>
      <c r="C54" s="26"/>
      <c r="D54" s="26"/>
      <c r="E54" s="26"/>
      <c r="F54" s="26">
        <f>SUM(F53,F39,F28)</f>
        <v>903775.08000000007</v>
      </c>
      <c r="G54" s="27">
        <f>SUM(G53,G39,G28)</f>
        <v>2393744.3599999994</v>
      </c>
    </row>
    <row r="56" spans="1:7" x14ac:dyDescent="0.25">
      <c r="A56" t="s">
        <v>20</v>
      </c>
    </row>
    <row r="59" spans="1:7" x14ac:dyDescent="0.25">
      <c r="A59" s="51" t="s">
        <v>65</v>
      </c>
      <c r="B59" s="51"/>
      <c r="C59" s="51"/>
    </row>
    <row r="60" spans="1:7" x14ac:dyDescent="0.25">
      <c r="A60" s="43" t="s">
        <v>17</v>
      </c>
      <c r="B60" t="s">
        <v>127</v>
      </c>
      <c r="C60" t="s">
        <v>128</v>
      </c>
    </row>
    <row r="61" spans="1:7" x14ac:dyDescent="0.25">
      <c r="A61" s="44" t="s">
        <v>60</v>
      </c>
      <c r="B61" s="45">
        <v>123498.06</v>
      </c>
      <c r="C61" s="45">
        <v>759846.46</v>
      </c>
    </row>
    <row r="62" spans="1:7" x14ac:dyDescent="0.25">
      <c r="A62" s="44" t="s">
        <v>78</v>
      </c>
      <c r="B62" s="45">
        <v>2400</v>
      </c>
      <c r="C62" s="45">
        <v>78212.240000000005</v>
      </c>
    </row>
    <row r="63" spans="1:7" x14ac:dyDescent="0.25">
      <c r="A63" s="44" t="s">
        <v>114</v>
      </c>
      <c r="B63" s="45">
        <v>23000</v>
      </c>
      <c r="C63" s="45">
        <v>17250</v>
      </c>
    </row>
    <row r="64" spans="1:7" x14ac:dyDescent="0.25">
      <c r="A64" s="44" t="s">
        <v>79</v>
      </c>
      <c r="B64" s="45">
        <v>26750</v>
      </c>
      <c r="C64" s="45">
        <v>11676.98</v>
      </c>
    </row>
    <row r="65" spans="1:3" x14ac:dyDescent="0.25">
      <c r="A65" s="44" t="s">
        <v>61</v>
      </c>
      <c r="B65" s="45">
        <v>170953</v>
      </c>
      <c r="C65" s="45">
        <v>88396.84</v>
      </c>
    </row>
    <row r="66" spans="1:3" x14ac:dyDescent="0.25">
      <c r="A66" s="44" t="s">
        <v>94</v>
      </c>
      <c r="B66" s="45">
        <v>5</v>
      </c>
      <c r="C66" s="45">
        <v>77.86</v>
      </c>
    </row>
    <row r="67" spans="1:3" x14ac:dyDescent="0.25">
      <c r="A67" s="44" t="s">
        <v>31</v>
      </c>
      <c r="B67" s="45">
        <v>11161</v>
      </c>
      <c r="C67" s="45">
        <v>274300.43</v>
      </c>
    </row>
    <row r="68" spans="1:3" x14ac:dyDescent="0.25">
      <c r="A68" s="44" t="s">
        <v>23</v>
      </c>
      <c r="B68" s="45">
        <v>15883</v>
      </c>
      <c r="C68" s="45">
        <v>252947.43</v>
      </c>
    </row>
    <row r="69" spans="1:3" x14ac:dyDescent="0.25">
      <c r="A69" s="44" t="s">
        <v>59</v>
      </c>
      <c r="B69" s="45">
        <v>305981.81</v>
      </c>
      <c r="C69" s="45">
        <v>93030.31</v>
      </c>
    </row>
    <row r="70" spans="1:3" x14ac:dyDescent="0.25">
      <c r="A70" s="44" t="s">
        <v>47</v>
      </c>
      <c r="B70" s="45">
        <v>74877.919999999998</v>
      </c>
      <c r="C70" s="45">
        <v>313282.07</v>
      </c>
    </row>
    <row r="71" spans="1:3" x14ac:dyDescent="0.25">
      <c r="A71" s="44" t="s">
        <v>121</v>
      </c>
      <c r="B71" s="45">
        <v>20300</v>
      </c>
      <c r="C71" s="45">
        <v>9670.92</v>
      </c>
    </row>
    <row r="72" spans="1:3" x14ac:dyDescent="0.25">
      <c r="A72" s="44" t="s">
        <v>46</v>
      </c>
      <c r="B72" s="45">
        <v>39281</v>
      </c>
      <c r="C72" s="45">
        <v>456133.11</v>
      </c>
    </row>
    <row r="73" spans="1:3" x14ac:dyDescent="0.25">
      <c r="A73" s="44" t="s">
        <v>117</v>
      </c>
      <c r="B73" s="45">
        <v>48000</v>
      </c>
      <c r="C73" s="45">
        <v>26400</v>
      </c>
    </row>
    <row r="74" spans="1:3" x14ac:dyDescent="0.25">
      <c r="A74" s="44" t="s">
        <v>116</v>
      </c>
      <c r="B74" s="45">
        <v>22970</v>
      </c>
      <c r="C74" s="45">
        <v>2526.6999999999998</v>
      </c>
    </row>
    <row r="75" spans="1:3" x14ac:dyDescent="0.25">
      <c r="A75" s="44" t="s">
        <v>119</v>
      </c>
      <c r="B75" s="45">
        <v>18500</v>
      </c>
      <c r="C75" s="45">
        <v>7770</v>
      </c>
    </row>
    <row r="76" spans="1:3" x14ac:dyDescent="0.25">
      <c r="A76" s="44" t="s">
        <v>69</v>
      </c>
      <c r="B76" s="45">
        <v>214.29</v>
      </c>
      <c r="C76" s="45">
        <v>2223.0100000000002</v>
      </c>
    </row>
    <row r="77" spans="1:3" x14ac:dyDescent="0.25">
      <c r="A77" s="44" t="s">
        <v>126</v>
      </c>
      <c r="B77" s="45">
        <v>903775.08000000007</v>
      </c>
      <c r="C77" s="45">
        <v>2393744.36</v>
      </c>
    </row>
  </sheetData>
  <sortState xmlns:xlrd2="http://schemas.microsoft.com/office/spreadsheetml/2017/richdata2" ref="A43:C54">
    <sortCondition ref="A43"/>
  </sortState>
  <mergeCells count="8">
    <mergeCell ref="A59:C59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41" fitToHeight="0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3"/>
  <sheetViews>
    <sheetView showGridLines="0" tabSelected="1" workbookViewId="0">
      <selection activeCell="A13" sqref="A13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47"/>
      <c r="B6" s="47"/>
      <c r="C6" s="47"/>
      <c r="D6" s="47"/>
      <c r="E6" s="47"/>
      <c r="F6" s="47"/>
      <c r="G6" s="47"/>
    </row>
    <row r="7" spans="1:7" ht="23.25" x14ac:dyDescent="0.35">
      <c r="A7" s="48"/>
      <c r="B7" s="48"/>
      <c r="C7" s="48"/>
      <c r="D7" s="48"/>
      <c r="E7" s="48"/>
      <c r="F7" s="48"/>
      <c r="G7" s="48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19.5" x14ac:dyDescent="0.35">
      <c r="A9" s="50" t="s">
        <v>64</v>
      </c>
      <c r="B9" s="50"/>
      <c r="C9" s="50"/>
      <c r="D9" s="50"/>
      <c r="E9" s="50"/>
      <c r="F9" s="50"/>
      <c r="G9" s="50"/>
    </row>
    <row r="10" spans="1:7" x14ac:dyDescent="0.25">
      <c r="A10" s="52" t="s">
        <v>22</v>
      </c>
      <c r="B10" s="52"/>
      <c r="C10" s="52"/>
      <c r="D10" s="52"/>
      <c r="E10" s="52"/>
      <c r="F10" s="52"/>
      <c r="G10" s="52"/>
    </row>
    <row r="11" spans="1:7" x14ac:dyDescent="0.25">
      <c r="A11" s="52" t="str">
        <f>Consolidado!A11</f>
        <v>4to Trimestre Año 2023</v>
      </c>
      <c r="B11" s="52"/>
      <c r="C11" s="52"/>
      <c r="D11" s="52"/>
      <c r="E11" s="52"/>
      <c r="F11" s="52"/>
      <c r="G11" s="52"/>
    </row>
    <row r="12" spans="1:7" x14ac:dyDescent="0.25">
      <c r="A12" s="28" t="s">
        <v>4</v>
      </c>
      <c r="B12" s="28" t="s">
        <v>5</v>
      </c>
      <c r="C12" s="28" t="s">
        <v>6</v>
      </c>
      <c r="D12" s="28" t="s">
        <v>12</v>
      </c>
      <c r="E12" s="28" t="s">
        <v>17</v>
      </c>
      <c r="F12" s="29" t="s">
        <v>7</v>
      </c>
      <c r="G12" s="30" t="s">
        <v>8</v>
      </c>
    </row>
    <row r="13" spans="1:7" x14ac:dyDescent="0.25">
      <c r="A13" s="39"/>
      <c r="B13" s="39"/>
      <c r="C13" s="39"/>
      <c r="D13" s="39"/>
      <c r="E13" s="39"/>
      <c r="F13" s="40"/>
      <c r="G13" s="40"/>
    </row>
    <row r="14" spans="1:7" x14ac:dyDescent="0.25">
      <c r="A14" s="31" t="s">
        <v>84</v>
      </c>
      <c r="B14" s="26"/>
      <c r="C14" s="26"/>
      <c r="D14" s="26"/>
      <c r="E14" s="26"/>
      <c r="F14" s="26">
        <f>SUM(F13)</f>
        <v>0</v>
      </c>
      <c r="G14" s="27">
        <f>SUM(G13)</f>
        <v>0</v>
      </c>
    </row>
    <row r="15" spans="1:7" x14ac:dyDescent="0.25">
      <c r="A15" s="39"/>
      <c r="B15" s="39"/>
      <c r="C15" s="39"/>
      <c r="D15" s="39"/>
      <c r="E15" s="39"/>
      <c r="F15" s="40"/>
      <c r="G15" s="40"/>
    </row>
    <row r="16" spans="1:7" x14ac:dyDescent="0.25">
      <c r="A16" s="31" t="s">
        <v>86</v>
      </c>
      <c r="B16" s="26"/>
      <c r="C16" s="26"/>
      <c r="D16" s="26"/>
      <c r="E16" s="26"/>
      <c r="F16" s="26">
        <f>SUM(F15)</f>
        <v>0</v>
      </c>
      <c r="G16" s="27">
        <f>SUM(G15)</f>
        <v>0</v>
      </c>
    </row>
    <row r="17" spans="1:7" x14ac:dyDescent="0.25">
      <c r="A17" s="39"/>
      <c r="B17" s="39"/>
      <c r="C17" s="39"/>
      <c r="D17" s="39"/>
      <c r="E17" s="39"/>
      <c r="F17" s="40"/>
      <c r="G17" s="40"/>
    </row>
    <row r="18" spans="1:7" x14ac:dyDescent="0.25">
      <c r="A18" s="31" t="s">
        <v>88</v>
      </c>
      <c r="B18" s="26"/>
      <c r="C18" s="26"/>
      <c r="D18" s="26"/>
      <c r="E18" s="26"/>
      <c r="F18" s="26">
        <v>0</v>
      </c>
      <c r="G18" s="27">
        <v>0</v>
      </c>
    </row>
    <row r="19" spans="1:7" x14ac:dyDescent="0.25">
      <c r="A19" s="31" t="s">
        <v>0</v>
      </c>
      <c r="B19" s="26"/>
      <c r="C19" s="26"/>
      <c r="D19" s="26"/>
      <c r="E19" s="26"/>
      <c r="F19" s="26">
        <f>+F18+F16+F14</f>
        <v>0</v>
      </c>
      <c r="G19" s="26">
        <f>+G18+G16+G14</f>
        <v>0</v>
      </c>
    </row>
    <row r="21" spans="1:7" x14ac:dyDescent="0.25">
      <c r="A21" t="s">
        <v>20</v>
      </c>
    </row>
    <row r="23" spans="1:7" x14ac:dyDescent="0.25">
      <c r="A23" s="51" t="s">
        <v>65</v>
      </c>
      <c r="B23" s="51"/>
      <c r="C23" s="51"/>
    </row>
  </sheetData>
  <sortState xmlns:xlrd2="http://schemas.microsoft.com/office/spreadsheetml/2017/richdata2"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fitToHeight="0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5"/>
  <sheetViews>
    <sheetView showGridLines="0" tabSelected="1" topLeftCell="A4" workbookViewId="0">
      <selection activeCell="A13" sqref="A13"/>
    </sheetView>
  </sheetViews>
  <sheetFormatPr baseColWidth="10" defaultColWidth="37.42578125" defaultRowHeight="15" x14ac:dyDescent="0.25"/>
  <cols>
    <col min="1" max="1" width="17.140625" customWidth="1"/>
    <col min="2" max="2" width="11.5703125" bestFit="1" customWidth="1"/>
    <col min="3" max="3" width="17.7109375" bestFit="1" customWidth="1"/>
    <col min="4" max="4" width="18.7109375" bestFit="1" customWidth="1"/>
    <col min="5" max="5" width="17.140625" bestFit="1" customWidth="1"/>
    <col min="6" max="6" width="13" style="3" bestFit="1" customWidth="1"/>
    <col min="7" max="7" width="16.85546875" style="1" bestFit="1" customWidth="1"/>
  </cols>
  <sheetData>
    <row r="1" spans="1:7" x14ac:dyDescent="0.25">
      <c r="A1" s="4"/>
    </row>
    <row r="6" spans="1:7" x14ac:dyDescent="0.25">
      <c r="A6" s="47"/>
      <c r="B6" s="47"/>
      <c r="C6" s="47"/>
      <c r="D6" s="47"/>
      <c r="E6" s="47"/>
      <c r="F6" s="47"/>
      <c r="G6" s="47"/>
    </row>
    <row r="7" spans="1:7" ht="20.25" customHeight="1" x14ac:dyDescent="0.35">
      <c r="A7" s="48"/>
      <c r="B7" s="48"/>
      <c r="C7" s="48"/>
      <c r="D7" s="48"/>
      <c r="E7" s="48"/>
      <c r="F7" s="48"/>
      <c r="G7" s="48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19.5" x14ac:dyDescent="0.35">
      <c r="A9" s="50" t="s">
        <v>64</v>
      </c>
      <c r="B9" s="50"/>
      <c r="C9" s="50"/>
      <c r="D9" s="50"/>
      <c r="E9" s="50"/>
      <c r="F9" s="50"/>
      <c r="G9" s="50"/>
    </row>
    <row r="10" spans="1:7" x14ac:dyDescent="0.25">
      <c r="A10" s="52" t="s">
        <v>71</v>
      </c>
      <c r="B10" s="52"/>
      <c r="C10" s="52"/>
      <c r="D10" s="52"/>
      <c r="E10" s="52"/>
      <c r="F10" s="52"/>
      <c r="G10" s="52"/>
    </row>
    <row r="11" spans="1:7" x14ac:dyDescent="0.25">
      <c r="A11" s="52" t="str">
        <f>Consolidado!A11</f>
        <v>4to Trimestre Año 2023</v>
      </c>
      <c r="B11" s="52"/>
      <c r="C11" s="52"/>
      <c r="D11" s="52"/>
      <c r="E11" s="52"/>
      <c r="F11" s="52"/>
      <c r="G11" s="52"/>
    </row>
    <row r="12" spans="1:7" x14ac:dyDescent="0.25">
      <c r="A12" s="28" t="s">
        <v>4</v>
      </c>
      <c r="B12" s="28" t="s">
        <v>5</v>
      </c>
      <c r="C12" s="28" t="s">
        <v>6</v>
      </c>
      <c r="D12" s="28" t="s">
        <v>12</v>
      </c>
      <c r="E12" s="28" t="s">
        <v>17</v>
      </c>
      <c r="F12" s="29" t="s">
        <v>7</v>
      </c>
      <c r="G12" s="30" t="s">
        <v>8</v>
      </c>
    </row>
    <row r="13" spans="1:7" x14ac:dyDescent="0.25">
      <c r="A13" s="39" t="s">
        <v>84</v>
      </c>
      <c r="B13" s="39" t="s">
        <v>2</v>
      </c>
      <c r="C13" s="39" t="s">
        <v>49</v>
      </c>
      <c r="D13" s="39" t="s">
        <v>53</v>
      </c>
      <c r="E13" s="39" t="s">
        <v>31</v>
      </c>
      <c r="F13" s="40">
        <v>442.26</v>
      </c>
      <c r="G13" s="40">
        <v>1202.94</v>
      </c>
    </row>
    <row r="14" spans="1:7" x14ac:dyDescent="0.25">
      <c r="A14" s="39" t="s">
        <v>84</v>
      </c>
      <c r="B14" s="39" t="s">
        <v>2</v>
      </c>
      <c r="C14" s="39" t="s">
        <v>49</v>
      </c>
      <c r="D14" s="39" t="s">
        <v>95</v>
      </c>
      <c r="E14" s="39" t="s">
        <v>57</v>
      </c>
      <c r="F14" s="40">
        <v>12050.69</v>
      </c>
      <c r="G14" s="40">
        <v>105495.5</v>
      </c>
    </row>
    <row r="15" spans="1:7" x14ac:dyDescent="0.25">
      <c r="A15" s="39" t="s">
        <v>84</v>
      </c>
      <c r="B15" s="39" t="s">
        <v>2</v>
      </c>
      <c r="C15" s="39" t="s">
        <v>49</v>
      </c>
      <c r="D15" s="39" t="s">
        <v>51</v>
      </c>
      <c r="E15" s="39" t="s">
        <v>42</v>
      </c>
      <c r="F15" s="40">
        <v>23279.95</v>
      </c>
      <c r="G15" s="40">
        <v>63397.5</v>
      </c>
    </row>
    <row r="16" spans="1:7" x14ac:dyDescent="0.25">
      <c r="A16" s="39" t="s">
        <v>84</v>
      </c>
      <c r="B16" s="39" t="s">
        <v>2</v>
      </c>
      <c r="C16" s="39" t="s">
        <v>49</v>
      </c>
      <c r="D16" s="39" t="s">
        <v>51</v>
      </c>
      <c r="E16" s="39" t="s">
        <v>31</v>
      </c>
      <c r="F16" s="40">
        <v>442.26</v>
      </c>
      <c r="G16" s="40">
        <v>1202.04</v>
      </c>
    </row>
    <row r="17" spans="1:7" x14ac:dyDescent="0.25">
      <c r="A17" s="39" t="s">
        <v>84</v>
      </c>
      <c r="B17" s="39" t="s">
        <v>2</v>
      </c>
      <c r="C17" s="39" t="s">
        <v>49</v>
      </c>
      <c r="D17" s="39" t="s">
        <v>50</v>
      </c>
      <c r="E17" s="39" t="s">
        <v>67</v>
      </c>
      <c r="F17" s="40">
        <v>9862.66</v>
      </c>
      <c r="G17" s="40">
        <v>36457.83</v>
      </c>
    </row>
    <row r="18" spans="1:7" x14ac:dyDescent="0.25">
      <c r="A18" s="39" t="s">
        <v>84</v>
      </c>
      <c r="B18" s="39" t="s">
        <v>2</v>
      </c>
      <c r="C18" s="39" t="s">
        <v>49</v>
      </c>
      <c r="D18" s="39" t="s">
        <v>50</v>
      </c>
      <c r="E18" s="39" t="s">
        <v>68</v>
      </c>
      <c r="F18" s="40">
        <v>5840.64</v>
      </c>
      <c r="G18" s="40">
        <v>174949.13</v>
      </c>
    </row>
    <row r="19" spans="1:7" x14ac:dyDescent="0.25">
      <c r="A19" s="39" t="s">
        <v>84</v>
      </c>
      <c r="B19" s="39" t="s">
        <v>2</v>
      </c>
      <c r="C19" s="39" t="s">
        <v>49</v>
      </c>
      <c r="D19" s="39" t="s">
        <v>50</v>
      </c>
      <c r="E19" s="39" t="s">
        <v>29</v>
      </c>
      <c r="F19" s="40">
        <v>60862.92</v>
      </c>
      <c r="G19" s="40">
        <v>285121.90000000002</v>
      </c>
    </row>
    <row r="20" spans="1:7" x14ac:dyDescent="0.25">
      <c r="A20" s="39" t="s">
        <v>84</v>
      </c>
      <c r="B20" s="39" t="s">
        <v>2</v>
      </c>
      <c r="C20" s="39" t="s">
        <v>49</v>
      </c>
      <c r="D20" s="39" t="s">
        <v>50</v>
      </c>
      <c r="E20" s="39" t="s">
        <v>122</v>
      </c>
      <c r="F20" s="40">
        <v>6900.48</v>
      </c>
      <c r="G20" s="40">
        <v>63096.53</v>
      </c>
    </row>
    <row r="21" spans="1:7" x14ac:dyDescent="0.25">
      <c r="A21" s="39" t="s">
        <v>84</v>
      </c>
      <c r="B21" s="39" t="s">
        <v>2</v>
      </c>
      <c r="C21" s="39" t="s">
        <v>49</v>
      </c>
      <c r="D21" s="39" t="s">
        <v>50</v>
      </c>
      <c r="E21" s="39" t="s">
        <v>26</v>
      </c>
      <c r="F21" s="40">
        <v>19923.07</v>
      </c>
      <c r="G21" s="40">
        <v>66569.98</v>
      </c>
    </row>
    <row r="22" spans="1:7" x14ac:dyDescent="0.25">
      <c r="A22" s="39" t="s">
        <v>84</v>
      </c>
      <c r="B22" s="39" t="s">
        <v>2</v>
      </c>
      <c r="C22" s="39" t="s">
        <v>49</v>
      </c>
      <c r="D22" s="39" t="s">
        <v>48</v>
      </c>
      <c r="E22" s="39" t="s">
        <v>29</v>
      </c>
      <c r="F22" s="40">
        <v>19536</v>
      </c>
      <c r="G22" s="40">
        <v>70623.600000000006</v>
      </c>
    </row>
    <row r="23" spans="1:7" x14ac:dyDescent="0.25">
      <c r="A23" s="39" t="s">
        <v>84</v>
      </c>
      <c r="B23" s="39" t="s">
        <v>2</v>
      </c>
      <c r="C23" s="39" t="s">
        <v>49</v>
      </c>
      <c r="D23" s="39" t="s">
        <v>48</v>
      </c>
      <c r="E23" s="39" t="s">
        <v>26</v>
      </c>
      <c r="F23" s="40">
        <v>30345.55</v>
      </c>
      <c r="G23" s="40">
        <v>165784.79999999999</v>
      </c>
    </row>
    <row r="24" spans="1:7" x14ac:dyDescent="0.25">
      <c r="A24" s="31" t="s">
        <v>84</v>
      </c>
      <c r="B24" s="26"/>
      <c r="C24" s="26"/>
      <c r="D24" s="26"/>
      <c r="E24" s="26"/>
      <c r="F24" s="26">
        <f>SUM(F13:F23)</f>
        <v>189486.47999999998</v>
      </c>
      <c r="G24" s="27">
        <f>SUM(G13:G23)</f>
        <v>1033901.75</v>
      </c>
    </row>
    <row r="25" spans="1:7" x14ac:dyDescent="0.25">
      <c r="A25" s="39" t="s">
        <v>86</v>
      </c>
      <c r="B25" s="39" t="s">
        <v>2</v>
      </c>
      <c r="C25" s="39" t="s">
        <v>49</v>
      </c>
      <c r="D25" s="39" t="s">
        <v>53</v>
      </c>
      <c r="E25" s="39" t="s">
        <v>31</v>
      </c>
      <c r="F25" s="40">
        <v>589.88</v>
      </c>
      <c r="G25" s="40">
        <v>1603.92</v>
      </c>
    </row>
    <row r="26" spans="1:7" x14ac:dyDescent="0.25">
      <c r="A26" s="39" t="s">
        <v>86</v>
      </c>
      <c r="B26" s="39" t="s">
        <v>2</v>
      </c>
      <c r="C26" s="39" t="s">
        <v>49</v>
      </c>
      <c r="D26" s="39" t="s">
        <v>51</v>
      </c>
      <c r="E26" s="39" t="s">
        <v>42</v>
      </c>
      <c r="F26" s="40">
        <v>25562.14</v>
      </c>
      <c r="G26" s="40">
        <v>65525</v>
      </c>
    </row>
    <row r="27" spans="1:7" x14ac:dyDescent="0.25">
      <c r="A27" s="39" t="s">
        <v>86</v>
      </c>
      <c r="B27" s="39" t="s">
        <v>2</v>
      </c>
      <c r="C27" s="39" t="s">
        <v>49</v>
      </c>
      <c r="D27" s="39" t="s">
        <v>51</v>
      </c>
      <c r="E27" s="39" t="s">
        <v>52</v>
      </c>
      <c r="F27" s="40">
        <v>13012.16</v>
      </c>
      <c r="G27" s="40">
        <v>25555.45</v>
      </c>
    </row>
    <row r="28" spans="1:7" x14ac:dyDescent="0.25">
      <c r="A28" s="39" t="s">
        <v>86</v>
      </c>
      <c r="B28" s="39" t="s">
        <v>2</v>
      </c>
      <c r="C28" s="39" t="s">
        <v>49</v>
      </c>
      <c r="D28" s="39" t="s">
        <v>51</v>
      </c>
      <c r="E28" s="39" t="s">
        <v>31</v>
      </c>
      <c r="F28" s="40">
        <v>589.67999999999995</v>
      </c>
      <c r="G28" s="40">
        <v>1603.92</v>
      </c>
    </row>
    <row r="29" spans="1:7" x14ac:dyDescent="0.25">
      <c r="A29" s="39" t="s">
        <v>86</v>
      </c>
      <c r="B29" s="39" t="s">
        <v>2</v>
      </c>
      <c r="C29" s="39" t="s">
        <v>49</v>
      </c>
      <c r="D29" s="39" t="s">
        <v>50</v>
      </c>
      <c r="E29" s="39" t="s">
        <v>29</v>
      </c>
      <c r="F29" s="40">
        <v>186141.92</v>
      </c>
      <c r="G29" s="40">
        <v>910076.47</v>
      </c>
    </row>
    <row r="30" spans="1:7" x14ac:dyDescent="0.25">
      <c r="A30" s="39" t="s">
        <v>86</v>
      </c>
      <c r="B30" s="39" t="s">
        <v>2</v>
      </c>
      <c r="C30" s="39" t="s">
        <v>49</v>
      </c>
      <c r="D30" s="39" t="s">
        <v>50</v>
      </c>
      <c r="E30" s="39" t="s">
        <v>122</v>
      </c>
      <c r="F30" s="40">
        <v>14378.88</v>
      </c>
      <c r="G30" s="40">
        <v>120784.86</v>
      </c>
    </row>
    <row r="31" spans="1:7" x14ac:dyDescent="0.25">
      <c r="A31" s="39" t="s">
        <v>86</v>
      </c>
      <c r="B31" s="39" t="s">
        <v>2</v>
      </c>
      <c r="C31" s="39" t="s">
        <v>49</v>
      </c>
      <c r="D31" s="39" t="s">
        <v>50</v>
      </c>
      <c r="E31" s="39" t="s">
        <v>26</v>
      </c>
      <c r="F31" s="40">
        <v>138454.12</v>
      </c>
      <c r="G31" s="40">
        <v>674567.2</v>
      </c>
    </row>
    <row r="32" spans="1:7" x14ac:dyDescent="0.25">
      <c r="A32" s="39" t="s">
        <v>86</v>
      </c>
      <c r="B32" s="39" t="s">
        <v>2</v>
      </c>
      <c r="C32" s="39" t="s">
        <v>49</v>
      </c>
      <c r="D32" s="39" t="s">
        <v>48</v>
      </c>
      <c r="E32" s="39" t="s">
        <v>68</v>
      </c>
      <c r="F32" s="40">
        <v>28915.200000000001</v>
      </c>
      <c r="G32" s="40">
        <v>290559.69</v>
      </c>
    </row>
    <row r="33" spans="1:7" x14ac:dyDescent="0.25">
      <c r="A33" s="39" t="s">
        <v>86</v>
      </c>
      <c r="B33" s="39" t="s">
        <v>2</v>
      </c>
      <c r="C33" s="39" t="s">
        <v>49</v>
      </c>
      <c r="D33" s="39" t="s">
        <v>48</v>
      </c>
      <c r="E33" s="39" t="s">
        <v>29</v>
      </c>
      <c r="F33" s="40">
        <v>45190.080000000002</v>
      </c>
      <c r="G33" s="40">
        <v>509701.76</v>
      </c>
    </row>
    <row r="34" spans="1:7" x14ac:dyDescent="0.25">
      <c r="A34" s="39" t="s">
        <v>86</v>
      </c>
      <c r="B34" s="39" t="s">
        <v>2</v>
      </c>
      <c r="C34" s="39" t="s">
        <v>49</v>
      </c>
      <c r="D34" s="39" t="s">
        <v>48</v>
      </c>
      <c r="E34" s="39" t="s">
        <v>26</v>
      </c>
      <c r="F34" s="40">
        <v>42367.88</v>
      </c>
      <c r="G34" s="40">
        <v>320600.24</v>
      </c>
    </row>
    <row r="35" spans="1:7" x14ac:dyDescent="0.25">
      <c r="A35" s="31" t="s">
        <v>86</v>
      </c>
      <c r="B35" s="26"/>
      <c r="C35" s="26"/>
      <c r="D35" s="26"/>
      <c r="E35" s="26"/>
      <c r="F35" s="26">
        <f>SUM(F25:F34)</f>
        <v>495201.94000000006</v>
      </c>
      <c r="G35" s="27">
        <f>SUM(G25:G34)</f>
        <v>2920578.51</v>
      </c>
    </row>
    <row r="36" spans="1:7" x14ac:dyDescent="0.25">
      <c r="A36" s="39" t="s">
        <v>88</v>
      </c>
      <c r="B36" s="39" t="s">
        <v>2</v>
      </c>
      <c r="C36" s="39" t="s">
        <v>49</v>
      </c>
      <c r="D36" s="39" t="s">
        <v>95</v>
      </c>
      <c r="E36" s="39" t="s">
        <v>31</v>
      </c>
      <c r="F36" s="40">
        <v>1161.2</v>
      </c>
      <c r="G36" s="40">
        <v>2016</v>
      </c>
    </row>
    <row r="37" spans="1:7" x14ac:dyDescent="0.25">
      <c r="A37" s="39" t="s">
        <v>88</v>
      </c>
      <c r="B37" s="39" t="s">
        <v>2</v>
      </c>
      <c r="C37" s="39" t="s">
        <v>49</v>
      </c>
      <c r="D37" s="39" t="s">
        <v>95</v>
      </c>
      <c r="E37" s="39" t="s">
        <v>41</v>
      </c>
      <c r="F37" s="40">
        <v>158579.67000000001</v>
      </c>
      <c r="G37" s="40">
        <v>168789.6</v>
      </c>
    </row>
    <row r="38" spans="1:7" x14ac:dyDescent="0.25">
      <c r="A38" s="39" t="s">
        <v>88</v>
      </c>
      <c r="B38" s="39" t="s">
        <v>2</v>
      </c>
      <c r="C38" s="39" t="s">
        <v>49</v>
      </c>
      <c r="D38" s="39" t="s">
        <v>51</v>
      </c>
      <c r="E38" s="39" t="s">
        <v>42</v>
      </c>
      <c r="F38" s="40">
        <v>24900.720000000001</v>
      </c>
      <c r="G38" s="40">
        <v>55515.9</v>
      </c>
    </row>
    <row r="39" spans="1:7" x14ac:dyDescent="0.25">
      <c r="A39" s="39" t="s">
        <v>88</v>
      </c>
      <c r="B39" s="39" t="s">
        <v>2</v>
      </c>
      <c r="C39" s="39" t="s">
        <v>49</v>
      </c>
      <c r="D39" s="39" t="s">
        <v>50</v>
      </c>
      <c r="E39" s="39" t="s">
        <v>31</v>
      </c>
      <c r="F39" s="40">
        <v>290.3</v>
      </c>
      <c r="G39" s="40">
        <v>408</v>
      </c>
    </row>
    <row r="40" spans="1:7" x14ac:dyDescent="0.25">
      <c r="A40" s="39" t="s">
        <v>88</v>
      </c>
      <c r="B40" s="39" t="s">
        <v>2</v>
      </c>
      <c r="C40" s="39" t="s">
        <v>49</v>
      </c>
      <c r="D40" s="39" t="s">
        <v>50</v>
      </c>
      <c r="E40" s="39" t="s">
        <v>29</v>
      </c>
      <c r="F40" s="40">
        <v>14779.92</v>
      </c>
      <c r="G40" s="40">
        <v>149374.63</v>
      </c>
    </row>
    <row r="41" spans="1:7" x14ac:dyDescent="0.25">
      <c r="A41" s="39" t="s">
        <v>88</v>
      </c>
      <c r="B41" s="39" t="s">
        <v>2</v>
      </c>
      <c r="C41" s="39" t="s">
        <v>49</v>
      </c>
      <c r="D41" s="39" t="s">
        <v>50</v>
      </c>
      <c r="E41" s="39" t="s">
        <v>57</v>
      </c>
      <c r="F41" s="40">
        <v>6414.36</v>
      </c>
      <c r="G41" s="40">
        <v>70098.42</v>
      </c>
    </row>
    <row r="42" spans="1:7" x14ac:dyDescent="0.25">
      <c r="A42" s="39" t="s">
        <v>88</v>
      </c>
      <c r="B42" s="39" t="s">
        <v>2</v>
      </c>
      <c r="C42" s="39" t="s">
        <v>49</v>
      </c>
      <c r="D42" s="39" t="s">
        <v>50</v>
      </c>
      <c r="E42" s="39" t="s">
        <v>26</v>
      </c>
      <c r="F42" s="40">
        <v>12509.76</v>
      </c>
      <c r="G42" s="40">
        <v>63267.07</v>
      </c>
    </row>
    <row r="43" spans="1:7" x14ac:dyDescent="0.25">
      <c r="A43" s="39" t="s">
        <v>88</v>
      </c>
      <c r="B43" s="39" t="s">
        <v>2</v>
      </c>
      <c r="C43" s="39" t="s">
        <v>49</v>
      </c>
      <c r="D43" s="39" t="s">
        <v>48</v>
      </c>
      <c r="E43" s="39" t="s">
        <v>67</v>
      </c>
      <c r="F43" s="40">
        <v>10273.34</v>
      </c>
      <c r="G43" s="40">
        <v>160184.03</v>
      </c>
    </row>
    <row r="44" spans="1:7" x14ac:dyDescent="0.25">
      <c r="A44" s="39" t="s">
        <v>88</v>
      </c>
      <c r="B44" s="39" t="s">
        <v>2</v>
      </c>
      <c r="C44" s="39" t="s">
        <v>49</v>
      </c>
      <c r="D44" s="39" t="s">
        <v>48</v>
      </c>
      <c r="E44" s="39" t="s">
        <v>68</v>
      </c>
      <c r="F44" s="40">
        <v>11400.96</v>
      </c>
      <c r="G44" s="40">
        <v>292763.56</v>
      </c>
    </row>
    <row r="45" spans="1:7" x14ac:dyDescent="0.25">
      <c r="A45" s="39" t="s">
        <v>88</v>
      </c>
      <c r="B45" s="39" t="s">
        <v>2</v>
      </c>
      <c r="C45" s="39" t="s">
        <v>49</v>
      </c>
      <c r="D45" s="39" t="s">
        <v>48</v>
      </c>
      <c r="E45" s="39" t="s">
        <v>29</v>
      </c>
      <c r="F45" s="40">
        <v>41376</v>
      </c>
      <c r="G45" s="40">
        <v>165850</v>
      </c>
    </row>
    <row r="46" spans="1:7" x14ac:dyDescent="0.25">
      <c r="A46" s="39" t="s">
        <v>88</v>
      </c>
      <c r="B46" s="39" t="s">
        <v>2</v>
      </c>
      <c r="C46" s="39" t="s">
        <v>49</v>
      </c>
      <c r="D46" s="39" t="s">
        <v>48</v>
      </c>
      <c r="E46" s="39" t="s">
        <v>57</v>
      </c>
      <c r="F46" s="40">
        <v>6977.45</v>
      </c>
      <c r="G46" s="40">
        <v>63218.53</v>
      </c>
    </row>
    <row r="47" spans="1:7" x14ac:dyDescent="0.25">
      <c r="A47" s="39" t="s">
        <v>88</v>
      </c>
      <c r="B47" s="39" t="s">
        <v>2</v>
      </c>
      <c r="C47" s="39" t="s">
        <v>49</v>
      </c>
      <c r="D47" s="39" t="s">
        <v>48</v>
      </c>
      <c r="E47" s="39" t="s">
        <v>26</v>
      </c>
      <c r="F47" s="40">
        <v>15638.4</v>
      </c>
      <c r="G47" s="40">
        <v>166801.65</v>
      </c>
    </row>
    <row r="48" spans="1:7" x14ac:dyDescent="0.25">
      <c r="A48" s="31" t="s">
        <v>88</v>
      </c>
      <c r="B48" s="26"/>
      <c r="C48" s="26"/>
      <c r="D48" s="26"/>
      <c r="E48" s="26"/>
      <c r="F48" s="26">
        <f>SUM(F36:F47)</f>
        <v>304302.08000000002</v>
      </c>
      <c r="G48" s="27">
        <f>SUM(G36:G47)</f>
        <v>1358287.39</v>
      </c>
    </row>
    <row r="49" spans="1:7" x14ac:dyDescent="0.25">
      <c r="A49" s="31" t="s">
        <v>0</v>
      </c>
      <c r="B49" s="26"/>
      <c r="C49" s="26"/>
      <c r="D49" s="26"/>
      <c r="E49" s="26"/>
      <c r="F49" s="26">
        <f>+F48+F35+F24</f>
        <v>988990.5</v>
      </c>
      <c r="G49" s="26">
        <f>+G48+G35+G24</f>
        <v>5312767.6499999994</v>
      </c>
    </row>
    <row r="51" spans="1:7" x14ac:dyDescent="0.25">
      <c r="A51" t="s">
        <v>20</v>
      </c>
    </row>
    <row r="53" spans="1:7" x14ac:dyDescent="0.25">
      <c r="A53" s="51" t="s">
        <v>65</v>
      </c>
      <c r="B53" s="51"/>
      <c r="C53" s="51"/>
    </row>
    <row r="54" spans="1:7" x14ac:dyDescent="0.25">
      <c r="A54" s="43" t="s">
        <v>17</v>
      </c>
      <c r="B54" t="s">
        <v>127</v>
      </c>
      <c r="C54" t="s">
        <v>128</v>
      </c>
    </row>
    <row r="55" spans="1:7" x14ac:dyDescent="0.25">
      <c r="A55" s="44" t="s">
        <v>67</v>
      </c>
      <c r="B55" s="45">
        <v>20136</v>
      </c>
      <c r="C55" s="45">
        <v>196641.86</v>
      </c>
    </row>
    <row r="56" spans="1:7" x14ac:dyDescent="0.25">
      <c r="A56" s="44" t="s">
        <v>42</v>
      </c>
      <c r="B56" s="45">
        <v>73742.81</v>
      </c>
      <c r="C56" s="45">
        <v>184438.39999999999</v>
      </c>
    </row>
    <row r="57" spans="1:7" x14ac:dyDescent="0.25">
      <c r="A57" s="44" t="s">
        <v>52</v>
      </c>
      <c r="B57" s="45">
        <v>13012.16</v>
      </c>
      <c r="C57" s="45">
        <v>25555.45</v>
      </c>
    </row>
    <row r="58" spans="1:7" x14ac:dyDescent="0.25">
      <c r="A58" s="44" t="s">
        <v>31</v>
      </c>
      <c r="B58" s="45">
        <v>3515.58</v>
      </c>
      <c r="C58" s="45">
        <v>8036.82</v>
      </c>
    </row>
    <row r="59" spans="1:7" x14ac:dyDescent="0.25">
      <c r="A59" s="44" t="s">
        <v>68</v>
      </c>
      <c r="B59" s="45">
        <v>46156.800000000003</v>
      </c>
      <c r="C59" s="45">
        <v>758272.38</v>
      </c>
    </row>
    <row r="60" spans="1:7" x14ac:dyDescent="0.25">
      <c r="A60" s="44" t="s">
        <v>41</v>
      </c>
      <c r="B60" s="45">
        <v>158579.67000000001</v>
      </c>
      <c r="C60" s="45">
        <v>168789.6</v>
      </c>
    </row>
    <row r="61" spans="1:7" x14ac:dyDescent="0.25">
      <c r="A61" s="44" t="s">
        <v>29</v>
      </c>
      <c r="B61" s="45">
        <v>367886.84</v>
      </c>
      <c r="C61" s="45">
        <v>2090748.3599999999</v>
      </c>
    </row>
    <row r="62" spans="1:7" x14ac:dyDescent="0.25">
      <c r="A62" s="44" t="s">
        <v>57</v>
      </c>
      <c r="B62" s="45">
        <v>25442.5</v>
      </c>
      <c r="C62" s="45">
        <v>238812.45</v>
      </c>
    </row>
    <row r="63" spans="1:7" x14ac:dyDescent="0.25">
      <c r="A63" s="44" t="s">
        <v>122</v>
      </c>
      <c r="B63" s="45">
        <v>21279.360000000001</v>
      </c>
      <c r="C63" s="45">
        <v>183881.39</v>
      </c>
    </row>
    <row r="64" spans="1:7" x14ac:dyDescent="0.25">
      <c r="A64" s="44" t="s">
        <v>26</v>
      </c>
      <c r="B64" s="45">
        <v>259238.78</v>
      </c>
      <c r="C64" s="45">
        <v>1457590.94</v>
      </c>
    </row>
    <row r="65" spans="1:3" x14ac:dyDescent="0.25">
      <c r="A65" s="44" t="s">
        <v>126</v>
      </c>
      <c r="B65" s="45">
        <v>988990.50000000012</v>
      </c>
      <c r="C65" s="45">
        <v>5312767.6500000004</v>
      </c>
    </row>
  </sheetData>
  <sortState xmlns:xlrd2="http://schemas.microsoft.com/office/spreadsheetml/2017/richdata2" ref="A37:C41">
    <sortCondition ref="A37"/>
  </sortState>
  <mergeCells count="7">
    <mergeCell ref="A53:C53"/>
    <mergeCell ref="A8:G8"/>
    <mergeCell ref="A11:G11"/>
    <mergeCell ref="A6:G6"/>
    <mergeCell ref="A7:G7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8" fitToHeight="0" orientation="portrait" r:id="rId2"/>
  <headerFooter>
    <oddFooter>&amp;CE-Página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20.25" thickBot="1" x14ac:dyDescent="0.4">
      <c r="A9" s="50" t="e">
        <f>Consolidado!#REF!</f>
        <v>#REF!</v>
      </c>
      <c r="B9" s="50"/>
      <c r="C9" s="50"/>
      <c r="D9" s="50"/>
      <c r="E9" s="50"/>
      <c r="F9" s="50"/>
      <c r="G9" s="50"/>
    </row>
    <row r="10" spans="1:7" ht="15.75" thickBot="1" x14ac:dyDescent="0.3">
      <c r="A10" s="54" t="s">
        <v>19</v>
      </c>
      <c r="B10" s="55"/>
      <c r="C10" s="55"/>
      <c r="D10" s="55"/>
      <c r="E10" s="55"/>
      <c r="F10" s="55"/>
      <c r="G10" s="56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18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1"/>
  <sheetViews>
    <sheetView showGridLines="0" tabSelected="1" topLeftCell="B11" workbookViewId="0">
      <selection activeCell="A13" sqref="A13"/>
    </sheetView>
  </sheetViews>
  <sheetFormatPr baseColWidth="10" defaultColWidth="24.140625" defaultRowHeight="15" x14ac:dyDescent="0.25"/>
  <cols>
    <col min="1" max="1" width="16.7109375" hidden="1" customWidth="1"/>
    <col min="2" max="2" width="20.7109375" customWidth="1"/>
    <col min="3" max="3" width="11.5703125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47"/>
      <c r="C6" s="47"/>
      <c r="D6" s="47"/>
      <c r="E6" s="47"/>
    </row>
    <row r="7" spans="2:8" ht="23.25" x14ac:dyDescent="0.35">
      <c r="B7" s="48"/>
      <c r="C7" s="48"/>
      <c r="D7" s="48"/>
      <c r="E7" s="48"/>
    </row>
    <row r="8" spans="2:8" ht="22.5" x14ac:dyDescent="0.35">
      <c r="B8" s="49" t="s">
        <v>15</v>
      </c>
      <c r="C8" s="49"/>
      <c r="D8" s="49"/>
      <c r="E8" s="49"/>
      <c r="F8" s="38"/>
      <c r="G8" s="38"/>
      <c r="H8" s="38"/>
    </row>
    <row r="9" spans="2:8" ht="22.5" x14ac:dyDescent="0.35">
      <c r="B9" s="57" t="s">
        <v>64</v>
      </c>
      <c r="C9" s="57"/>
      <c r="D9" s="57"/>
      <c r="E9" s="57"/>
      <c r="F9" s="38"/>
      <c r="G9" s="38"/>
      <c r="H9" s="38"/>
    </row>
    <row r="10" spans="2:8" x14ac:dyDescent="0.25">
      <c r="B10" s="58" t="s">
        <v>70</v>
      </c>
      <c r="C10" s="59"/>
      <c r="D10" s="59"/>
      <c r="E10" s="60"/>
    </row>
    <row r="11" spans="2:8" x14ac:dyDescent="0.25">
      <c r="B11" s="58" t="str">
        <f>Consolidado!A11</f>
        <v>4to Trimestre Año 2023</v>
      </c>
      <c r="C11" s="59"/>
      <c r="D11" s="59"/>
      <c r="E11" s="60"/>
    </row>
    <row r="12" spans="2:8" ht="18" customHeight="1" x14ac:dyDescent="0.25">
      <c r="B12" s="35" t="s">
        <v>4</v>
      </c>
      <c r="C12" s="35" t="s">
        <v>12</v>
      </c>
      <c r="D12" s="35" t="s">
        <v>17</v>
      </c>
      <c r="E12" s="36" t="s">
        <v>8</v>
      </c>
    </row>
    <row r="13" spans="2:8" x14ac:dyDescent="0.25">
      <c r="B13" s="41" t="s">
        <v>84</v>
      </c>
      <c r="C13" s="41" t="s">
        <v>54</v>
      </c>
      <c r="D13" s="41" t="s">
        <v>62</v>
      </c>
      <c r="E13" s="34">
        <v>7166.8</v>
      </c>
    </row>
    <row r="14" spans="2:8" x14ac:dyDescent="0.25">
      <c r="B14" s="41" t="s">
        <v>84</v>
      </c>
      <c r="C14" s="41" t="s">
        <v>54</v>
      </c>
      <c r="D14" s="41" t="s">
        <v>42</v>
      </c>
      <c r="E14" s="34">
        <v>133842.98000000001</v>
      </c>
    </row>
    <row r="15" spans="2:8" x14ac:dyDescent="0.25">
      <c r="B15" s="41" t="s">
        <v>84</v>
      </c>
      <c r="C15" s="41" t="s">
        <v>54</v>
      </c>
      <c r="D15" s="41" t="s">
        <v>55</v>
      </c>
      <c r="E15" s="34">
        <v>9500</v>
      </c>
    </row>
    <row r="16" spans="2:8" x14ac:dyDescent="0.25">
      <c r="B16" s="41" t="s">
        <v>84</v>
      </c>
      <c r="C16" s="41" t="s">
        <v>54</v>
      </c>
      <c r="D16" s="41" t="s">
        <v>123</v>
      </c>
      <c r="E16" s="34">
        <v>29765</v>
      </c>
    </row>
    <row r="17" spans="2:5" x14ac:dyDescent="0.25">
      <c r="B17" s="41" t="s">
        <v>84</v>
      </c>
      <c r="C17" s="41" t="s">
        <v>54</v>
      </c>
      <c r="D17" s="41" t="s">
        <v>96</v>
      </c>
      <c r="E17" s="34">
        <v>10450</v>
      </c>
    </row>
    <row r="18" spans="2:5" ht="30" x14ac:dyDescent="0.25">
      <c r="B18" s="41" t="s">
        <v>84</v>
      </c>
      <c r="C18" s="41" t="s">
        <v>54</v>
      </c>
      <c r="D18" s="41" t="s">
        <v>101</v>
      </c>
      <c r="E18" s="34">
        <v>20305.59</v>
      </c>
    </row>
    <row r="19" spans="2:5" x14ac:dyDescent="0.25">
      <c r="B19" s="26" t="s">
        <v>84</v>
      </c>
      <c r="C19" s="26"/>
      <c r="D19" s="26"/>
      <c r="E19" s="27">
        <f>SUM(E13:E18)</f>
        <v>211030.37</v>
      </c>
    </row>
    <row r="20" spans="2:5" x14ac:dyDescent="0.25">
      <c r="B20" s="41" t="s">
        <v>86</v>
      </c>
      <c r="C20" s="41" t="s">
        <v>54</v>
      </c>
      <c r="D20" s="41" t="s">
        <v>61</v>
      </c>
      <c r="E20" s="34">
        <v>18876.310000000001</v>
      </c>
    </row>
    <row r="21" spans="2:5" x14ac:dyDescent="0.25">
      <c r="B21" s="41" t="s">
        <v>86</v>
      </c>
      <c r="C21" s="41" t="s">
        <v>54</v>
      </c>
      <c r="D21" s="41" t="s">
        <v>42</v>
      </c>
      <c r="E21" s="34">
        <v>59903.46</v>
      </c>
    </row>
    <row r="22" spans="2:5" x14ac:dyDescent="0.25">
      <c r="B22" s="26" t="s">
        <v>86</v>
      </c>
      <c r="C22" s="26"/>
      <c r="D22" s="26"/>
      <c r="E22" s="27">
        <f>SUM(E20:E21)</f>
        <v>78779.77</v>
      </c>
    </row>
    <row r="23" spans="2:5" x14ac:dyDescent="0.25">
      <c r="B23" s="41" t="s">
        <v>88</v>
      </c>
      <c r="C23" s="41" t="s">
        <v>54</v>
      </c>
      <c r="D23" s="41" t="s">
        <v>42</v>
      </c>
      <c r="E23" s="34">
        <v>41916.42</v>
      </c>
    </row>
    <row r="24" spans="2:5" x14ac:dyDescent="0.25">
      <c r="B24" s="41" t="s">
        <v>88</v>
      </c>
      <c r="C24" s="41" t="s">
        <v>54</v>
      </c>
      <c r="D24" s="41" t="s">
        <v>55</v>
      </c>
      <c r="E24" s="34">
        <v>38340</v>
      </c>
    </row>
    <row r="25" spans="2:5" x14ac:dyDescent="0.25">
      <c r="B25" s="41" t="s">
        <v>88</v>
      </c>
      <c r="C25" s="41" t="s">
        <v>54</v>
      </c>
      <c r="D25" s="41" t="s">
        <v>31</v>
      </c>
      <c r="E25" s="34">
        <v>42827.85</v>
      </c>
    </row>
    <row r="26" spans="2:5" x14ac:dyDescent="0.25">
      <c r="B26" s="26" t="s">
        <v>88</v>
      </c>
      <c r="C26" s="26"/>
      <c r="D26" s="26"/>
      <c r="E26" s="27">
        <f>SUM(E23:E25)</f>
        <v>123084.26999999999</v>
      </c>
    </row>
    <row r="27" spans="2:5" x14ac:dyDescent="0.25">
      <c r="B27" s="26" t="s">
        <v>0</v>
      </c>
      <c r="C27" s="26"/>
      <c r="D27" s="26"/>
      <c r="E27" s="27">
        <f>SUM(E26,E22,E19)</f>
        <v>412894.41</v>
      </c>
    </row>
    <row r="29" spans="2:5" x14ac:dyDescent="0.25">
      <c r="B29" t="s">
        <v>20</v>
      </c>
    </row>
    <row r="31" spans="2:5" x14ac:dyDescent="0.25">
      <c r="B31" s="51" t="s">
        <v>65</v>
      </c>
      <c r="C31" s="51"/>
      <c r="D31" s="37"/>
    </row>
    <row r="32" spans="2:5" x14ac:dyDescent="0.25">
      <c r="B32" s="43" t="s">
        <v>17</v>
      </c>
      <c r="C32" t="s">
        <v>128</v>
      </c>
    </row>
    <row r="33" spans="2:3" x14ac:dyDescent="0.25">
      <c r="B33" s="44" t="s">
        <v>62</v>
      </c>
      <c r="C33" s="45">
        <v>7166.8</v>
      </c>
    </row>
    <row r="34" spans="2:3" x14ac:dyDescent="0.25">
      <c r="B34" s="44" t="s">
        <v>61</v>
      </c>
      <c r="C34" s="45">
        <v>18876.310000000001</v>
      </c>
    </row>
    <row r="35" spans="2:3" x14ac:dyDescent="0.25">
      <c r="B35" s="44" t="s">
        <v>42</v>
      </c>
      <c r="C35" s="45">
        <v>235662.86</v>
      </c>
    </row>
    <row r="36" spans="2:3" x14ac:dyDescent="0.25">
      <c r="B36" s="44" t="s">
        <v>55</v>
      </c>
      <c r="C36" s="45">
        <v>47840</v>
      </c>
    </row>
    <row r="37" spans="2:3" x14ac:dyDescent="0.25">
      <c r="B37" s="44" t="s">
        <v>31</v>
      </c>
      <c r="C37" s="45">
        <v>42827.85</v>
      </c>
    </row>
    <row r="38" spans="2:3" x14ac:dyDescent="0.25">
      <c r="B38" s="44" t="s">
        <v>123</v>
      </c>
      <c r="C38" s="45">
        <v>29765</v>
      </c>
    </row>
    <row r="39" spans="2:3" x14ac:dyDescent="0.25">
      <c r="B39" s="44" t="s">
        <v>96</v>
      </c>
      <c r="C39" s="45">
        <v>10450</v>
      </c>
    </row>
    <row r="40" spans="2:3" x14ac:dyDescent="0.25">
      <c r="B40" s="44" t="s">
        <v>101</v>
      </c>
      <c r="C40" s="45">
        <v>20305.59</v>
      </c>
    </row>
    <row r="41" spans="2:3" x14ac:dyDescent="0.25">
      <c r="B41" s="44" t="s">
        <v>126</v>
      </c>
      <c r="C41" s="45">
        <v>412894.41</v>
      </c>
    </row>
  </sheetData>
  <sortState xmlns:xlrd2="http://schemas.microsoft.com/office/spreadsheetml/2017/richdata2" ref="B28:C31">
    <sortCondition ref="B28"/>
  </sortState>
  <mergeCells count="7">
    <mergeCell ref="B31:C31"/>
    <mergeCell ref="B9:E9"/>
    <mergeCell ref="B11:E11"/>
    <mergeCell ref="B6:E6"/>
    <mergeCell ref="B7:E7"/>
    <mergeCell ref="B8:E8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portrait" r:id="rId2"/>
  <headerFooter>
    <oddFooter>&amp;CE-Página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2025-06-04T16:37:13Z</dcterms:modified>
</cp:coreProperties>
</file>