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E112837D-21B0-41E0-8D7F-59514550D9D1}" xr6:coauthVersionLast="47" xr6:coauthVersionMax="47" xr10:uidLastSave="{00000000-0000-0000-0000-000000000000}"/>
  <bookViews>
    <workbookView xWindow="1860" yWindow="186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  <pivotCache cacheId="6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7" l="1"/>
  <c r="G60" i="7"/>
  <c r="F23" i="6" l="1"/>
  <c r="F37" i="6"/>
  <c r="F50" i="6"/>
  <c r="F47" i="14"/>
  <c r="G47" i="14"/>
  <c r="F32" i="14"/>
  <c r="G32" i="14"/>
  <c r="F23" i="14"/>
  <c r="G23" i="14"/>
  <c r="F46" i="11"/>
  <c r="G46" i="11"/>
  <c r="F33" i="11"/>
  <c r="G33" i="11"/>
  <c r="G50" i="6"/>
  <c r="G23" i="6"/>
  <c r="F25" i="5" l="1"/>
  <c r="G25" i="5"/>
  <c r="F29" i="7" l="1"/>
  <c r="G29" i="7"/>
  <c r="G37" i="6"/>
  <c r="F40" i="7" l="1"/>
  <c r="F61" i="7" s="1"/>
  <c r="G40" i="7"/>
  <c r="G61" i="7" s="1"/>
  <c r="F48" i="14" l="1"/>
  <c r="G48" i="14"/>
  <c r="E23" i="20" l="1"/>
  <c r="E19" i="20" l="1"/>
  <c r="F17" i="5"/>
  <c r="G17" i="5"/>
  <c r="E28" i="20" l="1"/>
  <c r="F16" i="12"/>
  <c r="G16" i="12"/>
  <c r="F17" i="11"/>
  <c r="G17" i="11"/>
  <c r="F47" i="11" l="1"/>
  <c r="G47" i="11"/>
  <c r="G51" i="6"/>
  <c r="F51" i="6"/>
  <c r="F14" i="12" l="1"/>
  <c r="F19" i="12" s="1"/>
  <c r="G14" i="12"/>
  <c r="G19" i="12" s="1"/>
  <c r="F21" i="5"/>
  <c r="G21" i="5"/>
  <c r="G26" i="5" l="1"/>
  <c r="F26" i="5"/>
  <c r="E29" i="20"/>
  <c r="C13" i="15" l="1"/>
  <c r="C14" i="15"/>
  <c r="B14" i="15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<sst xmlns="http://schemas.openxmlformats.org/spreadsheetml/2006/main" count="1025" uniqueCount="122">
  <si>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</si>
  <si>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</si>
  <si>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</si>
  <si>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</si>
  <si>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</si>
  <si>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</si>
  <si>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</si>
  <si>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</si>
  <si>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</si>
  <si>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</si>
  <si>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</si>
  <si>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</si>
  <si>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</si>
  <si>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</si>
  <si>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</si>
  <si>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</si>
  <si>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</si>
  <si>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</si>
  <si>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Pais de Procedencia</t>
  </si>
  <si>
    <t>Consolidado de Importaciones de Huevos del Año 2017</t>
  </si>
  <si>
    <t>Nota: Los meses con asterisco (*) estan sujetos a cambios</t>
  </si>
  <si>
    <t>Consolidado de Exportaciones de Pieles</t>
  </si>
  <si>
    <t>Consolidado de Exportaciones de Embutidos</t>
  </si>
  <si>
    <t>Guatemala</t>
  </si>
  <si>
    <t>Cárnico</t>
  </si>
  <si>
    <t>Bovino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</si>
  <si>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</si>
  <si>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</si>
  <si>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</si>
  <si>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</si>
  <si>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</si>
  <si>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</si>
  <si>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</si>
  <si>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</si>
  <si>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</si>
  <si>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</si>
  <si>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Danes</t>
  </si>
  <si>
    <t>Holandes</t>
  </si>
  <si>
    <t>Queso Amarillo</t>
  </si>
  <si>
    <t>Queso Blanco</t>
  </si>
  <si>
    <t>Queso de hoja</t>
  </si>
  <si>
    <t>Haiti</t>
  </si>
  <si>
    <t>Cuba</t>
  </si>
  <si>
    <t>Leche con Chocolate</t>
  </si>
  <si>
    <t>Portugal</t>
  </si>
  <si>
    <t>Curtidas o Curadas</t>
  </si>
  <si>
    <t>Piel Animal</t>
  </si>
  <si>
    <t>Mexico</t>
  </si>
  <si>
    <t>Italia</t>
  </si>
  <si>
    <t>Salchichas</t>
  </si>
  <si>
    <t>Sopa</t>
  </si>
  <si>
    <t>Otro Tipo</t>
  </si>
  <si>
    <t>Sazones</t>
  </si>
  <si>
    <t>Mayonesa</t>
  </si>
  <si>
    <t>Curazao</t>
  </si>
  <si>
    <t>Adereso</t>
  </si>
  <si>
    <t>PVET</t>
  </si>
  <si>
    <t>Ecuador</t>
  </si>
  <si>
    <t>Lengua</t>
  </si>
  <si>
    <t>Honduras</t>
  </si>
  <si>
    <t>San Martin</t>
  </si>
  <si>
    <t>Leche entera liquida</t>
  </si>
  <si>
    <t>Pieles Bovinas Frescas Saladas</t>
  </si>
  <si>
    <t>Indonesia</t>
  </si>
  <si>
    <t>Alemania</t>
  </si>
  <si>
    <t>China</t>
  </si>
  <si>
    <t>Bonaire</t>
  </si>
  <si>
    <t>N/A</t>
  </si>
  <si>
    <t>Depto. de Planificacion y Desarrollo</t>
  </si>
  <si>
    <t>Consolidado por pais</t>
  </si>
  <si>
    <t>Carne deshuesada</t>
  </si>
  <si>
    <t>Barbados</t>
  </si>
  <si>
    <t>Guyana</t>
  </si>
  <si>
    <t>Granada</t>
  </si>
  <si>
    <t>Vietnam</t>
  </si>
  <si>
    <t>Belgica</t>
  </si>
  <si>
    <t xml:space="preserve">Consolidado de Exportaciones de Productos veterinarios </t>
  </si>
  <si>
    <t xml:space="preserve">Consolidado de Exportaciones de Mercancia de Otro Origen </t>
  </si>
  <si>
    <t xml:space="preserve">Consolidado de Exportaciones de Leche </t>
  </si>
  <si>
    <t xml:space="preserve">Consolidado de Exportaciones de Lacteos </t>
  </si>
  <si>
    <t xml:space="preserve">Consolidado de Exportaciones de Carne de Res </t>
  </si>
  <si>
    <t>Julio</t>
  </si>
  <si>
    <t>Agosto</t>
  </si>
  <si>
    <t>Septiembre</t>
  </si>
  <si>
    <t>Grasa</t>
  </si>
  <si>
    <t>Cortes</t>
  </si>
  <si>
    <t>Islas Virgenes (U.S.)</t>
  </si>
  <si>
    <t>Leche Saborizada</t>
  </si>
  <si>
    <t>Pollo</t>
  </si>
  <si>
    <t>Filipinas</t>
  </si>
  <si>
    <t>Islas Turcas y Caicos</t>
  </si>
  <si>
    <t>Islas Caiman</t>
  </si>
  <si>
    <t>Leche entera en polvo</t>
  </si>
  <si>
    <t>Piel Bovina Salada verde</t>
  </si>
  <si>
    <t>Bangladesh</t>
  </si>
  <si>
    <t>Canada</t>
  </si>
  <si>
    <t>Pieles Bovinas Secas y Saladas</t>
  </si>
  <si>
    <t>Semicurtidas o semicuradas</t>
  </si>
  <si>
    <t>Productos Lácteos</t>
  </si>
  <si>
    <t>España</t>
  </si>
  <si>
    <t>Tortola</t>
  </si>
  <si>
    <t>3er Trimestre Año 2023</t>
  </si>
  <si>
    <t>Cheddar</t>
  </si>
  <si>
    <t>Aruba</t>
  </si>
  <si>
    <t>Santa Lucia</t>
  </si>
  <si>
    <t>Cueros Procesados o Regenerados</t>
  </si>
  <si>
    <t>Japon</t>
  </si>
  <si>
    <t>El Salvador</t>
  </si>
  <si>
    <t>Caldo de pollo</t>
  </si>
  <si>
    <t>Panama</t>
  </si>
  <si>
    <t>Tripas artificiales</t>
  </si>
  <si>
    <t>Puerto Rico</t>
  </si>
  <si>
    <t>San Tomas</t>
  </si>
  <si>
    <t>Dominica</t>
  </si>
  <si>
    <t>Georgia</t>
  </si>
  <si>
    <t>Inglaterra</t>
  </si>
  <si>
    <t>Total general</t>
  </si>
  <si>
    <t>Suma de Kilos</t>
  </si>
  <si>
    <t>Suma de Valor US$</t>
  </si>
  <si>
    <t>Kilogramos</t>
  </si>
  <si>
    <t xml:space="preserve"> Valor US$</t>
  </si>
  <si>
    <t xml:space="preserve">Consolidado General de Exportaciones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</si>
</sst>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10" xfId="2" applyFont="1" applyBorder="1" applyAlignment="1">
      <alignment wrapText="1"/>
    </xf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3er Trimestre</a:t>
            </a:r>
            <a:r>
              <a:rPr lang="en-US" baseline="0"/>
              <a:t>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305573.26</c:v>
                </c:pt>
                <c:pt idx="1">
                  <c:v>443822.52</c:v>
                </c:pt>
                <c:pt idx="2">
                  <c:v>179535.18</c:v>
                </c:pt>
                <c:pt idx="3">
                  <c:v>736439.47</c:v>
                </c:pt>
                <c:pt idx="4">
                  <c:v>13607.78</c:v>
                </c:pt>
                <c:pt idx="5">
                  <c:v>509961.03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D-443C-AFF8-9236A086C0FA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1187480.2</c:v>
                </c:pt>
                <c:pt idx="1">
                  <c:v>2068897.18</c:v>
                </c:pt>
                <c:pt idx="2">
                  <c:v>447240.74</c:v>
                </c:pt>
                <c:pt idx="3">
                  <c:v>2469245.25</c:v>
                </c:pt>
                <c:pt idx="4">
                  <c:v>50432.4</c:v>
                </c:pt>
                <c:pt idx="5">
                  <c:v>1836921.9500000004</c:v>
                </c:pt>
                <c:pt idx="6">
                  <c:v>851134.32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47680"/>
        <c:axId val="-873744960"/>
        <c:axId val="0"/>
      </c:bar3DChart>
      <c:catAx>
        <c:axId val="-8737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4960"/>
        <c:crosses val="autoZero"/>
        <c:auto val="1"/>
        <c:lblAlgn val="ctr"/>
        <c:lblOffset val="100"/>
        <c:noMultiLvlLbl val="0"/>
      </c:catAx>
      <c:valAx>
        <c:axId val="-87374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Julio - Septiembre 2023 (1).xlsx]Bovino Carnico!Tabla dinámica1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Carne de Res 3er</a:t>
            </a:r>
            <a:r>
              <a:rPr lang="es-DO" baseline="0"/>
              <a:t> Trimestre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Carnico'!$B$31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Carnico'!$A$32:$A$33</c:f>
              <c:strCache>
                <c:ptCount val="1"/>
                <c:pt idx="0">
                  <c:v>Guatemala</c:v>
                </c:pt>
              </c:strCache>
            </c:strRef>
          </c:cat>
          <c:val>
            <c:numRef>
              <c:f>'Bovino Carnico'!$B$32:$B$33</c:f>
              <c:numCache>
                <c:formatCode>_(* #,##0.00_);_(* \(#,##0.00\);_(* "-"??_);_(@_)</c:formatCode>
                <c:ptCount val="1"/>
                <c:pt idx="0">
                  <c:v>310590.41000000003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7-4F2D-A36D-11D310678C24}"/>
            </c:ext>
          </c:extLst>
        </c:ser>
        <c:ser>
          <c:idx val="1"/>
          <c:order val="1"/>
          <c:tx>
            <c:strRef>
              <c:f>'Bovino Carnico'!$C$31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Carnico'!$A$32:$A$33</c:f>
              <c:strCache>
                <c:ptCount val="1"/>
                <c:pt idx="0">
                  <c:v>Guatemala</c:v>
                </c:pt>
              </c:strCache>
            </c:strRef>
          </c:cat>
          <c:val>
            <c:numRef>
              <c:f>'Bovino Carnico'!$C$32:$C$33</c:f>
              <c:numCache>
                <c:formatCode>_(* #,##0.00_);_(* \(#,##0.00\);_(* "-"??_);_(@_)</c:formatCode>
                <c:ptCount val="1"/>
                <c:pt idx="0">
                  <c:v>1280233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7-4F2D-A36D-11D31067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46048"/>
        <c:axId val="-873745504"/>
        <c:axId val="0"/>
      </c:bar3DChart>
      <c:catAx>
        <c:axId val="-8737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5504"/>
        <c:crosses val="autoZero"/>
        <c:auto val="1"/>
        <c:lblAlgn val="ctr"/>
        <c:lblOffset val="100"/>
        <c:noMultiLvlLbl val="0"/>
      </c:catAx>
      <c:valAx>
        <c:axId val="-87374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Julio - Septiembre 2023 (1).xlsx]Bovino Lacteo!Tabla dinámica2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 3er Trimestre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Lacteo'!$B$56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Lacteo'!$A$57:$A$64</c:f>
              <c:strCache>
                <c:ptCount val="7"/>
                <c:pt idx="0">
                  <c:v>Antigua y Barbuda</c:v>
                </c:pt>
                <c:pt idx="1">
                  <c:v>Barbados</c:v>
                </c:pt>
                <c:pt idx="2">
                  <c:v>Estados Unidos</c:v>
                </c:pt>
                <c:pt idx="3">
                  <c:v>Guyana</c:v>
                </c:pt>
                <c:pt idx="4">
                  <c:v>Islas Turcas y Caicos</c:v>
                </c:pt>
                <c:pt idx="5">
                  <c:v>Jamaica</c:v>
                </c:pt>
                <c:pt idx="6">
                  <c:v>Trinidad &amp; Tobago</c:v>
                </c:pt>
              </c:strCache>
            </c:strRef>
          </c:cat>
          <c:val>
            <c:numRef>
              <c:f>'Bovino Lacteo'!$B$57:$B$64</c:f>
              <c:numCache>
                <c:formatCode>_(* #,##0.00_);_(* \(#,##0.00\);_(* "-"??_);_(@_)</c:formatCode>
                <c:ptCount val="7"/>
                <c:pt idx="0">
                  <c:v>5505.08</c:v>
                </c:pt>
                <c:pt idx="1">
                  <c:v>24388.489999999998</c:v>
                </c:pt>
                <c:pt idx="2">
                  <c:v>97093.41</c:v>
                </c:pt>
                <c:pt idx="3">
                  <c:v>81.650000000000006</c:v>
                </c:pt>
                <c:pt idx="4">
                  <c:v>3116.94</c:v>
                </c:pt>
                <c:pt idx="5">
                  <c:v>259763.65000000002</c:v>
                </c:pt>
                <c:pt idx="6">
                  <c:v>53873.3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9-4FF5-8095-FB0234432F09}"/>
            </c:ext>
          </c:extLst>
        </c:ser>
        <c:ser>
          <c:idx val="1"/>
          <c:order val="1"/>
          <c:tx>
            <c:strRef>
              <c:f>'Bovino Lacteo'!$C$56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Lacteo'!$A$57:$A$64</c:f>
              <c:strCache>
                <c:ptCount val="7"/>
                <c:pt idx="0">
                  <c:v>Antigua y Barbuda</c:v>
                </c:pt>
                <c:pt idx="1">
                  <c:v>Barbados</c:v>
                </c:pt>
                <c:pt idx="2">
                  <c:v>Estados Unidos</c:v>
                </c:pt>
                <c:pt idx="3">
                  <c:v>Guyana</c:v>
                </c:pt>
                <c:pt idx="4">
                  <c:v>Islas Turcas y Caicos</c:v>
                </c:pt>
                <c:pt idx="5">
                  <c:v>Jamaica</c:v>
                </c:pt>
                <c:pt idx="6">
                  <c:v>Trinidad &amp; Tobago</c:v>
                </c:pt>
              </c:strCache>
            </c:strRef>
          </c:cat>
          <c:val>
            <c:numRef>
              <c:f>'Bovino Lacteo'!$C$57:$C$64</c:f>
              <c:numCache>
                <c:formatCode>_(* #,##0.00_);_(* \(#,##0.00\);_(* "-"??_);_(@_)</c:formatCode>
                <c:ptCount val="7"/>
                <c:pt idx="0">
                  <c:v>197699</c:v>
                </c:pt>
                <c:pt idx="1">
                  <c:v>73804.5</c:v>
                </c:pt>
                <c:pt idx="2">
                  <c:v>741566.30999999994</c:v>
                </c:pt>
                <c:pt idx="3">
                  <c:v>205.2</c:v>
                </c:pt>
                <c:pt idx="4">
                  <c:v>10341</c:v>
                </c:pt>
                <c:pt idx="5">
                  <c:v>846459.75</c:v>
                </c:pt>
                <c:pt idx="6">
                  <c:v>198821.41999999998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9-4FF5-8095-FB0234432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48224"/>
        <c:axId val="-873741696"/>
        <c:axId val="0"/>
      </c:bar3DChart>
      <c:catAx>
        <c:axId val="-87374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1696"/>
        <c:crosses val="autoZero"/>
        <c:auto val="1"/>
        <c:lblAlgn val="ctr"/>
        <c:lblOffset val="100"/>
        <c:noMultiLvlLbl val="0"/>
      </c:catAx>
      <c:valAx>
        <c:axId val="-87374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Julio - Septiembre 2023 (1).xlsx]Leche!Tabla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3er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Leche!$B$66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Leche!$A$67:$A$86</c:f>
              <c:strCache>
                <c:ptCount val="19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Dominica</c:v>
                </c:pt>
                <c:pt idx="6">
                  <c:v>Georgia</c:v>
                </c:pt>
                <c:pt idx="7">
                  <c:v>Granada</c:v>
                </c:pt>
                <c:pt idx="8">
                  <c:v>Guyana</c:v>
                </c:pt>
                <c:pt idx="9">
                  <c:v>Haiti</c:v>
                </c:pt>
                <c:pt idx="10">
                  <c:v>Inglaterra</c:v>
                </c:pt>
                <c:pt idx="11">
                  <c:v>Islas Caiman</c:v>
                </c:pt>
                <c:pt idx="12">
                  <c:v>Islas Turcas y Caicos</c:v>
                </c:pt>
                <c:pt idx="13">
                  <c:v>Islas Virgenes (U.S.)</c:v>
                </c:pt>
                <c:pt idx="14">
                  <c:v>San Martin</c:v>
                </c:pt>
                <c:pt idx="15">
                  <c:v>San Tomas</c:v>
                </c:pt>
                <c:pt idx="16">
                  <c:v>Santa Lucia</c:v>
                </c:pt>
                <c:pt idx="17">
                  <c:v>Tortola</c:v>
                </c:pt>
                <c:pt idx="18">
                  <c:v>Trinidad &amp; Tobago</c:v>
                </c:pt>
              </c:strCache>
            </c:strRef>
          </c:cat>
          <c:val>
            <c:numRef>
              <c:f>Leche!$B$67:$B$86</c:f>
              <c:numCache>
                <c:formatCode>_(* #,##0.00_);_(* \(#,##0.00\);_(* "-"??_);_(@_)</c:formatCode>
                <c:ptCount val="19"/>
                <c:pt idx="0">
                  <c:v>8179.47</c:v>
                </c:pt>
                <c:pt idx="1">
                  <c:v>4773.12</c:v>
                </c:pt>
                <c:pt idx="2">
                  <c:v>2045.09</c:v>
                </c:pt>
                <c:pt idx="3">
                  <c:v>2219.34</c:v>
                </c:pt>
                <c:pt idx="4">
                  <c:v>35189.1</c:v>
                </c:pt>
                <c:pt idx="5">
                  <c:v>765.45</c:v>
                </c:pt>
                <c:pt idx="6">
                  <c:v>9390.35</c:v>
                </c:pt>
                <c:pt idx="7">
                  <c:v>13648.300000000001</c:v>
                </c:pt>
                <c:pt idx="8">
                  <c:v>1111.6199999999999</c:v>
                </c:pt>
                <c:pt idx="9">
                  <c:v>36083.429999999993</c:v>
                </c:pt>
                <c:pt idx="10">
                  <c:v>1381.41</c:v>
                </c:pt>
                <c:pt idx="11">
                  <c:v>2470.92</c:v>
                </c:pt>
                <c:pt idx="12">
                  <c:v>8689.32</c:v>
                </c:pt>
                <c:pt idx="13">
                  <c:v>2843.59</c:v>
                </c:pt>
                <c:pt idx="14">
                  <c:v>5446.7200000000012</c:v>
                </c:pt>
                <c:pt idx="15">
                  <c:v>2378.9</c:v>
                </c:pt>
                <c:pt idx="16">
                  <c:v>19139.52</c:v>
                </c:pt>
                <c:pt idx="17">
                  <c:v>696.32999999999993</c:v>
                </c:pt>
                <c:pt idx="18">
                  <c:v>23083.200000000001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2-4413-BF09-2353D693D68C}"/>
            </c:ext>
          </c:extLst>
        </c:ser>
        <c:ser>
          <c:idx val="1"/>
          <c:order val="1"/>
          <c:tx>
            <c:strRef>
              <c:f>Leche!$C$66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Leche!$A$67:$A$86</c:f>
              <c:strCache>
                <c:ptCount val="19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Dominica</c:v>
                </c:pt>
                <c:pt idx="6">
                  <c:v>Georgia</c:v>
                </c:pt>
                <c:pt idx="7">
                  <c:v>Granada</c:v>
                </c:pt>
                <c:pt idx="8">
                  <c:v>Guyana</c:v>
                </c:pt>
                <c:pt idx="9">
                  <c:v>Haiti</c:v>
                </c:pt>
                <c:pt idx="10">
                  <c:v>Inglaterra</c:v>
                </c:pt>
                <c:pt idx="11">
                  <c:v>Islas Caiman</c:v>
                </c:pt>
                <c:pt idx="12">
                  <c:v>Islas Turcas y Caicos</c:v>
                </c:pt>
                <c:pt idx="13">
                  <c:v>Islas Virgenes (U.S.)</c:v>
                </c:pt>
                <c:pt idx="14">
                  <c:v>San Martin</c:v>
                </c:pt>
                <c:pt idx="15">
                  <c:v>San Tomas</c:v>
                </c:pt>
                <c:pt idx="16">
                  <c:v>Santa Lucia</c:v>
                </c:pt>
                <c:pt idx="17">
                  <c:v>Tortola</c:v>
                </c:pt>
                <c:pt idx="18">
                  <c:v>Trinidad &amp; Tobago</c:v>
                </c:pt>
              </c:strCache>
            </c:strRef>
          </c:cat>
          <c:val>
            <c:numRef>
              <c:f>Leche!$C$67:$C$86</c:f>
              <c:numCache>
                <c:formatCode>_(* #,##0.00_);_(* \(#,##0.00\);_(* "-"??_);_(@_)</c:formatCode>
                <c:ptCount val="19"/>
                <c:pt idx="0">
                  <c:v>7767.0599999999995</c:v>
                </c:pt>
                <c:pt idx="1">
                  <c:v>42262.06</c:v>
                </c:pt>
                <c:pt idx="2">
                  <c:v>2437.2000000000003</c:v>
                </c:pt>
                <c:pt idx="3">
                  <c:v>3481.8</c:v>
                </c:pt>
                <c:pt idx="4">
                  <c:v>34750.550000000003</c:v>
                </c:pt>
                <c:pt idx="5">
                  <c:v>961.5</c:v>
                </c:pt>
                <c:pt idx="6">
                  <c:v>10854</c:v>
                </c:pt>
                <c:pt idx="7">
                  <c:v>85498.22</c:v>
                </c:pt>
                <c:pt idx="8">
                  <c:v>2024.92</c:v>
                </c:pt>
                <c:pt idx="9">
                  <c:v>27083.84</c:v>
                </c:pt>
                <c:pt idx="10">
                  <c:v>1243.72</c:v>
                </c:pt>
                <c:pt idx="11">
                  <c:v>13413.05</c:v>
                </c:pt>
                <c:pt idx="12">
                  <c:v>10193.460000000001</c:v>
                </c:pt>
                <c:pt idx="13">
                  <c:v>1131</c:v>
                </c:pt>
                <c:pt idx="14">
                  <c:v>5036.96</c:v>
                </c:pt>
                <c:pt idx="15">
                  <c:v>2818.35</c:v>
                </c:pt>
                <c:pt idx="16">
                  <c:v>162759.20000000001</c:v>
                </c:pt>
                <c:pt idx="17">
                  <c:v>847.85</c:v>
                </c:pt>
                <c:pt idx="18">
                  <c:v>32676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2-4413-BF09-2353D693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47136"/>
        <c:axId val="-873740064"/>
        <c:axId val="0"/>
      </c:bar3DChart>
      <c:catAx>
        <c:axId val="-87374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0064"/>
        <c:crosses val="autoZero"/>
        <c:auto val="1"/>
        <c:lblAlgn val="ctr"/>
        <c:lblOffset val="100"/>
        <c:noMultiLvlLbl val="0"/>
      </c:catAx>
      <c:valAx>
        <c:axId val="-87374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Julio - Septiembre 2023 (1).xlsx]Pieles!Tabla dinámica4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3er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Pieles!$B$53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Pieles!$A$54:$A$70</c:f>
              <c:strCache>
                <c:ptCount val="16"/>
                <c:pt idx="0">
                  <c:v>Alemania</c:v>
                </c:pt>
                <c:pt idx="1">
                  <c:v>Bangladesh</c:v>
                </c:pt>
                <c:pt idx="2">
                  <c:v>Belgica</c:v>
                </c:pt>
                <c:pt idx="3">
                  <c:v>Canada</c:v>
                </c:pt>
                <c:pt idx="4">
                  <c:v>China</c:v>
                </c:pt>
                <c:pt idx="5">
                  <c:v>Cuba</c:v>
                </c:pt>
                <c:pt idx="6">
                  <c:v>El Salvador</c:v>
                </c:pt>
                <c:pt idx="7">
                  <c:v>España</c:v>
                </c:pt>
                <c:pt idx="8">
                  <c:v>Estados Unidos</c:v>
                </c:pt>
                <c:pt idx="9">
                  <c:v>Haiti</c:v>
                </c:pt>
                <c:pt idx="10">
                  <c:v>Indonesia</c:v>
                </c:pt>
                <c:pt idx="11">
                  <c:v>Italia</c:v>
                </c:pt>
                <c:pt idx="12">
                  <c:v>Japon</c:v>
                </c:pt>
                <c:pt idx="13">
                  <c:v>Mexico</c:v>
                </c:pt>
                <c:pt idx="14">
                  <c:v>Portugal</c:v>
                </c:pt>
                <c:pt idx="15">
                  <c:v>Vietnam</c:v>
                </c:pt>
              </c:strCache>
            </c:strRef>
          </c:cat>
          <c:val>
            <c:numRef>
              <c:f>Pieles!$B$54:$B$70</c:f>
              <c:numCache>
                <c:formatCode>_(* #,##0.00_);_(* \(#,##0.00\);_(* "-"??_);_(@_)</c:formatCode>
                <c:ptCount val="16"/>
                <c:pt idx="0">
                  <c:v>23907.09</c:v>
                </c:pt>
                <c:pt idx="1">
                  <c:v>5653.54</c:v>
                </c:pt>
                <c:pt idx="2">
                  <c:v>20000</c:v>
                </c:pt>
                <c:pt idx="3">
                  <c:v>80701.399999999994</c:v>
                </c:pt>
                <c:pt idx="4">
                  <c:v>22781.599999999999</c:v>
                </c:pt>
                <c:pt idx="5">
                  <c:v>16559</c:v>
                </c:pt>
                <c:pt idx="6">
                  <c:v>14</c:v>
                </c:pt>
                <c:pt idx="7">
                  <c:v>30545</c:v>
                </c:pt>
                <c:pt idx="8">
                  <c:v>19887.670000000002</c:v>
                </c:pt>
                <c:pt idx="9">
                  <c:v>37897.57</c:v>
                </c:pt>
                <c:pt idx="10">
                  <c:v>213825</c:v>
                </c:pt>
                <c:pt idx="11">
                  <c:v>53000</c:v>
                </c:pt>
                <c:pt idx="12">
                  <c:v>24000</c:v>
                </c:pt>
                <c:pt idx="13">
                  <c:v>43163.199999999997</c:v>
                </c:pt>
                <c:pt idx="14">
                  <c:v>144000</c:v>
                </c:pt>
                <c:pt idx="15">
                  <c:v>504.4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3-415F-988D-82CFD316CF0F}"/>
            </c:ext>
          </c:extLst>
        </c:ser>
        <c:ser>
          <c:idx val="1"/>
          <c:order val="1"/>
          <c:tx>
            <c:strRef>
              <c:f>Pieles!$C$53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Pieles!$A$54:$A$70</c:f>
              <c:strCache>
                <c:ptCount val="16"/>
                <c:pt idx="0">
                  <c:v>Alemania</c:v>
                </c:pt>
                <c:pt idx="1">
                  <c:v>Bangladesh</c:v>
                </c:pt>
                <c:pt idx="2">
                  <c:v>Belgica</c:v>
                </c:pt>
                <c:pt idx="3">
                  <c:v>Canada</c:v>
                </c:pt>
                <c:pt idx="4">
                  <c:v>China</c:v>
                </c:pt>
                <c:pt idx="5">
                  <c:v>Cuba</c:v>
                </c:pt>
                <c:pt idx="6">
                  <c:v>El Salvador</c:v>
                </c:pt>
                <c:pt idx="7">
                  <c:v>España</c:v>
                </c:pt>
                <c:pt idx="8">
                  <c:v>Estados Unidos</c:v>
                </c:pt>
                <c:pt idx="9">
                  <c:v>Haiti</c:v>
                </c:pt>
                <c:pt idx="10">
                  <c:v>Indonesia</c:v>
                </c:pt>
                <c:pt idx="11">
                  <c:v>Italia</c:v>
                </c:pt>
                <c:pt idx="12">
                  <c:v>Japon</c:v>
                </c:pt>
                <c:pt idx="13">
                  <c:v>Mexico</c:v>
                </c:pt>
                <c:pt idx="14">
                  <c:v>Portugal</c:v>
                </c:pt>
                <c:pt idx="15">
                  <c:v>Vietnam</c:v>
                </c:pt>
              </c:strCache>
            </c:strRef>
          </c:cat>
          <c:val>
            <c:numRef>
              <c:f>Pieles!$C$54:$C$70</c:f>
              <c:numCache>
                <c:formatCode>_(* #,##0.00_);_(* \(#,##0.00\);_(* "-"??_);_(@_)</c:formatCode>
                <c:ptCount val="16"/>
                <c:pt idx="0">
                  <c:v>165974.81999999998</c:v>
                </c:pt>
                <c:pt idx="1">
                  <c:v>54507.79</c:v>
                </c:pt>
                <c:pt idx="2">
                  <c:v>11000</c:v>
                </c:pt>
                <c:pt idx="3">
                  <c:v>17621.379999999997</c:v>
                </c:pt>
                <c:pt idx="4">
                  <c:v>10067.18</c:v>
                </c:pt>
                <c:pt idx="5">
                  <c:v>7451.55</c:v>
                </c:pt>
                <c:pt idx="6">
                  <c:v>272.98</c:v>
                </c:pt>
                <c:pt idx="7">
                  <c:v>18327</c:v>
                </c:pt>
                <c:pt idx="8">
                  <c:v>445495.25</c:v>
                </c:pt>
                <c:pt idx="9">
                  <c:v>173365.5</c:v>
                </c:pt>
                <c:pt idx="10">
                  <c:v>843224.2</c:v>
                </c:pt>
                <c:pt idx="11">
                  <c:v>105656.24</c:v>
                </c:pt>
                <c:pt idx="12">
                  <c:v>15600</c:v>
                </c:pt>
                <c:pt idx="13">
                  <c:v>499580.62</c:v>
                </c:pt>
                <c:pt idx="14">
                  <c:v>83600</c:v>
                </c:pt>
                <c:pt idx="15">
                  <c:v>17500.740000000002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3-415F-988D-82CFD316C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44416"/>
        <c:axId val="-873746592"/>
        <c:axId val="0"/>
      </c:bar3DChart>
      <c:catAx>
        <c:axId val="-87374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6592"/>
        <c:crosses val="autoZero"/>
        <c:auto val="1"/>
        <c:lblAlgn val="ctr"/>
        <c:lblOffset val="100"/>
        <c:noMultiLvlLbl val="0"/>
      </c:catAx>
      <c:valAx>
        <c:axId val="-8737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Julio - Septiembre 2023 (1).xlsx]Embutidos!Tabla dinámica5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Embutidos 3er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Embutidos!$B$24</c:f>
              <c:strCache>
                <c:ptCount val="1"/>
                <c:pt idx="0">
                  <c:v>Suma de 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Embutidos!$A$25:$A$26</c:f>
              <c:strCache>
                <c:ptCount val="1"/>
                <c:pt idx="0">
                  <c:v>Cuba</c:v>
                </c:pt>
              </c:strCache>
            </c:strRef>
          </c:cat>
          <c:val>
            <c:numRef>
              <c:f>Embutidos!$B$25:$B$26</c:f>
              <c:numCache>
                <c:formatCode>_(* #,##0.00_);_(* \(#,##0.00\);_(* "-"??_);_(@_)</c:formatCode>
                <c:ptCount val="1"/>
                <c:pt idx="0">
                  <c:v>13607.78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E-49FD-873D-F7FFF8E9574C}"/>
            </c:ext>
          </c:extLst>
        </c:ser>
        <c:ser>
          <c:idx val="1"/>
          <c:order val="1"/>
          <c:tx>
            <c:strRef>
              <c:f>Embutidos!$C$24</c:f>
              <c:strCache>
                <c:ptCount val="1"/>
                <c:pt idx="0">
                  <c:v>Suma de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Embutidos!$A$25:$A$26</c:f>
              <c:strCache>
                <c:ptCount val="1"/>
                <c:pt idx="0">
                  <c:v>Cuba</c:v>
                </c:pt>
              </c:strCache>
            </c:strRef>
          </c:cat>
          <c:val>
            <c:numRef>
              <c:f>Embutidos!$C$25:$C$26</c:f>
              <c:numCache>
                <c:formatCode>_(* #,##0.00_);_(* \(#,##0.00\);_(* "-"??_);_(@_)</c:formatCode>
                <c:ptCount val="1"/>
                <c:pt idx="0">
                  <c:v>50432.4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E-49FD-873D-F7FFF8E9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38432"/>
        <c:axId val="-873740608"/>
        <c:axId val="0"/>
      </c:bar3DChart>
      <c:catAx>
        <c:axId val="-87373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0608"/>
        <c:crosses val="autoZero"/>
        <c:auto val="1"/>
        <c:lblAlgn val="ctr"/>
        <c:lblOffset val="100"/>
        <c:noMultiLvlLbl val="0"/>
      </c:catAx>
      <c:valAx>
        <c:axId val="-87374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3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Julio - Septiembre 2023 (1).xlsx]Otro Origen!Tabla dinámica6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Otro Origen 3er Trimestre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Origen'!$B$53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Origen'!$A$54:$A$65</c:f>
              <c:strCache>
                <c:ptCount val="11"/>
                <c:pt idx="0">
                  <c:v>Barbados</c:v>
                </c:pt>
                <c:pt idx="1">
                  <c:v>Belgica</c:v>
                </c:pt>
                <c:pt idx="2">
                  <c:v>Cuba</c:v>
                </c:pt>
                <c:pt idx="3">
                  <c:v>Curazao</c:v>
                </c:pt>
                <c:pt idx="4">
                  <c:v>Estados Unidos</c:v>
                </c:pt>
                <c:pt idx="5">
                  <c:v>Guyana</c:v>
                </c:pt>
                <c:pt idx="6">
                  <c:v>Haiti</c:v>
                </c:pt>
                <c:pt idx="7">
                  <c:v>Jamaica</c:v>
                </c:pt>
                <c:pt idx="8">
                  <c:v>Panama</c:v>
                </c:pt>
                <c:pt idx="9">
                  <c:v>San Martin</c:v>
                </c:pt>
                <c:pt idx="10">
                  <c:v>Trinidad &amp; Tobago</c:v>
                </c:pt>
              </c:strCache>
            </c:strRef>
          </c:cat>
          <c:val>
            <c:numRef>
              <c:f>'Otro Origen'!$B$54:$B$65</c:f>
              <c:numCache>
                <c:formatCode>_(* #,##0.00_);_(* \(#,##0.00\);_(* "-"??_);_(@_)</c:formatCode>
                <c:ptCount val="11"/>
                <c:pt idx="0">
                  <c:v>19047.939999999999</c:v>
                </c:pt>
                <c:pt idx="1">
                  <c:v>1000</c:v>
                </c:pt>
                <c:pt idx="2">
                  <c:v>51076.08</c:v>
                </c:pt>
                <c:pt idx="3">
                  <c:v>17079.86</c:v>
                </c:pt>
                <c:pt idx="4">
                  <c:v>51256.259999999995</c:v>
                </c:pt>
                <c:pt idx="5">
                  <c:v>4492.8</c:v>
                </c:pt>
                <c:pt idx="6">
                  <c:v>27483.32</c:v>
                </c:pt>
                <c:pt idx="7">
                  <c:v>174071.03999999998</c:v>
                </c:pt>
                <c:pt idx="8">
                  <c:v>161103.49</c:v>
                </c:pt>
                <c:pt idx="9">
                  <c:v>4591.97</c:v>
                </c:pt>
                <c:pt idx="10">
                  <c:v>122124.9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8-4420-B524-430CF94D4118}"/>
            </c:ext>
          </c:extLst>
        </c:ser>
        <c:ser>
          <c:idx val="1"/>
          <c:order val="1"/>
          <c:tx>
            <c:strRef>
              <c:f>'Otro Origen'!$C$53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Origen'!$A$54:$A$65</c:f>
              <c:strCache>
                <c:ptCount val="11"/>
                <c:pt idx="0">
                  <c:v>Barbados</c:v>
                </c:pt>
                <c:pt idx="1">
                  <c:v>Belgica</c:v>
                </c:pt>
                <c:pt idx="2">
                  <c:v>Cuba</c:v>
                </c:pt>
                <c:pt idx="3">
                  <c:v>Curazao</c:v>
                </c:pt>
                <c:pt idx="4">
                  <c:v>Estados Unidos</c:v>
                </c:pt>
                <c:pt idx="5">
                  <c:v>Guyana</c:v>
                </c:pt>
                <c:pt idx="6">
                  <c:v>Haiti</c:v>
                </c:pt>
                <c:pt idx="7">
                  <c:v>Jamaica</c:v>
                </c:pt>
                <c:pt idx="8">
                  <c:v>Panama</c:v>
                </c:pt>
                <c:pt idx="9">
                  <c:v>San Martin</c:v>
                </c:pt>
                <c:pt idx="10">
                  <c:v>Trinidad &amp; Tobago</c:v>
                </c:pt>
              </c:strCache>
            </c:strRef>
          </c:cat>
          <c:val>
            <c:numRef>
              <c:f>'Otro Origen'!$C$54:$C$65</c:f>
              <c:numCache>
                <c:formatCode>_(* #,##0.00_);_(* \(#,##0.00\);_(* "-"??_);_(@_)</c:formatCode>
                <c:ptCount val="11"/>
                <c:pt idx="0">
                  <c:v>273536.17000000004</c:v>
                </c:pt>
                <c:pt idx="1">
                  <c:v>52805.31</c:v>
                </c:pt>
                <c:pt idx="2">
                  <c:v>126132</c:v>
                </c:pt>
                <c:pt idx="3">
                  <c:v>28310.86</c:v>
                </c:pt>
                <c:pt idx="4">
                  <c:v>204942.12</c:v>
                </c:pt>
                <c:pt idx="5">
                  <c:v>83662.55</c:v>
                </c:pt>
                <c:pt idx="6">
                  <c:v>32939.72</c:v>
                </c:pt>
                <c:pt idx="7">
                  <c:v>681248.45</c:v>
                </c:pt>
                <c:pt idx="8">
                  <c:v>220162.72</c:v>
                </c:pt>
                <c:pt idx="9">
                  <c:v>27918</c:v>
                </c:pt>
                <c:pt idx="10">
                  <c:v>518358.79000000004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8-4420-B524-430CF94D4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41152"/>
        <c:axId val="-1007180912"/>
        <c:axId val="0"/>
      </c:bar3DChart>
      <c:catAx>
        <c:axId val="-8737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0912"/>
        <c:crosses val="autoZero"/>
        <c:auto val="1"/>
        <c:lblAlgn val="ctr"/>
        <c:lblOffset val="100"/>
        <c:noMultiLvlLbl val="0"/>
      </c:catAx>
      <c:valAx>
        <c:axId val="-100718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Julio - Septiembre 2023 (1).xlsx]Pro vet!Tabla dinámica7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Veterinarios 3er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vet'!$C$34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vet'!$B$35:$B$43</c:f>
              <c:strCache>
                <c:ptCount val="8"/>
                <c:pt idx="0">
                  <c:v>Canada</c:v>
                </c:pt>
                <c:pt idx="1">
                  <c:v>Cuba</c:v>
                </c:pt>
                <c:pt idx="2">
                  <c:v>Ecuador</c:v>
                </c:pt>
                <c:pt idx="3">
                  <c:v>Estados Unidos</c:v>
                </c:pt>
                <c:pt idx="4">
                  <c:v>Filipinas</c:v>
                </c:pt>
                <c:pt idx="5">
                  <c:v>Guatemala</c:v>
                </c:pt>
                <c:pt idx="6">
                  <c:v>Honduras</c:v>
                </c:pt>
                <c:pt idx="7">
                  <c:v>Puerto Rico</c:v>
                </c:pt>
              </c:strCache>
            </c:strRef>
          </c:cat>
          <c:val>
            <c:numRef>
              <c:f>'Pro vet'!$C$35:$C$43</c:f>
              <c:numCache>
                <c:formatCode>_(* #,##0.00_);_(* \(#,##0.00\);_(* "-"??_);_(@_)</c:formatCode>
                <c:ptCount val="8"/>
                <c:pt idx="0">
                  <c:v>5075</c:v>
                </c:pt>
                <c:pt idx="1">
                  <c:v>46745.399999999994</c:v>
                </c:pt>
                <c:pt idx="2">
                  <c:v>16725</c:v>
                </c:pt>
                <c:pt idx="3">
                  <c:v>41816.519999999997</c:v>
                </c:pt>
                <c:pt idx="4">
                  <c:v>204250</c:v>
                </c:pt>
                <c:pt idx="5">
                  <c:v>402022</c:v>
                </c:pt>
                <c:pt idx="6">
                  <c:v>46620.4</c:v>
                </c:pt>
                <c:pt idx="7">
                  <c:v>87880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5-41AF-BF77-C29C9A7A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007187984"/>
        <c:axId val="-1232389168"/>
        <c:axId val="0"/>
      </c:bar3DChart>
      <c:catAx>
        <c:axId val="-100718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32389168"/>
        <c:crosses val="autoZero"/>
        <c:auto val="1"/>
        <c:lblAlgn val="ctr"/>
        <c:lblOffset val="100"/>
        <c:noMultiLvlLbl val="0"/>
      </c:catAx>
      <c:valAx>
        <c:axId val="-123238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352425</xdr:colOff>
      <xdr:row>10</xdr:row>
      <xdr:rowOff>157162</xdr:rowOff>
    </xdr:from>
    <xdr:to>
      <xdr:col>9</xdr:col>
      <xdr:colOff>1638300</xdr:colOff>
      <xdr:row>22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12</xdr:row>
      <xdr:rowOff>23812</xdr:rowOff>
    </xdr:from>
    <xdr:to>
      <xdr:col>9</xdr:col>
      <xdr:colOff>1276350</xdr:colOff>
      <xdr:row>26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11</xdr:row>
      <xdr:rowOff>176212</xdr:rowOff>
    </xdr:from>
    <xdr:to>
      <xdr:col>8</xdr:col>
      <xdr:colOff>1714500</xdr:colOff>
      <xdr:row>26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13</xdr:row>
      <xdr:rowOff>14287</xdr:rowOff>
    </xdr:from>
    <xdr:to>
      <xdr:col>8</xdr:col>
      <xdr:colOff>1485900</xdr:colOff>
      <xdr:row>25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66675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428625</xdr:colOff>
      <xdr:row>10</xdr:row>
      <xdr:rowOff>166687</xdr:rowOff>
    </xdr:from>
    <xdr:to>
      <xdr:col>10</xdr:col>
      <xdr:colOff>85725</xdr:colOff>
      <xdr:row>25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12</xdr:row>
      <xdr:rowOff>14287</xdr:rowOff>
    </xdr:from>
    <xdr:to>
      <xdr:col>8</xdr:col>
      <xdr:colOff>2228850</xdr:colOff>
      <xdr:row>26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180975</xdr:colOff>
      <xdr:row>9</xdr:row>
      <xdr:rowOff>109537</xdr:rowOff>
    </xdr:from>
    <xdr:to>
      <xdr:col>7</xdr:col>
      <xdr:colOff>1533525</xdr:colOff>
      <xdr:row>23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42063310188" createdVersion="5" refreshedVersion="5" minRefreshableVersion="3" recordCount="12" xr:uid="{00000000-000A-0000-FFFF-FFFF0D000000}">
  <cacheSource type="worksheet">
    <worksheetSource ref="A13:G25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">
        <s v="Guatemala"/>
        <m/>
      </sharedItems>
    </cacheField>
    <cacheField name="Kilos" numFmtId="0">
      <sharedItems containsSemiMixedTypes="0" containsString="0" containsNumber="1" minValue="1636.13" maxValue="140999.22"/>
    </cacheField>
    <cacheField name="Valor US$" numFmtId="0">
      <sharedItems containsSemiMixedTypes="0" containsString="0" containsNumber="1" minValue="3900" maxValue="495704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44041898151" createdVersion="5" refreshedVersion="5" minRefreshableVersion="3" recordCount="38" xr:uid="{00000000-000A-0000-FFFF-FFFF0E000000}">
  <cacheSource type="worksheet">
    <worksheetSource ref="A12:G50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8">
        <s v="Estados Unidos"/>
        <s v="Guyana"/>
        <s v="Jamaica"/>
        <s v="Trinidad &amp; Tobago"/>
        <m/>
        <s v="Barbados"/>
        <s v="Islas Turcas y Caicos"/>
        <s v="Antigua y Barbuda"/>
      </sharedItems>
    </cacheField>
    <cacheField name="Kilos" numFmtId="0">
      <sharedItems containsSemiMixedTypes="0" containsString="0" containsNumber="1" minValue="8.16" maxValue="172460.11000000004"/>
    </cacheField>
    <cacheField name="Valor US$" numFmtId="0">
      <sharedItems containsSemiMixedTypes="0" containsString="0" containsNumber="1" minValue="39.19" maxValue="802427.479999999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46137847223" createdVersion="5" refreshedVersion="5" minRefreshableVersion="3" recordCount="48" xr:uid="{00000000-000A-0000-FFFF-FFFF0F000000}">
  <cacheSource type="worksheet">
    <worksheetSource ref="A12:G60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0">
        <s v="Antigua y Barbuda"/>
        <s v="Bonaire"/>
        <s v="Curazao"/>
        <s v="Guyana"/>
        <s v="Haiti"/>
        <s v="Islas Virgenes (U.S.)"/>
        <s v="San Martin"/>
        <s v="Tortola"/>
        <s v="Cuba"/>
        <s v="Islas Caiman"/>
        <s v="Islas Turcas y Caicos"/>
        <s v="Trinidad &amp; Tobago"/>
        <m/>
        <s v="Granada"/>
        <s v="Dominica"/>
        <s v="Georgia"/>
        <s v="Inglaterra"/>
        <s v="San Tomas"/>
        <s v="Aruba"/>
        <s v="Santa Lucia"/>
      </sharedItems>
    </cacheField>
    <cacheField name="Kilos" numFmtId="0">
      <sharedItems containsSemiMixedTypes="0" containsString="0" containsNumber="1" minValue="274.77" maxValue="72118.710000000006"/>
    </cacheField>
    <cacheField name="Valor US$" numFmtId="0">
      <sharedItems containsSemiMixedTypes="0" containsString="0" containsNumber="1" minValue="141.75" maxValue="322955.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47835185184" createdVersion="5" refreshedVersion="5" minRefreshableVersion="3" recordCount="33" xr:uid="{00000000-000A-0000-FFFF-FFFF10000000}">
  <cacheSource type="worksheet">
    <worksheetSource ref="A13:G46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Piel" numFmtId="0">
      <sharedItems containsBlank="1"/>
    </cacheField>
    <cacheField name="Destino" numFmtId="0">
      <sharedItems containsBlank="1" count="17">
        <s v="Estados Unidos"/>
        <s v="Belgica"/>
        <s v="Portugal"/>
        <m/>
        <s v="Haiti"/>
        <s v="Alemania"/>
        <s v="Bangladesh"/>
        <s v="Canada"/>
        <s v="China"/>
        <s v="Mexico"/>
        <s v="Vietnam"/>
        <s v="Indonesia"/>
        <s v="Cuba"/>
        <s v="Japon"/>
        <s v="El Salvador"/>
        <s v="Italia"/>
        <s v="España"/>
      </sharedItems>
    </cacheField>
    <cacheField name="Kilos" numFmtId="0">
      <sharedItems containsSemiMixedTypes="0" containsString="0" containsNumber="1" minValue="14" maxValue="362990.82999999996"/>
    </cacheField>
    <cacheField name="Valor US$" numFmtId="0">
      <sharedItems containsSemiMixedTypes="0" containsString="0" containsNumber="1" minValue="272.98" maxValue="1294367.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49883680555" createdVersion="5" refreshedVersion="5" minRefreshableVersion="3" recordCount="6" xr:uid="{00000000-000A-0000-FFFF-FFFF11000000}">
  <cacheSource type="worksheet">
    <worksheetSource ref="A12:G18" sheet="Embutidos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">
        <s v="Cuba"/>
        <m/>
      </sharedItems>
    </cacheField>
    <cacheField name="Kilos" numFmtId="0">
      <sharedItems containsString="0" containsBlank="1" containsNumber="1" minValue="0" maxValue="13607.78" count="3">
        <n v="13607.78"/>
        <m/>
        <n v="0"/>
      </sharedItems>
    </cacheField>
    <cacheField name="Valor US$" numFmtId="0">
      <sharedItems containsString="0" containsBlank="1" containsNumber="1" minValue="0" maxValue="50432.4" count="3">
        <n v="50432.4"/>
        <m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51863541665" createdVersion="5" refreshedVersion="5" minRefreshableVersion="3" recordCount="35" xr:uid="{00000000-000A-0000-FFFF-FFFF12000000}">
  <cacheSource type="worksheet">
    <worksheetSource ref="A12:G47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2">
        <s v="Estados Unidos"/>
        <s v="Haiti"/>
        <s v="Cuba"/>
        <s v="Jamaica"/>
        <s v="Trinidad &amp; Tobago"/>
        <s v="Barbados"/>
        <m/>
        <s v="Curazao"/>
        <s v="Guyana"/>
        <s v="Panama"/>
        <s v="San Martin"/>
        <s v="Belgica"/>
      </sharedItems>
    </cacheField>
    <cacheField name="Kilos" numFmtId="0">
      <sharedItems containsSemiMixedTypes="0" containsString="0" containsNumber="1" minValue="8.85" maxValue="339579.93"/>
    </cacheField>
    <cacheField name="Valor US$" numFmtId="0">
      <sharedItems containsSemiMixedTypes="0" containsString="0" containsNumber="1" minValue="18.57" maxValue="1101383.03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53631597219" createdVersion="5" refreshedVersion="5" minRefreshableVersion="3" recordCount="16" xr:uid="{00000000-000A-0000-FFFF-FFFF13000000}">
  <cacheSource type="worksheet">
    <worksheetSource ref="B12:E28" sheet="Pro vet"/>
  </cacheSource>
  <cacheFields count="4">
    <cacheField name="Mes" numFmtId="0">
      <sharedItems/>
    </cacheField>
    <cacheField name="Mercancia" numFmtId="0">
      <sharedItems containsBlank="1"/>
    </cacheField>
    <cacheField name="Procedencia" numFmtId="0">
      <sharedItems containsBlank="1" count="9">
        <s v="Canada"/>
        <s v="Cuba"/>
        <s v="Estados Unidos"/>
        <s v="Filipinas"/>
        <s v="Honduras"/>
        <s v="Puerto Rico"/>
        <m/>
        <s v="Ecuador"/>
        <s v="Guatemala"/>
      </sharedItems>
    </cacheField>
    <cacheField name="Valor US$" numFmtId="43">
      <sharedItems containsSemiMixedTypes="0" containsString="0" containsNumber="1" minValue="4783.2" maxValue="4814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Julio"/>
    <s v="Bovino"/>
    <s v="Cárnico"/>
    <s v="Carne deshuesada"/>
    <x v="0"/>
    <n v="45341.55"/>
    <n v="204231"/>
  </r>
  <r>
    <s v="Julio"/>
    <s v="Bovino"/>
    <s v="Cárnico"/>
    <s v="Cortes"/>
    <x v="0"/>
    <n v="35380.559999999998"/>
    <n v="189960"/>
  </r>
  <r>
    <s v="Julio"/>
    <s v="Bovino"/>
    <s v="Cárnico"/>
    <s v="Grasa"/>
    <x v="0"/>
    <n v="2721.58"/>
    <n v="3900"/>
  </r>
  <r>
    <s v="Julio"/>
    <m/>
    <m/>
    <m/>
    <x v="1"/>
    <n v="83443.69"/>
    <n v="398091"/>
  </r>
  <r>
    <s v="Agosto"/>
    <s v="Bovino"/>
    <s v="Cárnico"/>
    <s v="Carne deshuesada"/>
    <x v="0"/>
    <n v="81130.350000000006"/>
    <n v="293685"/>
  </r>
  <r>
    <s v="Agosto"/>
    <s v="Bovino"/>
    <s v="Cárnico"/>
    <s v="Grasa"/>
    <x v="0"/>
    <n v="3175.18"/>
    <n v="78540"/>
  </r>
  <r>
    <s v="Agosto"/>
    <s v="Bovino"/>
    <s v="Cárnico"/>
    <s v="Lengua"/>
    <x v="0"/>
    <n v="1841.97"/>
    <n v="14212.8"/>
  </r>
  <r>
    <s v="Agosto"/>
    <m/>
    <m/>
    <m/>
    <x v="1"/>
    <n v="81130.350000000006"/>
    <n v="293685"/>
  </r>
  <r>
    <s v="Septiembre"/>
    <s v="Bovino"/>
    <s v="Cárnico"/>
    <s v="Carne deshuesada"/>
    <x v="0"/>
    <n v="66343.09"/>
    <n v="313263.8"/>
  </r>
  <r>
    <s v="Septiembre"/>
    <s v="Bovino"/>
    <s v="Cárnico"/>
    <s v="Cortes"/>
    <x v="0"/>
    <n v="73020"/>
    <n v="169827.6"/>
  </r>
  <r>
    <s v="Septiembre"/>
    <s v="Bovino"/>
    <s v="Cárnico"/>
    <s v="Lengua"/>
    <x v="0"/>
    <n v="1636.13"/>
    <n v="12612.8"/>
  </r>
  <r>
    <s v="Septiembre"/>
    <m/>
    <m/>
    <m/>
    <x v="1"/>
    <n v="140999.22"/>
    <n v="495704.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">
  <r>
    <s v="Julio"/>
    <s v="Bovino"/>
    <s v="Lácteo"/>
    <s v="Crema de leche"/>
    <x v="0"/>
    <n v="387.83"/>
    <n v="3548.6"/>
  </r>
  <r>
    <s v="Julio"/>
    <s v="Bovino"/>
    <s v="Lácteo"/>
    <s v="Crema de leche"/>
    <x v="1"/>
    <n v="81.650000000000006"/>
    <n v="205.2"/>
  </r>
  <r>
    <s v="Julio"/>
    <s v="Bovino"/>
    <s v="Lácteo"/>
    <s v="Dulce de leche"/>
    <x v="0"/>
    <n v="4256.08"/>
    <n v="24669"/>
  </r>
  <r>
    <s v="Julio"/>
    <s v="Bovino"/>
    <s v="Lácteo"/>
    <s v="Flan"/>
    <x v="0"/>
    <n v="8.16"/>
    <n v="39.19"/>
  </r>
  <r>
    <s v="Julio"/>
    <s v="Bovino"/>
    <s v="Lácteo"/>
    <s v="Helados"/>
    <x v="2"/>
    <n v="78565.960000000006"/>
    <n v="236057.35"/>
  </r>
  <r>
    <s v="Julio"/>
    <s v="Bovino"/>
    <s v="Lácteo"/>
    <s v="Helados"/>
    <x v="3"/>
    <n v="22408.11"/>
    <n v="93211.75"/>
  </r>
  <r>
    <s v="Julio"/>
    <s v="Bovino"/>
    <s v="Queso"/>
    <s v="Danes"/>
    <x v="0"/>
    <n v="1859.75"/>
    <n v="16400"/>
  </r>
  <r>
    <s v="Julio"/>
    <s v="Bovino"/>
    <s v="Queso"/>
    <s v="Holandes"/>
    <x v="0"/>
    <n v="11446.46"/>
    <n v="90296.01"/>
  </r>
  <r>
    <s v="Julio"/>
    <s v="Bovino"/>
    <s v="Queso"/>
    <s v="Queso Amarillo"/>
    <x v="0"/>
    <n v="857.3"/>
    <n v="6982.22"/>
  </r>
  <r>
    <s v="Julio"/>
    <s v="Bovino"/>
    <s v="Queso"/>
    <s v="Queso Blanco"/>
    <x v="0"/>
    <n v="1085.92"/>
    <n v="8845.42"/>
  </r>
  <r>
    <s v="Julio"/>
    <m/>
    <m/>
    <m/>
    <x v="4"/>
    <n v="120957.22"/>
    <n v="480254.74"/>
  </r>
  <r>
    <s v="Agosto"/>
    <s v="Bovino"/>
    <s v="Lácteo"/>
    <s v="Crema de leche"/>
    <x v="0"/>
    <n v="3633.54"/>
    <n v="24638.58"/>
  </r>
  <r>
    <s v="Agosto"/>
    <s v="Bovino"/>
    <s v="Lácteo"/>
    <s v="Dulce de leche"/>
    <x v="0"/>
    <n v="11460.69"/>
    <n v="61295.02"/>
  </r>
  <r>
    <s v="Agosto"/>
    <s v="Bovino"/>
    <s v="Lácteo"/>
    <s v="Flan"/>
    <x v="0"/>
    <n v="873.17"/>
    <n v="4147.58"/>
  </r>
  <r>
    <s v="Agosto"/>
    <s v="Bovino"/>
    <s v="Lácteo"/>
    <s v="Helados"/>
    <x v="5"/>
    <n v="12784.47"/>
    <n v="39405.1"/>
  </r>
  <r>
    <s v="Agosto"/>
    <s v="Bovino"/>
    <s v="Lácteo"/>
    <s v="Helados"/>
    <x v="6"/>
    <n v="3116.94"/>
    <n v="10341"/>
  </r>
  <r>
    <s v="Agosto"/>
    <s v="Bovino"/>
    <s v="Lácteo"/>
    <s v="Helados"/>
    <x v="2"/>
    <n v="65672.479999999996"/>
    <n v="214812"/>
  </r>
  <r>
    <s v="Agosto"/>
    <s v="Bovino"/>
    <s v="Lácteo"/>
    <s v="Helados"/>
    <x v="3"/>
    <n v="9017.1"/>
    <n v="25800"/>
  </r>
  <r>
    <s v="Agosto"/>
    <s v="Bovino"/>
    <s v="Queso"/>
    <s v="Cheddar"/>
    <x v="2"/>
    <n v="35767"/>
    <n v="161571.67000000001"/>
  </r>
  <r>
    <s v="Agosto"/>
    <s v="Bovino"/>
    <s v="Queso"/>
    <s v="Danes"/>
    <x v="0"/>
    <n v="5298.01"/>
    <n v="46720"/>
  </r>
  <r>
    <s v="Agosto"/>
    <s v="Bovino"/>
    <s v="Queso"/>
    <s v="Holandes"/>
    <x v="0"/>
    <n v="15142.21"/>
    <n v="139781.82"/>
  </r>
  <r>
    <s v="Agosto"/>
    <s v="Bovino"/>
    <s v="Queso"/>
    <s v="Queso Amarillo"/>
    <x v="0"/>
    <n v="8353.1299999999992"/>
    <n v="48398.82"/>
  </r>
  <r>
    <s v="Agosto"/>
    <s v="Bovino"/>
    <s v="Queso"/>
    <s v="Queso Blanco"/>
    <x v="0"/>
    <n v="1123.6400000000001"/>
    <n v="7528.9"/>
  </r>
  <r>
    <s v="Agosto"/>
    <s v="Bovino"/>
    <s v="Queso"/>
    <s v="Queso de hoja"/>
    <x v="0"/>
    <n v="217.73"/>
    <n v="1774.47"/>
  </r>
  <r>
    <s v="Agosto"/>
    <m/>
    <m/>
    <m/>
    <x v="4"/>
    <n v="172460.11000000004"/>
    <n v="786214.96"/>
  </r>
  <r>
    <s v="Septiembre"/>
    <s v="Bovino"/>
    <s v="Lácteo"/>
    <s v="Crema de leche"/>
    <x v="0"/>
    <n v="1873.23"/>
    <n v="17139.96"/>
  </r>
  <r>
    <s v="Septiembre"/>
    <s v="Bovino"/>
    <s v="Lácteo"/>
    <s v="Dulce de leche"/>
    <x v="0"/>
    <n v="7401.36"/>
    <n v="36011.65"/>
  </r>
  <r>
    <s v="Septiembre"/>
    <s v="Bovino"/>
    <s v="Lácteo"/>
    <s v="Helados"/>
    <x v="7"/>
    <n v="5505.08"/>
    <n v="197699"/>
  </r>
  <r>
    <s v="Septiembre"/>
    <s v="Bovino"/>
    <s v="Lácteo"/>
    <s v="Helados"/>
    <x v="5"/>
    <n v="11604.02"/>
    <n v="34399.4"/>
  </r>
  <r>
    <s v="Septiembre"/>
    <s v="Bovino"/>
    <s v="Lácteo"/>
    <s v="Helados"/>
    <x v="2"/>
    <n v="79758.210000000006"/>
    <n v="234018.73"/>
  </r>
  <r>
    <s v="Septiembre"/>
    <s v="Bovino"/>
    <s v="Lácteo"/>
    <s v="Helados"/>
    <x v="3"/>
    <n v="22448.09"/>
    <n v="79809.67"/>
  </r>
  <r>
    <s v="Septiembre"/>
    <s v="Bovino"/>
    <s v="Lácteo"/>
    <s v="Productos Lácteos"/>
    <x v="0"/>
    <n v="1214.22"/>
    <n v="23174.07"/>
  </r>
  <r>
    <s v="Septiembre"/>
    <s v="Bovino"/>
    <s v="Queso"/>
    <s v="Danes"/>
    <x v="0"/>
    <n v="5355.62"/>
    <n v="50154.25"/>
  </r>
  <r>
    <s v="Septiembre"/>
    <s v="Bovino"/>
    <s v="Queso"/>
    <s v="Holandes"/>
    <x v="0"/>
    <n v="7698.89"/>
    <n v="70116.61"/>
  </r>
  <r>
    <s v="Septiembre"/>
    <s v="Bovino"/>
    <s v="Queso"/>
    <s v="Queso Amarillo"/>
    <x v="0"/>
    <n v="6327.66"/>
    <n v="50204.37"/>
  </r>
  <r>
    <s v="Septiembre"/>
    <s v="Bovino"/>
    <s v="Queso"/>
    <s v="Queso Blanco"/>
    <x v="0"/>
    <n v="667.24"/>
    <n v="5204.45"/>
  </r>
  <r>
    <s v="Septiembre"/>
    <s v="Bovino"/>
    <s v="Queso"/>
    <s v="Queso de hoja"/>
    <x v="0"/>
    <n v="551.57000000000005"/>
    <n v="4495.32"/>
  </r>
  <r>
    <s v="Septiembre"/>
    <m/>
    <m/>
    <m/>
    <x v="4"/>
    <n v="150405.19000000003"/>
    <n v="802427.4799999998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8">
  <r>
    <s v="Julio"/>
    <s v="Bovino"/>
    <s v="Leche"/>
    <s v="Leche con Chocolate"/>
    <x v="0"/>
    <n v="1812.87"/>
    <n v="2121.36"/>
  </r>
  <r>
    <s v="Julio"/>
    <s v="Bovino"/>
    <s v="Leche"/>
    <s v="Leche con Chocolate"/>
    <x v="1"/>
    <n v="388"/>
    <n v="474.6"/>
  </r>
  <r>
    <s v="Julio"/>
    <s v="Bovino"/>
    <s v="Leche"/>
    <s v="Leche con Chocolate"/>
    <x v="2"/>
    <n v="3489.98"/>
    <n v="3129"/>
  </r>
  <r>
    <s v="Julio"/>
    <s v="Bovino"/>
    <s v="Leche"/>
    <s v="Leche con Chocolate"/>
    <x v="3"/>
    <n v="1111.6199999999999"/>
    <n v="2024.92"/>
  </r>
  <r>
    <s v="Julio"/>
    <s v="Bovino"/>
    <s v="Leche"/>
    <s v="Leche con Chocolate"/>
    <x v="4"/>
    <n v="24928.86"/>
    <n v="7100.27"/>
  </r>
  <r>
    <s v="Julio"/>
    <s v="Bovino"/>
    <s v="Leche"/>
    <s v="Leche con Chocolate"/>
    <x v="5"/>
    <n v="389.37"/>
    <n v="468.15"/>
  </r>
  <r>
    <s v="Julio"/>
    <s v="Bovino"/>
    <s v="Leche"/>
    <s v="Leche con Chocolate"/>
    <x v="6"/>
    <n v="438.6"/>
    <n v="488.24"/>
  </r>
  <r>
    <s v="Julio"/>
    <s v="Bovino"/>
    <s v="Leche"/>
    <s v="Leche con Chocolate"/>
    <x v="7"/>
    <n v="274.77"/>
    <n v="324"/>
  </r>
  <r>
    <s v="Julio"/>
    <s v="Bovino"/>
    <s v="Leche"/>
    <s v="Leche entera liquida"/>
    <x v="8"/>
    <n v="2219.34"/>
    <n v="3481.8"/>
  </r>
  <r>
    <s v="Julio"/>
    <s v="Bovino"/>
    <s v="Leche"/>
    <s v="Leche entera liquida"/>
    <x v="4"/>
    <n v="3289.8"/>
    <n v="4089"/>
  </r>
  <r>
    <s v="Julio"/>
    <s v="Bovino"/>
    <s v="Leche"/>
    <s v="Leche entera liquida"/>
    <x v="9"/>
    <n v="1073.73"/>
    <n v="603.04999999999995"/>
  </r>
  <r>
    <s v="Julio"/>
    <s v="Bovino"/>
    <s v="Leche"/>
    <s v="Leche entera liquida"/>
    <x v="10"/>
    <n v="4030.65"/>
    <n v="4593.55"/>
  </r>
  <r>
    <s v="Julio"/>
    <s v="Bovino"/>
    <s v="Leche"/>
    <s v="Leche entera liquida"/>
    <x v="5"/>
    <n v="1729.32"/>
    <n v="141.75"/>
  </r>
  <r>
    <s v="Julio"/>
    <s v="Bovino"/>
    <s v="Leche"/>
    <s v="Leche entera liquida"/>
    <x v="6"/>
    <n v="657.9"/>
    <n v="663"/>
  </r>
  <r>
    <s v="Julio"/>
    <s v="Bovino"/>
    <s v="Leche"/>
    <s v="Leche Saborizada"/>
    <x v="2"/>
    <n v="3200.7"/>
    <n v="13739.4"/>
  </r>
  <r>
    <s v="Julio"/>
    <s v="Bovino"/>
    <s v="Leche"/>
    <s v="Leche Saborizada"/>
    <x v="11"/>
    <n v="23083.200000000001"/>
    <n v="32676"/>
  </r>
  <r>
    <s v="Julio"/>
    <m/>
    <m/>
    <m/>
    <x v="12"/>
    <n v="72118.710000000006"/>
    <n v="76118.09"/>
  </r>
  <r>
    <s v="Agosto"/>
    <s v="Bovino"/>
    <s v="Leche"/>
    <s v="Leche con Chocolate"/>
    <x v="0"/>
    <n v="2716.92"/>
    <n v="1881"/>
  </r>
  <r>
    <s v="Agosto"/>
    <s v="Bovino"/>
    <s v="Leche"/>
    <s v="Leche con Chocolate"/>
    <x v="1"/>
    <n v="785.39"/>
    <n v="949.2"/>
  </r>
  <r>
    <s v="Agosto"/>
    <s v="Bovino"/>
    <s v="Leche"/>
    <s v="Leche con Chocolate"/>
    <x v="2"/>
    <n v="22537.1"/>
    <n v="12660.6"/>
  </r>
  <r>
    <s v="Agosto"/>
    <s v="Bovino"/>
    <s v="Leche"/>
    <s v="Leche con Chocolate"/>
    <x v="13"/>
    <n v="2636.5"/>
    <n v="3376.71"/>
  </r>
  <r>
    <s v="Agosto"/>
    <s v="Bovino"/>
    <s v="Leche"/>
    <s v="Leche con Chocolate"/>
    <x v="9"/>
    <n v="1397.19"/>
    <n v="12810"/>
  </r>
  <r>
    <s v="Agosto"/>
    <s v="Bovino"/>
    <s v="Leche"/>
    <s v="Leche con Chocolate"/>
    <x v="5"/>
    <n v="724.9"/>
    <n v="521.1"/>
  </r>
  <r>
    <s v="Agosto"/>
    <s v="Bovino"/>
    <s v="Leche"/>
    <s v="Leche con Chocolate"/>
    <x v="7"/>
    <n v="421.56"/>
    <n v="523.85"/>
  </r>
  <r>
    <s v="Agosto"/>
    <s v="Bovino"/>
    <s v="Leche"/>
    <s v="Leche entera en polvo"/>
    <x v="4"/>
    <n v="684.6"/>
    <n v="9017.82"/>
  </r>
  <r>
    <s v="Agosto"/>
    <s v="Bovino"/>
    <s v="Leche"/>
    <s v="Leche entera liquida"/>
    <x v="4"/>
    <n v="4408.1099999999997"/>
    <n v="5275.5"/>
  </r>
  <r>
    <s v="Agosto"/>
    <s v="Bovino"/>
    <s v="Leche"/>
    <s v="Leche entera liquida"/>
    <x v="6"/>
    <n v="1113.6400000000001"/>
    <n v="1151.24"/>
  </r>
  <r>
    <s v="Agosto"/>
    <m/>
    <m/>
    <m/>
    <x v="12"/>
    <n v="37425.909999999996"/>
    <n v="48167.02"/>
  </r>
  <r>
    <s v="Septiembre"/>
    <s v="Bovino"/>
    <s v="Leche"/>
    <s v="Leche con Chocolate"/>
    <x v="0"/>
    <n v="2737.26"/>
    <n v="2711.7"/>
  </r>
  <r>
    <s v="Septiembre"/>
    <s v="Bovino"/>
    <s v="Leche"/>
    <s v="Leche con Chocolate"/>
    <x v="1"/>
    <n v="871.7"/>
    <n v="1013.4"/>
  </r>
  <r>
    <s v="Septiembre"/>
    <s v="Bovino"/>
    <s v="Leche"/>
    <s v="Leche con Chocolate"/>
    <x v="2"/>
    <n v="5961.32"/>
    <n v="5221.55"/>
  </r>
  <r>
    <s v="Septiembre"/>
    <s v="Bovino"/>
    <s v="Leche"/>
    <s v="Leche con Chocolate"/>
    <x v="14"/>
    <n v="765.45"/>
    <n v="961.5"/>
  </r>
  <r>
    <s v="Septiembre"/>
    <s v="Bovino"/>
    <s v="Leche"/>
    <s v="Leche con Chocolate"/>
    <x v="15"/>
    <n v="2162.4"/>
    <n v="3929.5"/>
  </r>
  <r>
    <s v="Septiembre"/>
    <s v="Bovino"/>
    <s v="Leche"/>
    <s v="Leche con Chocolate"/>
    <x v="13"/>
    <n v="1492.43"/>
    <n v="2046.15"/>
  </r>
  <r>
    <s v="Septiembre"/>
    <s v="Bovino"/>
    <s v="Leche"/>
    <s v="Leche con Chocolate"/>
    <x v="16"/>
    <n v="1381.41"/>
    <n v="1243.72"/>
  </r>
  <r>
    <s v="Septiembre"/>
    <s v="Bovino"/>
    <s v="Leche"/>
    <s v="Leche con Chocolate"/>
    <x v="10"/>
    <n v="2151.1799999999998"/>
    <n v="2916.9"/>
  </r>
  <r>
    <s v="Septiembre"/>
    <s v="Bovino"/>
    <s v="Leche"/>
    <s v="Leche con Chocolate"/>
    <x v="6"/>
    <n v="2122.94"/>
    <n v="1583.48"/>
  </r>
  <r>
    <s v="Septiembre"/>
    <s v="Bovino"/>
    <s v="Leche"/>
    <s v="Leche con Chocolate"/>
    <x v="17"/>
    <n v="1116.75"/>
    <n v="1492.05"/>
  </r>
  <r>
    <s v="Septiembre"/>
    <s v="Bovino"/>
    <s v="Leche"/>
    <s v="Leche entera en polvo"/>
    <x v="18"/>
    <n v="4773.12"/>
    <n v="42262.06"/>
  </r>
  <r>
    <s v="Septiembre"/>
    <s v="Bovino"/>
    <s v="Leche"/>
    <s v="Leche entera en polvo"/>
    <x v="13"/>
    <n v="9519.3700000000008"/>
    <n v="80075.360000000001"/>
  </r>
  <r>
    <s v="Septiembre"/>
    <s v="Bovino"/>
    <s v="Leche"/>
    <s v="Leche entera en polvo"/>
    <x v="19"/>
    <n v="19139.52"/>
    <n v="162759.20000000001"/>
  </r>
  <r>
    <s v="Septiembre"/>
    <s v="Bovino"/>
    <s v="Leche"/>
    <s v="Leche entera liquida"/>
    <x v="0"/>
    <n v="912.42"/>
    <n v="1053"/>
  </r>
  <r>
    <s v="Septiembre"/>
    <s v="Bovino"/>
    <s v="Leche"/>
    <s v="Leche entera liquida"/>
    <x v="15"/>
    <n v="7227.95"/>
    <n v="6924.5"/>
  </r>
  <r>
    <s v="Septiembre"/>
    <s v="Bovino"/>
    <s v="Leche"/>
    <s v="Leche entera liquida"/>
    <x v="4"/>
    <n v="2772.06"/>
    <n v="1601.25"/>
  </r>
  <r>
    <s v="Septiembre"/>
    <s v="Bovino"/>
    <s v="Leche"/>
    <s v="Leche entera liquida"/>
    <x v="10"/>
    <n v="2507.4899999999998"/>
    <n v="2683.01"/>
  </r>
  <r>
    <s v="Septiembre"/>
    <s v="Bovino"/>
    <s v="Leche"/>
    <s v="Leche entera liquida"/>
    <x v="6"/>
    <n v="1113.6400000000001"/>
    <n v="1151"/>
  </r>
  <r>
    <s v="Septiembre"/>
    <s v="Bovino"/>
    <s v="Leche"/>
    <s v="Leche entera liquida"/>
    <x v="17"/>
    <n v="1262.1500000000001"/>
    <n v="1326.3"/>
  </r>
  <r>
    <s v="Septiembre"/>
    <m/>
    <m/>
    <m/>
    <x v="12"/>
    <n v="69990.559999999983"/>
    <n v="322955.6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3">
  <r>
    <s v="Julio"/>
    <s v="Bovino"/>
    <s v="Piel Animal"/>
    <s v="Curtidas o Curadas"/>
    <x v="0"/>
    <n v="15323.27"/>
    <n v="326357.87"/>
  </r>
  <r>
    <s v="Julio"/>
    <s v="Bovino"/>
    <s v="Piel Animal"/>
    <s v="Pieles Bovinas Frescas Saladas"/>
    <x v="1"/>
    <n v="20000"/>
    <n v="11000"/>
  </r>
  <r>
    <s v="Julio"/>
    <s v="Bovino"/>
    <s v="Piel Animal"/>
    <s v="Semicurtidas o semicuradas"/>
    <x v="2"/>
    <n v="72000"/>
    <n v="44000"/>
  </r>
  <r>
    <s v="Julio"/>
    <m/>
    <m/>
    <m/>
    <x v="3"/>
    <n v="107323.27"/>
    <n v="381357.87"/>
  </r>
  <r>
    <s v="Agosto"/>
    <s v="Bovino"/>
    <s v="Piel Animal"/>
    <s v="Cueros Procesados o Regenerados"/>
    <x v="4"/>
    <n v="24000"/>
    <n v="19752"/>
  </r>
  <r>
    <s v="Agosto"/>
    <s v="Bovino"/>
    <s v="Piel Animal"/>
    <s v="Curtidas o Curadas"/>
    <x v="5"/>
    <n v="8504.09"/>
    <n v="141833.01999999999"/>
  </r>
  <r>
    <s v="Agosto"/>
    <s v="Bovino"/>
    <s v="Piel Animal"/>
    <s v="Curtidas o Curadas"/>
    <x v="6"/>
    <n v="3653.54"/>
    <n v="48851.24"/>
  </r>
  <r>
    <s v="Agosto"/>
    <s v="Bovino"/>
    <s v="Piel Animal"/>
    <s v="Curtidas o Curadas"/>
    <x v="7"/>
    <n v="311.39999999999998"/>
    <n v="8778.48"/>
  </r>
  <r>
    <s v="Agosto"/>
    <s v="Bovino"/>
    <s v="Piel Animal"/>
    <s v="Curtidas o Curadas"/>
    <x v="8"/>
    <n v="72.8"/>
    <n v="2430.4499999999998"/>
  </r>
  <r>
    <s v="Agosto"/>
    <s v="Bovino"/>
    <s v="Piel Animal"/>
    <s v="Curtidas o Curadas"/>
    <x v="0"/>
    <n v="3904.4"/>
    <n v="101580.5"/>
  </r>
  <r>
    <s v="Agosto"/>
    <s v="Bovino"/>
    <s v="Piel Animal"/>
    <s v="Curtidas o Curadas"/>
    <x v="9"/>
    <n v="35202.199999999997"/>
    <n v="360952.24"/>
  </r>
  <r>
    <s v="Agosto"/>
    <s v="Bovino"/>
    <s v="Piel Animal"/>
    <s v="Curtidas o Curadas"/>
    <x v="10"/>
    <n v="504.4"/>
    <n v="17500.740000000002"/>
  </r>
  <r>
    <s v="Agosto"/>
    <s v="Bovino"/>
    <s v="Piel Animal"/>
    <s v="Piel Bovina Salada verde"/>
    <x v="5"/>
    <n v="14903"/>
    <n v="8941.7999999999993"/>
  </r>
  <r>
    <s v="Agosto"/>
    <s v="Bovino"/>
    <s v="Piel Animal"/>
    <s v="Pieles Bovinas Secas y Saladas"/>
    <x v="7"/>
    <n v="80390"/>
    <n v="8842.9"/>
  </r>
  <r>
    <s v="Agosto"/>
    <s v="Bovino"/>
    <s v="Piel Animal"/>
    <s v="Pieles Bovinas Secas y Saladas"/>
    <x v="11"/>
    <n v="56350"/>
    <n v="6198.5"/>
  </r>
  <r>
    <s v="Agosto"/>
    <s v="Bovino"/>
    <s v="Piel Animal"/>
    <s v="Semicurtidas o semicuradas"/>
    <x v="8"/>
    <n v="22636"/>
    <n v="5206.28"/>
  </r>
  <r>
    <s v="Agosto"/>
    <s v="Bovino"/>
    <s v="Piel Animal"/>
    <s v="Semicurtidas o semicuradas"/>
    <x v="12"/>
    <n v="16559"/>
    <n v="7451.55"/>
  </r>
  <r>
    <s v="Agosto"/>
    <s v="Bovino"/>
    <s v="Piel Animal"/>
    <s v="Semicurtidas o semicuradas"/>
    <x v="13"/>
    <n v="24000"/>
    <n v="15600"/>
  </r>
  <r>
    <s v="Agosto"/>
    <s v="Bovino"/>
    <s v="Piel Animal"/>
    <s v="Semicurtidas o semicuradas"/>
    <x v="2"/>
    <n v="72000"/>
    <n v="39600"/>
  </r>
  <r>
    <s v="Agosto"/>
    <m/>
    <m/>
    <m/>
    <x v="3"/>
    <n v="362990.82999999996"/>
    <n v="793519.70000000007"/>
  </r>
  <r>
    <s v="Septiembre"/>
    <s v="Bovino"/>
    <s v="Piel Animal"/>
    <s v="Curtidas o Curadas"/>
    <x v="5"/>
    <n v="500"/>
    <n v="15200"/>
  </r>
  <r>
    <s v="Septiembre"/>
    <s v="Bovino"/>
    <s v="Piel Animal"/>
    <s v="Curtidas o Curadas"/>
    <x v="6"/>
    <n v="2000"/>
    <n v="5656.55"/>
  </r>
  <r>
    <s v="Septiembre"/>
    <s v="Bovino"/>
    <s v="Piel Animal"/>
    <s v="Curtidas o Curadas"/>
    <x v="8"/>
    <n v="72.8"/>
    <n v="2430.4499999999998"/>
  </r>
  <r>
    <s v="Septiembre"/>
    <s v="Bovino"/>
    <s v="Piel Animal"/>
    <s v="Curtidas o Curadas"/>
    <x v="14"/>
    <n v="14"/>
    <n v="272.98"/>
  </r>
  <r>
    <s v="Septiembre"/>
    <s v="Bovino"/>
    <s v="Piel Animal"/>
    <s v="Curtidas o Curadas"/>
    <x v="0"/>
    <n v="660"/>
    <n v="17556.88"/>
  </r>
  <r>
    <s v="Septiembre"/>
    <s v="Bovino"/>
    <s v="Piel Animal"/>
    <s v="Curtidas o Curadas"/>
    <x v="4"/>
    <n v="13897.57"/>
    <n v="153613.5"/>
  </r>
  <r>
    <s v="Septiembre"/>
    <s v="Bovino"/>
    <s v="Piel Animal"/>
    <s v="Curtidas o Curadas"/>
    <x v="15"/>
    <n v="8000"/>
    <n v="79656.240000000005"/>
  </r>
  <r>
    <s v="Septiembre"/>
    <s v="Bovino"/>
    <s v="Piel Animal"/>
    <s v="Curtidas o Curadas"/>
    <x v="9"/>
    <n v="7961"/>
    <n v="138628.38"/>
  </r>
  <r>
    <s v="Septiembre"/>
    <s v="Bovino"/>
    <s v="Piel Animal"/>
    <s v="Pieles Bovinas Frescas Saladas"/>
    <x v="11"/>
    <n v="73555"/>
    <n v="827794.5"/>
  </r>
  <r>
    <s v="Septiembre"/>
    <s v="Bovino"/>
    <s v="Piel Animal"/>
    <s v="Pieles Bovinas Frescas Saladas"/>
    <x v="15"/>
    <n v="45000"/>
    <n v="26000"/>
  </r>
  <r>
    <s v="Septiembre"/>
    <s v="Bovino"/>
    <s v="Piel Animal"/>
    <s v="Pieles Bovinas Secas y Saladas"/>
    <x v="16"/>
    <n v="30545"/>
    <n v="18327"/>
  </r>
  <r>
    <s v="Septiembre"/>
    <s v="Bovino"/>
    <s v="Piel Animal"/>
    <s v="Pieles Bovinas Secas y Saladas"/>
    <x v="11"/>
    <n v="83920"/>
    <n v="9231.2000000000007"/>
  </r>
  <r>
    <s v="Septiembre"/>
    <m/>
    <m/>
    <m/>
    <x v="3"/>
    <n v="266125.37"/>
    <n v="1294367.6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6">
  <r>
    <s v="Julio"/>
    <s v="Pollo"/>
    <s v="Embutidos"/>
    <s v="Salchichas"/>
    <x v="0"/>
    <x v="0"/>
    <x v="0"/>
  </r>
  <r>
    <s v="Julio"/>
    <m/>
    <m/>
    <m/>
    <x v="1"/>
    <x v="0"/>
    <x v="0"/>
  </r>
  <r>
    <m/>
    <m/>
    <m/>
    <m/>
    <x v="1"/>
    <x v="1"/>
    <x v="1"/>
  </r>
  <r>
    <s v="Agosto"/>
    <m/>
    <m/>
    <m/>
    <x v="1"/>
    <x v="2"/>
    <x v="2"/>
  </r>
  <r>
    <m/>
    <m/>
    <m/>
    <m/>
    <x v="1"/>
    <x v="1"/>
    <x v="1"/>
  </r>
  <r>
    <s v="Septiembre"/>
    <m/>
    <m/>
    <m/>
    <x v="1"/>
    <x v="2"/>
    <x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5">
  <r>
    <s v="Julio"/>
    <s v="Otro Origen"/>
    <s v="Otro Tipo"/>
    <s v="Adereso"/>
    <x v="0"/>
    <n v="22.11"/>
    <n v="46.44"/>
  </r>
  <r>
    <s v="Julio"/>
    <s v="Otro Origen"/>
    <s v="Otro Tipo"/>
    <s v="Caldo de pollo"/>
    <x v="1"/>
    <n v="2531"/>
    <n v="2918.72"/>
  </r>
  <r>
    <s v="Julio"/>
    <s v="Otro Origen"/>
    <s v="Otro Tipo"/>
    <s v="Mayonesa"/>
    <x v="2"/>
    <n v="34285.68"/>
    <n v="79512"/>
  </r>
  <r>
    <s v="Julio"/>
    <s v="Otro Origen"/>
    <s v="Otro Tipo"/>
    <s v="Mayonesa"/>
    <x v="0"/>
    <n v="8.85"/>
    <n v="18.57"/>
  </r>
  <r>
    <s v="Julio"/>
    <s v="Otro Origen"/>
    <s v="Otro Tipo"/>
    <s v="Sazones"/>
    <x v="0"/>
    <n v="16486.27"/>
    <n v="2607"/>
  </r>
  <r>
    <s v="Julio"/>
    <s v="Otro Origen"/>
    <s v="Otro Tipo"/>
    <s v="Sazones"/>
    <x v="3"/>
    <n v="26656.799999999999"/>
    <n v="139264.31"/>
  </r>
  <r>
    <s v="Julio"/>
    <s v="Otro Origen"/>
    <s v="Otro Tipo"/>
    <s v="Sazones"/>
    <x v="4"/>
    <n v="7401.6"/>
    <n v="18160.259999999998"/>
  </r>
  <r>
    <s v="Julio"/>
    <s v="Otro Origen"/>
    <s v="Otro Tipo"/>
    <s v="Sopa"/>
    <x v="5"/>
    <n v="8664.9599999999991"/>
    <n v="115186.19"/>
  </r>
  <r>
    <s v="Julio"/>
    <s v="Otro Origen"/>
    <s v="Otro Tipo"/>
    <s v="Sopa"/>
    <x v="3"/>
    <n v="27309.360000000001"/>
    <n v="55381.25"/>
  </r>
  <r>
    <s v="Julio"/>
    <s v="Otro Origen"/>
    <s v="Otro Tipo"/>
    <s v="Sopa"/>
    <x v="4"/>
    <n v="58429.38"/>
    <n v="228228.28"/>
  </r>
  <r>
    <s v="Julio"/>
    <m/>
    <m/>
    <m/>
    <x v="6"/>
    <n v="58429.38"/>
    <n v="228228.28"/>
  </r>
  <r>
    <s v="Agosto"/>
    <s v="Otro Origen"/>
    <s v="Otro Tipo"/>
    <s v="Adereso"/>
    <x v="0"/>
    <n v="1183.78"/>
    <n v="3217.13"/>
  </r>
  <r>
    <s v="Agosto"/>
    <s v="Otro Origen"/>
    <s v="Otro Tipo"/>
    <s v="Mayonesa"/>
    <x v="7"/>
    <n v="5138.46"/>
    <n v="5560.86"/>
  </r>
  <r>
    <s v="Agosto"/>
    <s v="Otro Origen"/>
    <s v="Otro Tipo"/>
    <s v="Mayonesa"/>
    <x v="0"/>
    <n v="1219.1600000000001"/>
    <n v="3291.43"/>
  </r>
  <r>
    <s v="Agosto"/>
    <s v="Otro Origen"/>
    <s v="Otro Tipo"/>
    <s v="Sazones"/>
    <x v="3"/>
    <n v="52034.64"/>
    <n v="184493.38"/>
  </r>
  <r>
    <s v="Agosto"/>
    <s v="Otro Origen"/>
    <s v="Otro Tipo"/>
    <s v="Sazones"/>
    <x v="4"/>
    <n v="22176"/>
    <n v="65247"/>
  </r>
  <r>
    <s v="Agosto"/>
    <s v="Otro Origen"/>
    <s v="Otro Tipo"/>
    <s v="Sopa"/>
    <x v="8"/>
    <n v="4492.8"/>
    <n v="83662.55"/>
  </r>
  <r>
    <s v="Agosto"/>
    <s v="Otro Origen"/>
    <s v="Otro Tipo"/>
    <s v="Sopa"/>
    <x v="3"/>
    <n v="16617.599999999999"/>
    <n v="89693.2"/>
  </r>
  <r>
    <s v="Agosto"/>
    <s v="Otro Origen"/>
    <s v="Otro Tipo"/>
    <s v="Sopa"/>
    <x v="4"/>
    <n v="9089.2800000000007"/>
    <n v="72145.09"/>
  </r>
  <r>
    <s v="Agosto"/>
    <m/>
    <m/>
    <m/>
    <x v="6"/>
    <n v="111951.72"/>
    <n v="507310.64"/>
  </r>
  <r>
    <s v="Septiembre"/>
    <s v="Otro Origen"/>
    <s v="Otro Tipo"/>
    <s v="Adereso"/>
    <x v="0"/>
    <n v="117.94"/>
    <n v="320.77999999999997"/>
  </r>
  <r>
    <s v="Septiembre"/>
    <s v="Otro Origen"/>
    <s v="Otro Tipo"/>
    <s v="Caldo de pollo"/>
    <x v="0"/>
    <n v="11227.39"/>
    <n v="46531.91"/>
  </r>
  <r>
    <s v="Septiembre"/>
    <s v="Otro Origen"/>
    <s v="Otro Tipo"/>
    <s v="Caldo de pollo"/>
    <x v="1"/>
    <n v="24952.32"/>
    <n v="30021"/>
  </r>
  <r>
    <s v="Septiembre"/>
    <s v="Otro Origen"/>
    <s v="Otro Tipo"/>
    <s v="Caldo de pollo"/>
    <x v="9"/>
    <n v="161103.49"/>
    <n v="220162.72"/>
  </r>
  <r>
    <s v="Septiembre"/>
    <s v="Otro Origen"/>
    <s v="Otro Tipo"/>
    <s v="Mayonesa"/>
    <x v="2"/>
    <n v="16790.400000000001"/>
    <n v="46620"/>
  </r>
  <r>
    <s v="Septiembre"/>
    <s v="Otro Origen"/>
    <s v="Otro Tipo"/>
    <s v="Mayonesa"/>
    <x v="7"/>
    <n v="11941.4"/>
    <n v="22750"/>
  </r>
  <r>
    <s v="Septiembre"/>
    <s v="Otro Origen"/>
    <s v="Otro Tipo"/>
    <s v="Mayonesa"/>
    <x v="0"/>
    <n v="253.56"/>
    <n v="689.68"/>
  </r>
  <r>
    <s v="Septiembre"/>
    <s v="Otro Origen"/>
    <s v="Otro Tipo"/>
    <s v="Sazones"/>
    <x v="5"/>
    <n v="10382.98"/>
    <n v="158349.98000000001"/>
  </r>
  <r>
    <s v="Septiembre"/>
    <s v="Otro Origen"/>
    <s v="Otro Tipo"/>
    <s v="Sazones"/>
    <x v="0"/>
    <n v="20737.2"/>
    <n v="148219.18"/>
  </r>
  <r>
    <s v="Septiembre"/>
    <s v="Otro Origen"/>
    <s v="Otro Tipo"/>
    <s v="Sazones"/>
    <x v="3"/>
    <n v="49892.639999999999"/>
    <n v="198681.31"/>
  </r>
  <r>
    <s v="Septiembre"/>
    <s v="Otro Origen"/>
    <s v="Otro Tipo"/>
    <s v="Sazones"/>
    <x v="10"/>
    <n v="4591.97"/>
    <n v="27918"/>
  </r>
  <r>
    <s v="Septiembre"/>
    <s v="Otro Origen"/>
    <s v="Otro Tipo"/>
    <s v="Sazones"/>
    <x v="4"/>
    <n v="25028.639999999999"/>
    <n v="134578.16"/>
  </r>
  <r>
    <s v="Septiembre"/>
    <s v="Otro Origen"/>
    <s v="Otro Tipo"/>
    <s v="Sopa"/>
    <x v="3"/>
    <n v="1560"/>
    <n v="13735"/>
  </r>
  <r>
    <s v="Septiembre"/>
    <s v="Otro Origen"/>
    <s v="Otro Tipo"/>
    <s v="Tripas artificiales"/>
    <x v="11"/>
    <n v="1000"/>
    <n v="52805.31"/>
  </r>
  <r>
    <s v="Septiembre"/>
    <m/>
    <m/>
    <m/>
    <x v="6"/>
    <n v="339579.93"/>
    <n v="1101383.0300000003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6">
  <r>
    <s v="Julio"/>
    <s v="PVET"/>
    <x v="0"/>
    <n v="5075"/>
  </r>
  <r>
    <s v="Julio"/>
    <s v="PVET"/>
    <x v="1"/>
    <n v="4783.2"/>
  </r>
  <r>
    <s v="Julio"/>
    <s v="PVET"/>
    <x v="2"/>
    <n v="41816.519999999997"/>
  </r>
  <r>
    <s v="Julio"/>
    <s v="PVET"/>
    <x v="3"/>
    <n v="38000"/>
  </r>
  <r>
    <s v="Julio"/>
    <s v="PVET"/>
    <x v="4"/>
    <n v="21600.400000000001"/>
  </r>
  <r>
    <s v="Julio"/>
    <s v="PVET"/>
    <x v="5"/>
    <n v="43940"/>
  </r>
  <r>
    <s v="Julio"/>
    <m/>
    <x v="6"/>
    <n v="155215.12"/>
  </r>
  <r>
    <s v="Agosto"/>
    <s v="PVET"/>
    <x v="7"/>
    <n v="16725"/>
  </r>
  <r>
    <s v="Agosto"/>
    <s v="PVET"/>
    <x v="3"/>
    <n v="62700"/>
  </r>
  <r>
    <s v="Agosto"/>
    <s v="PVET"/>
    <x v="8"/>
    <n v="402022"/>
  </r>
  <r>
    <s v="Agosto"/>
    <m/>
    <x v="6"/>
    <n v="481447"/>
  </r>
  <r>
    <s v="Septiembre"/>
    <s v="PVET"/>
    <x v="1"/>
    <n v="41962.2"/>
  </r>
  <r>
    <s v="Septiembre"/>
    <s v="PVET"/>
    <x v="3"/>
    <n v="103550"/>
  </r>
  <r>
    <s v="Septiembre"/>
    <s v="PVET"/>
    <x v="4"/>
    <n v="25020"/>
  </r>
  <r>
    <s v="Septiembre"/>
    <s v="PVET"/>
    <x v="5"/>
    <n v="43940"/>
  </r>
  <r>
    <s v="Septiembre"/>
    <m/>
    <x v="6"/>
    <n v="214472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31:C33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x="0"/>
        <item h="1" x="1"/>
        <item t="default"/>
      </items>
    </pivotField>
    <pivotField dataField="1" showAll="0"/>
    <pivotField dataField="1" showAll="0"/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6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 rowHeaderCaption="Destino">
  <location ref="A56:C64" firstHeaderRow="0" firstDataRow="1" firstDataCol="1"/>
  <pivotFields count="7">
    <pivotField showAll="0"/>
    <pivotField showAll="0"/>
    <pivotField showAll="0"/>
    <pivotField showAll="0"/>
    <pivotField axis="axisRow" showAll="0">
      <items count="9">
        <item x="7"/>
        <item x="5"/>
        <item x="0"/>
        <item x="1"/>
        <item x="6"/>
        <item x="2"/>
        <item x="3"/>
        <item h="1" x="4"/>
        <item t="default"/>
      </items>
    </pivotField>
    <pivotField dataField="1" showAll="0"/>
    <pivotField dataField="1"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5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66:C86" firstHeaderRow="0" firstDataRow="1" firstDataCol="1"/>
  <pivotFields count="7">
    <pivotField showAll="0"/>
    <pivotField showAll="0"/>
    <pivotField showAll="0"/>
    <pivotField showAll="0"/>
    <pivotField axis="axisRow" showAll="0">
      <items count="21">
        <item x="0"/>
        <item x="18"/>
        <item x="1"/>
        <item x="8"/>
        <item x="2"/>
        <item x="14"/>
        <item x="15"/>
        <item x="13"/>
        <item x="3"/>
        <item x="4"/>
        <item x="16"/>
        <item x="9"/>
        <item x="10"/>
        <item x="5"/>
        <item x="6"/>
        <item x="17"/>
        <item x="19"/>
        <item x="7"/>
        <item x="11"/>
        <item h="1" x="12"/>
        <item t="default"/>
      </items>
    </pivotField>
    <pivotField dataField="1" showAll="0"/>
    <pivotField dataField="1"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4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53:C70" firstHeaderRow="0" firstDataRow="1" firstDataCol="1"/>
  <pivotFields count="7">
    <pivotField showAll="0"/>
    <pivotField showAll="0"/>
    <pivotField showAll="0"/>
    <pivotField showAll="0"/>
    <pivotField axis="axisRow" showAll="0">
      <items count="18">
        <item x="5"/>
        <item x="6"/>
        <item x="1"/>
        <item x="7"/>
        <item x="8"/>
        <item x="12"/>
        <item x="14"/>
        <item x="16"/>
        <item x="0"/>
        <item x="4"/>
        <item x="11"/>
        <item x="15"/>
        <item x="13"/>
        <item x="9"/>
        <item x="2"/>
        <item x="10"/>
        <item h="1" x="3"/>
        <item t="default"/>
      </items>
    </pivotField>
    <pivotField dataField="1" showAll="0"/>
    <pivotField dataField="1" showAll="0"/>
  </pivotFields>
  <rowFields count="1">
    <field x="4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3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Tabla dinámica5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24:C26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x="0"/>
        <item h="1" x="1"/>
        <item t="default"/>
      </items>
    </pivotField>
    <pivotField dataField="1" showAll="0">
      <items count="4">
        <item x="2"/>
        <item x="0"/>
        <item x="1"/>
        <item t="default"/>
      </items>
    </pivotField>
    <pivotField dataField="1" showAll="0">
      <items count="4">
        <item x="2"/>
        <item x="0"/>
        <item x="1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Kilos" fld="5" baseField="4" baseItem="0"/>
    <dataField name="Suma de Valor US$" fld="6" baseField="4" baseItem="0"/>
  </dataFields>
  <formats count="1">
    <format dxfId="2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5000000}" name="Tabla dinámica6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53:C65" firstHeaderRow="0" firstDataRow="1" firstDataCol="1"/>
  <pivotFields count="7">
    <pivotField showAll="0"/>
    <pivotField showAll="0"/>
    <pivotField showAll="0"/>
    <pivotField showAll="0"/>
    <pivotField axis="axisRow" showAll="0">
      <items count="13">
        <item x="5"/>
        <item x="11"/>
        <item x="2"/>
        <item x="7"/>
        <item x="0"/>
        <item x="8"/>
        <item x="1"/>
        <item x="3"/>
        <item x="9"/>
        <item x="10"/>
        <item x="4"/>
        <item h="1" x="6"/>
        <item t="default"/>
      </items>
    </pivotField>
    <pivotField dataField="1" showAll="0"/>
    <pivotField dataField="1"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Tabla dinámica7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 rowHeaderCaption="Destino">
  <location ref="B34:C43" firstHeaderRow="1" firstDataRow="1" firstDataCol="1"/>
  <pivotFields count="4">
    <pivotField showAll="0"/>
    <pivotField showAll="0"/>
    <pivotField axis="axisRow" showAll="0">
      <items count="10">
        <item x="0"/>
        <item x="1"/>
        <item x="7"/>
        <item x="2"/>
        <item x="3"/>
        <item x="8"/>
        <item x="4"/>
        <item x="5"/>
        <item h="1" x="6"/>
        <item t="default"/>
      </items>
    </pivotField>
    <pivotField dataField="1" numFmtId="43"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 Valor US$" fld="3" baseField="2" baseItem="0" numFmtId="43"/>
  </dataFields>
  <formats count="1">
    <format dxfId="0">
      <pivotArea outline="0" collapsedLevelsAreSubtotals="1" fieldPosition="0"/>
    </format>
  </format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showGridLines="0" tabSelected="1" workbookViewId="0">
      <selection activeCell="B22" sqref="B22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6"/>
      <c r="B6" s="46"/>
      <c r="C6" s="46"/>
    </row>
    <row r="7" spans="1:3" ht="23.25" x14ac:dyDescent="0.35">
      <c r="A7" s="47"/>
      <c r="B7" s="47"/>
      <c r="C7" s="47"/>
    </row>
    <row r="8" spans="1:3" ht="22.5" x14ac:dyDescent="0.35">
      <c r="A8" s="48" t="s">
        <v>15</v>
      </c>
      <c r="B8" s="48"/>
      <c r="C8" s="48"/>
    </row>
    <row r="9" spans="1:3" ht="19.5" x14ac:dyDescent="0.35">
      <c r="A9" s="49" t="s">
        <v>68</v>
      </c>
      <c r="B9" s="49"/>
      <c r="C9" s="49"/>
    </row>
    <row r="10" spans="1:3" x14ac:dyDescent="0.25">
      <c r="A10" s="45" t="s">
        <v>121</v>
      </c>
      <c r="B10" s="45"/>
      <c r="C10" s="45"/>
    </row>
    <row r="11" spans="1:3" x14ac:dyDescent="0.25">
      <c r="A11" s="45" t="s">
        <v>101</v>
      </c>
      <c r="B11" s="45"/>
      <c r="C11" s="45"/>
    </row>
    <row r="12" spans="1:3" x14ac:dyDescent="0.25">
      <c r="A12" s="22" t="s">
        <v>12</v>
      </c>
      <c r="B12" s="22" t="s">
        <v>7</v>
      </c>
      <c r="C12" s="22" t="s">
        <v>8</v>
      </c>
    </row>
    <row r="13" spans="1:3" x14ac:dyDescent="0.25">
      <c r="A13" s="23" t="s">
        <v>9</v>
      </c>
      <c r="B13" s="24">
        <f>'Bovino Carnico'!F26</f>
        <v>305573.26</v>
      </c>
      <c r="C13" s="25">
        <f>'Bovino Carnico'!G26</f>
        <v>1187480.2</v>
      </c>
    </row>
    <row r="14" spans="1:3" x14ac:dyDescent="0.25">
      <c r="A14" s="23" t="s">
        <v>10</v>
      </c>
      <c r="B14" s="24">
        <f>'Bovino Lacteo'!F51</f>
        <v>443822.52</v>
      </c>
      <c r="C14" s="25">
        <f>'Bovino Lacteo'!G51</f>
        <v>2068897.18</v>
      </c>
    </row>
    <row r="15" spans="1:3" x14ac:dyDescent="0.25">
      <c r="A15" s="23" t="s">
        <v>1</v>
      </c>
      <c r="B15" s="24">
        <f>Leche!F61</f>
        <v>179535.18</v>
      </c>
      <c r="C15" s="25">
        <f>Leche!G61</f>
        <v>447240.74</v>
      </c>
    </row>
    <row r="16" spans="1:3" x14ac:dyDescent="0.25">
      <c r="A16" s="23" t="s">
        <v>11</v>
      </c>
      <c r="B16" s="24">
        <f>Pieles!F47</f>
        <v>736439.47</v>
      </c>
      <c r="C16" s="25">
        <f>Pieles!G47</f>
        <v>2469245.25</v>
      </c>
    </row>
    <row r="17" spans="1:3" x14ac:dyDescent="0.25">
      <c r="A17" s="23" t="s">
        <v>3</v>
      </c>
      <c r="B17" s="24">
        <f>Embutidos!F19</f>
        <v>13607.78</v>
      </c>
      <c r="C17" s="25">
        <f>Embutidos!G19</f>
        <v>50432.4</v>
      </c>
    </row>
    <row r="18" spans="1:3" x14ac:dyDescent="0.25">
      <c r="A18" s="23" t="s">
        <v>2</v>
      </c>
      <c r="B18" s="24">
        <f>'Otro Origen'!F48</f>
        <v>509961.03</v>
      </c>
      <c r="C18" s="25">
        <f>'Otro Origen'!G48</f>
        <v>1836921.9500000004</v>
      </c>
    </row>
    <row r="19" spans="1:3" x14ac:dyDescent="0.25">
      <c r="A19" s="23" t="s">
        <v>16</v>
      </c>
      <c r="B19" s="26" t="s">
        <v>67</v>
      </c>
      <c r="C19" s="25">
        <f>'Pro vet'!E29</f>
        <v>851134.32</v>
      </c>
    </row>
    <row r="20" spans="1:3" x14ac:dyDescent="0.25">
      <c r="A20" s="27" t="s">
        <v>0</v>
      </c>
      <c r="B20" s="28">
        <f>SUM(B13:B19)</f>
        <v>2188939.2400000002</v>
      </c>
      <c r="C20" s="29">
        <f>SUM(C13:C19)</f>
        <v>8911352.040000001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showGridLines="0" tabSelected="1" topLeftCell="A7" workbookViewId="0">
      <selection activeCell="B22" sqref="B22"/>
    </sheetView>
  </sheetViews>
  <sheetFormatPr baseColWidth="10" defaultColWidth="36.140625" defaultRowHeight="15" x14ac:dyDescent="0.25"/>
  <cols>
    <col min="1" max="1" width="12.5703125" customWidth="1"/>
    <col min="2" max="2" width="11.5703125" bestFit="1" customWidth="1"/>
    <col min="3" max="3" width="13.140625" bestFit="1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46"/>
      <c r="B6" s="46"/>
      <c r="C6" s="46"/>
      <c r="D6" s="46"/>
      <c r="E6" s="46"/>
      <c r="F6" s="46"/>
      <c r="G6" s="46"/>
    </row>
    <row r="7" spans="1:7" ht="15" customHeight="1" x14ac:dyDescent="0.35">
      <c r="A7" s="47"/>
      <c r="B7" s="47"/>
      <c r="C7" s="47"/>
      <c r="D7" s="47"/>
      <c r="E7" s="47"/>
      <c r="F7" s="47"/>
      <c r="G7" s="47"/>
    </row>
    <row r="8" spans="1:7" ht="15" customHeight="1" x14ac:dyDescent="0.35">
      <c r="A8" s="21"/>
      <c r="B8" s="21"/>
      <c r="C8" s="21"/>
      <c r="D8" s="21"/>
      <c r="E8" s="21"/>
      <c r="F8" s="21"/>
      <c r="G8" s="21"/>
    </row>
    <row r="9" spans="1:7" ht="22.5" x14ac:dyDescent="0.35">
      <c r="A9" s="48" t="s">
        <v>15</v>
      </c>
      <c r="B9" s="48"/>
      <c r="C9" s="48"/>
      <c r="D9" s="48"/>
      <c r="E9" s="48"/>
      <c r="F9" s="48"/>
      <c r="G9" s="48"/>
    </row>
    <row r="10" spans="1:7" ht="19.5" customHeight="1" x14ac:dyDescent="0.3">
      <c r="A10" s="52" t="s">
        <v>68</v>
      </c>
      <c r="B10" s="52"/>
      <c r="C10" s="52"/>
      <c r="D10" s="52"/>
      <c r="E10" s="52"/>
      <c r="F10" s="52"/>
      <c r="G10" s="52"/>
    </row>
    <row r="11" spans="1:7" x14ac:dyDescent="0.25">
      <c r="A11" s="51" t="s">
        <v>80</v>
      </c>
      <c r="B11" s="51"/>
      <c r="C11" s="51"/>
      <c r="D11" s="51"/>
      <c r="E11" s="51"/>
      <c r="F11" s="51"/>
      <c r="G11" s="51"/>
    </row>
    <row r="12" spans="1:7" x14ac:dyDescent="0.25">
      <c r="A12" s="51" t="str">
        <f>Consolidado!A11</f>
        <v>3er Trimestre Año 2023</v>
      </c>
      <c r="B12" s="51"/>
      <c r="C12" s="51"/>
      <c r="D12" s="51"/>
      <c r="E12" s="51"/>
      <c r="F12" s="51"/>
      <c r="G12" s="51"/>
    </row>
    <row r="13" spans="1:7" x14ac:dyDescent="0.25">
      <c r="A13" s="30" t="s">
        <v>4</v>
      </c>
      <c r="B13" s="30" t="s">
        <v>5</v>
      </c>
      <c r="C13" s="30" t="s">
        <v>6</v>
      </c>
      <c r="D13" s="30" t="s">
        <v>12</v>
      </c>
      <c r="E13" s="30" t="s">
        <v>17</v>
      </c>
      <c r="F13" s="31" t="s">
        <v>7</v>
      </c>
      <c r="G13" s="32" t="s">
        <v>8</v>
      </c>
    </row>
    <row r="14" spans="1:7" ht="30" x14ac:dyDescent="0.25">
      <c r="A14" s="20" t="s">
        <v>81</v>
      </c>
      <c r="B14" s="20" t="s">
        <v>25</v>
      </c>
      <c r="C14" s="20" t="s">
        <v>24</v>
      </c>
      <c r="D14" s="20" t="s">
        <v>70</v>
      </c>
      <c r="E14" s="20" t="s">
        <v>23</v>
      </c>
      <c r="F14" s="19">
        <v>45341.55</v>
      </c>
      <c r="G14" s="19">
        <v>204231</v>
      </c>
    </row>
    <row r="15" spans="1:7" x14ac:dyDescent="0.25">
      <c r="A15" s="20" t="s">
        <v>81</v>
      </c>
      <c r="B15" s="20" t="s">
        <v>25</v>
      </c>
      <c r="C15" s="20" t="s">
        <v>24</v>
      </c>
      <c r="D15" s="20" t="s">
        <v>85</v>
      </c>
      <c r="E15" s="20" t="s">
        <v>23</v>
      </c>
      <c r="F15" s="19">
        <v>35380.559999999998</v>
      </c>
      <c r="G15" s="19">
        <v>189960</v>
      </c>
    </row>
    <row r="16" spans="1:7" x14ac:dyDescent="0.25">
      <c r="A16" s="20" t="s">
        <v>81</v>
      </c>
      <c r="B16" s="20" t="s">
        <v>25</v>
      </c>
      <c r="C16" s="20" t="s">
        <v>24</v>
      </c>
      <c r="D16" s="20" t="s">
        <v>84</v>
      </c>
      <c r="E16" s="20" t="s">
        <v>23</v>
      </c>
      <c r="F16" s="19">
        <v>2721.58</v>
      </c>
      <c r="G16" s="19">
        <v>3900</v>
      </c>
    </row>
    <row r="17" spans="1:7" x14ac:dyDescent="0.25">
      <c r="A17" s="33" t="s">
        <v>81</v>
      </c>
      <c r="B17" s="28"/>
      <c r="C17" s="28"/>
      <c r="D17" s="28"/>
      <c r="E17" s="28"/>
      <c r="F17" s="28">
        <f>SUM(F14:F16)</f>
        <v>83443.69</v>
      </c>
      <c r="G17" s="29">
        <f>SUM(G14:G16)</f>
        <v>398091</v>
      </c>
    </row>
    <row r="18" spans="1:7" ht="30" x14ac:dyDescent="0.25">
      <c r="A18" s="20" t="s">
        <v>82</v>
      </c>
      <c r="B18" s="20" t="s">
        <v>25</v>
      </c>
      <c r="C18" s="20" t="s">
        <v>24</v>
      </c>
      <c r="D18" s="20" t="s">
        <v>70</v>
      </c>
      <c r="E18" s="20" t="s">
        <v>23</v>
      </c>
      <c r="F18" s="19">
        <v>81130.350000000006</v>
      </c>
      <c r="G18" s="19">
        <v>293685</v>
      </c>
    </row>
    <row r="19" spans="1:7" x14ac:dyDescent="0.25">
      <c r="A19" s="20" t="s">
        <v>82</v>
      </c>
      <c r="B19" s="20" t="s">
        <v>25</v>
      </c>
      <c r="C19" s="20" t="s">
        <v>24</v>
      </c>
      <c r="D19" s="20" t="s">
        <v>84</v>
      </c>
      <c r="E19" s="20" t="s">
        <v>23</v>
      </c>
      <c r="F19" s="19">
        <v>3175.18</v>
      </c>
      <c r="G19" s="19">
        <v>78540</v>
      </c>
    </row>
    <row r="20" spans="1:7" x14ac:dyDescent="0.25">
      <c r="A20" s="20" t="s">
        <v>82</v>
      </c>
      <c r="B20" s="20" t="s">
        <v>25</v>
      </c>
      <c r="C20" s="20" t="s">
        <v>24</v>
      </c>
      <c r="D20" s="20" t="s">
        <v>58</v>
      </c>
      <c r="E20" s="20" t="s">
        <v>23</v>
      </c>
      <c r="F20" s="19">
        <v>1841.97</v>
      </c>
      <c r="G20" s="19">
        <v>14212.8</v>
      </c>
    </row>
    <row r="21" spans="1:7" x14ac:dyDescent="0.25">
      <c r="A21" s="33" t="s">
        <v>82</v>
      </c>
      <c r="B21" s="28"/>
      <c r="C21" s="28"/>
      <c r="D21" s="28"/>
      <c r="E21" s="28"/>
      <c r="F21" s="28">
        <f>SUM(F18:F18)</f>
        <v>81130.350000000006</v>
      </c>
      <c r="G21" s="29">
        <f>SUM(G18:G18)</f>
        <v>293685</v>
      </c>
    </row>
    <row r="22" spans="1:7" ht="30" x14ac:dyDescent="0.25">
      <c r="A22" s="20" t="s">
        <v>83</v>
      </c>
      <c r="B22" s="20" t="s">
        <v>25</v>
      </c>
      <c r="C22" s="20" t="s">
        <v>24</v>
      </c>
      <c r="D22" s="20" t="s">
        <v>70</v>
      </c>
      <c r="E22" s="20" t="s">
        <v>23</v>
      </c>
      <c r="F22" s="19">
        <v>66343.09</v>
      </c>
      <c r="G22" s="19">
        <v>313263.8</v>
      </c>
    </row>
    <row r="23" spans="1:7" x14ac:dyDescent="0.25">
      <c r="A23" s="20" t="s">
        <v>83</v>
      </c>
      <c r="B23" s="20" t="s">
        <v>25</v>
      </c>
      <c r="C23" s="20" t="s">
        <v>24</v>
      </c>
      <c r="D23" s="20" t="s">
        <v>85</v>
      </c>
      <c r="E23" s="20" t="s">
        <v>23</v>
      </c>
      <c r="F23" s="19">
        <v>73020</v>
      </c>
      <c r="G23" s="19">
        <v>169827.6</v>
      </c>
    </row>
    <row r="24" spans="1:7" x14ac:dyDescent="0.25">
      <c r="A24" s="20" t="s">
        <v>83</v>
      </c>
      <c r="B24" s="20" t="s">
        <v>25</v>
      </c>
      <c r="C24" s="20" t="s">
        <v>24</v>
      </c>
      <c r="D24" s="20" t="s">
        <v>58</v>
      </c>
      <c r="E24" s="20" t="s">
        <v>23</v>
      </c>
      <c r="F24" s="19">
        <v>1636.13</v>
      </c>
      <c r="G24" s="19">
        <v>12612.8</v>
      </c>
    </row>
    <row r="25" spans="1:7" x14ac:dyDescent="0.25">
      <c r="A25" s="33" t="s">
        <v>83</v>
      </c>
      <c r="B25" s="28"/>
      <c r="C25" s="28"/>
      <c r="D25" s="28"/>
      <c r="E25" s="28"/>
      <c r="F25" s="28">
        <f>SUM(F22:F24)</f>
        <v>140999.22</v>
      </c>
      <c r="G25" s="29">
        <f>SUM(G22:G24)</f>
        <v>495704.2</v>
      </c>
    </row>
    <row r="26" spans="1:7" ht="15.75" x14ac:dyDescent="0.25">
      <c r="A26" s="34" t="s">
        <v>0</v>
      </c>
      <c r="B26" s="34"/>
      <c r="C26" s="34"/>
      <c r="D26" s="34"/>
      <c r="E26" s="34"/>
      <c r="F26" s="34">
        <f>SUM(F25,F21,F17)</f>
        <v>305573.26</v>
      </c>
      <c r="G26" s="35">
        <f>SUM(G25,G21,G17)</f>
        <v>1187480.2</v>
      </c>
    </row>
    <row r="28" spans="1:7" x14ac:dyDescent="0.25">
      <c r="A28" t="s">
        <v>20</v>
      </c>
    </row>
    <row r="30" spans="1:7" x14ac:dyDescent="0.25">
      <c r="A30" s="50" t="s">
        <v>69</v>
      </c>
      <c r="B30" s="50"/>
      <c r="C30" s="50"/>
    </row>
    <row r="31" spans="1:7" x14ac:dyDescent="0.25">
      <c r="A31" s="43" t="s">
        <v>17</v>
      </c>
      <c r="B31" t="s">
        <v>119</v>
      </c>
      <c r="C31" t="s">
        <v>120</v>
      </c>
    </row>
    <row r="32" spans="1:7" x14ac:dyDescent="0.25">
      <c r="A32" s="44" t="s">
        <v>23</v>
      </c>
      <c r="B32" s="42">
        <v>310590.41000000003</v>
      </c>
      <c r="C32" s="42">
        <v>1280233</v>
      </c>
    </row>
    <row r="33" spans="1:3" x14ac:dyDescent="0.25">
      <c r="A33" s="44" t="s">
        <v>116</v>
      </c>
      <c r="B33" s="42">
        <v>310590.41000000003</v>
      </c>
      <c r="C33" s="42">
        <v>1280233</v>
      </c>
    </row>
  </sheetData>
  <sortState xmlns:xlrd2="http://schemas.microsoft.com/office/spreadsheetml/2017/richdata2" ref="A14:H35">
    <sortCondition ref="D14:D35"/>
  </sortState>
  <mergeCells count="7">
    <mergeCell ref="A30:C30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0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showGridLines="0" tabSelected="1" topLeftCell="A4" workbookViewId="0">
      <selection activeCell="B22" sqref="B22"/>
    </sheetView>
  </sheetViews>
  <sheetFormatPr baseColWidth="10" defaultColWidth="25.140625" defaultRowHeight="15" x14ac:dyDescent="0.25"/>
  <cols>
    <col min="1" max="1" width="18.42578125" customWidth="1"/>
    <col min="2" max="2" width="11.5703125" customWidth="1"/>
    <col min="3" max="3" width="13.140625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  <col min="8" max="9" width="25.28515625" customWidth="1"/>
  </cols>
  <sheetData>
    <row r="1" spans="1:7" x14ac:dyDescent="0.25">
      <c r="A1" s="4"/>
    </row>
    <row r="6" spans="1:7" x14ac:dyDescent="0.25">
      <c r="A6" s="46"/>
      <c r="B6" s="46"/>
      <c r="C6" s="46"/>
      <c r="D6" s="46"/>
      <c r="E6" s="46"/>
      <c r="F6" s="46"/>
      <c r="G6" s="46"/>
    </row>
    <row r="7" spans="1:7" ht="23.25" x14ac:dyDescent="0.35">
      <c r="A7" s="47"/>
      <c r="B7" s="47"/>
      <c r="C7" s="47"/>
      <c r="D7" s="47"/>
      <c r="E7" s="47"/>
      <c r="F7" s="47"/>
      <c r="G7" s="47"/>
    </row>
    <row r="8" spans="1:7" ht="22.5" x14ac:dyDescent="0.35">
      <c r="A8" s="48" t="s">
        <v>15</v>
      </c>
      <c r="B8" s="48"/>
      <c r="C8" s="48"/>
      <c r="D8" s="48"/>
      <c r="E8" s="48"/>
      <c r="F8" s="48"/>
      <c r="G8" s="48"/>
    </row>
    <row r="9" spans="1:7" ht="19.5" x14ac:dyDescent="0.35">
      <c r="A9" s="49" t="s">
        <v>68</v>
      </c>
      <c r="B9" s="49"/>
      <c r="C9" s="49"/>
      <c r="D9" s="49"/>
      <c r="E9" s="49"/>
      <c r="F9" s="49"/>
      <c r="G9" s="49"/>
    </row>
    <row r="10" spans="1:7" x14ac:dyDescent="0.25">
      <c r="A10" s="51" t="s">
        <v>79</v>
      </c>
      <c r="B10" s="51"/>
      <c r="C10" s="51"/>
      <c r="D10" s="51"/>
      <c r="E10" s="51"/>
      <c r="F10" s="51"/>
      <c r="G10" s="51"/>
    </row>
    <row r="11" spans="1:7" x14ac:dyDescent="0.25">
      <c r="A11" s="51" t="str">
        <f>Consolidado!A11</f>
        <v>3er Trimestre Año 2023</v>
      </c>
      <c r="B11" s="51"/>
      <c r="C11" s="51"/>
      <c r="D11" s="51"/>
      <c r="E11" s="51"/>
      <c r="F11" s="51"/>
      <c r="G11" s="51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 t="s">
        <v>81</v>
      </c>
      <c r="B13" s="20" t="s">
        <v>25</v>
      </c>
      <c r="C13" s="20" t="s">
        <v>28</v>
      </c>
      <c r="D13" s="20" t="s">
        <v>34</v>
      </c>
      <c r="E13" s="20" t="s">
        <v>31</v>
      </c>
      <c r="F13" s="19">
        <v>387.83</v>
      </c>
      <c r="G13" s="19">
        <v>3548.6</v>
      </c>
    </row>
    <row r="14" spans="1:7" x14ac:dyDescent="0.25">
      <c r="A14" s="20" t="s">
        <v>81</v>
      </c>
      <c r="B14" s="20" t="s">
        <v>25</v>
      </c>
      <c r="C14" s="20" t="s">
        <v>28</v>
      </c>
      <c r="D14" s="20" t="s">
        <v>34</v>
      </c>
      <c r="E14" s="20" t="s">
        <v>72</v>
      </c>
      <c r="F14" s="19">
        <v>81.650000000000006</v>
      </c>
      <c r="G14" s="19">
        <v>205.2</v>
      </c>
    </row>
    <row r="15" spans="1:7" x14ac:dyDescent="0.25">
      <c r="A15" s="20" t="s">
        <v>81</v>
      </c>
      <c r="B15" s="20" t="s">
        <v>25</v>
      </c>
      <c r="C15" s="20" t="s">
        <v>28</v>
      </c>
      <c r="D15" s="20" t="s">
        <v>33</v>
      </c>
      <c r="E15" s="20" t="s">
        <v>31</v>
      </c>
      <c r="F15" s="19">
        <v>4256.08</v>
      </c>
      <c r="G15" s="19">
        <v>24669</v>
      </c>
    </row>
    <row r="16" spans="1:7" x14ac:dyDescent="0.25">
      <c r="A16" s="20" t="s">
        <v>81</v>
      </c>
      <c r="B16" s="20" t="s">
        <v>25</v>
      </c>
      <c r="C16" s="20" t="s">
        <v>28</v>
      </c>
      <c r="D16" s="20" t="s">
        <v>32</v>
      </c>
      <c r="E16" s="20" t="s">
        <v>31</v>
      </c>
      <c r="F16" s="19">
        <v>8.16</v>
      </c>
      <c r="G16" s="19">
        <v>39.19</v>
      </c>
    </row>
    <row r="17" spans="1:7" x14ac:dyDescent="0.25">
      <c r="A17" s="20" t="s">
        <v>81</v>
      </c>
      <c r="B17" s="20" t="s">
        <v>25</v>
      </c>
      <c r="C17" s="20" t="s">
        <v>28</v>
      </c>
      <c r="D17" s="20" t="s">
        <v>27</v>
      </c>
      <c r="E17" s="20" t="s">
        <v>29</v>
      </c>
      <c r="F17" s="19">
        <v>78565.960000000006</v>
      </c>
      <c r="G17" s="19">
        <v>236057.35</v>
      </c>
    </row>
    <row r="18" spans="1:7" x14ac:dyDescent="0.25">
      <c r="A18" s="20" t="s">
        <v>81</v>
      </c>
      <c r="B18" s="20" t="s">
        <v>25</v>
      </c>
      <c r="C18" s="20" t="s">
        <v>28</v>
      </c>
      <c r="D18" s="20" t="s">
        <v>27</v>
      </c>
      <c r="E18" s="20" t="s">
        <v>26</v>
      </c>
      <c r="F18" s="19">
        <v>22408.11</v>
      </c>
      <c r="G18" s="19">
        <v>93211.75</v>
      </c>
    </row>
    <row r="19" spans="1:7" x14ac:dyDescent="0.25">
      <c r="A19" s="20" t="s">
        <v>81</v>
      </c>
      <c r="B19" s="20" t="s">
        <v>25</v>
      </c>
      <c r="C19" s="20" t="s">
        <v>35</v>
      </c>
      <c r="D19" s="20" t="s">
        <v>36</v>
      </c>
      <c r="E19" s="20" t="s">
        <v>31</v>
      </c>
      <c r="F19" s="19">
        <v>1859.75</v>
      </c>
      <c r="G19" s="19">
        <v>16400</v>
      </c>
    </row>
    <row r="20" spans="1:7" x14ac:dyDescent="0.25">
      <c r="A20" s="20" t="s">
        <v>81</v>
      </c>
      <c r="B20" s="20" t="s">
        <v>25</v>
      </c>
      <c r="C20" s="20" t="s">
        <v>35</v>
      </c>
      <c r="D20" s="20" t="s">
        <v>37</v>
      </c>
      <c r="E20" s="20" t="s">
        <v>31</v>
      </c>
      <c r="F20" s="19">
        <v>11446.46</v>
      </c>
      <c r="G20" s="19">
        <v>90296.01</v>
      </c>
    </row>
    <row r="21" spans="1:7" x14ac:dyDescent="0.25">
      <c r="A21" s="20" t="s">
        <v>81</v>
      </c>
      <c r="B21" s="20" t="s">
        <v>25</v>
      </c>
      <c r="C21" s="20" t="s">
        <v>35</v>
      </c>
      <c r="D21" s="20" t="s">
        <v>38</v>
      </c>
      <c r="E21" s="20" t="s">
        <v>31</v>
      </c>
      <c r="F21" s="19">
        <v>857.3</v>
      </c>
      <c r="G21" s="19">
        <v>6982.22</v>
      </c>
    </row>
    <row r="22" spans="1:7" x14ac:dyDescent="0.25">
      <c r="A22" s="20" t="s">
        <v>81</v>
      </c>
      <c r="B22" s="20" t="s">
        <v>25</v>
      </c>
      <c r="C22" s="20" t="s">
        <v>35</v>
      </c>
      <c r="D22" s="20" t="s">
        <v>39</v>
      </c>
      <c r="E22" s="20" t="s">
        <v>31</v>
      </c>
      <c r="F22" s="19">
        <v>1085.92</v>
      </c>
      <c r="G22" s="19">
        <v>8845.42</v>
      </c>
    </row>
    <row r="23" spans="1:7" x14ac:dyDescent="0.25">
      <c r="A23" s="33" t="s">
        <v>81</v>
      </c>
      <c r="B23" s="28"/>
      <c r="C23" s="28"/>
      <c r="D23" s="28"/>
      <c r="E23" s="28"/>
      <c r="F23" s="28">
        <f>SUM(F13:F22)</f>
        <v>120957.22</v>
      </c>
      <c r="G23" s="29">
        <f>SUM(G13:G22)</f>
        <v>480254.74</v>
      </c>
    </row>
    <row r="24" spans="1:7" x14ac:dyDescent="0.25">
      <c r="A24" s="20" t="s">
        <v>82</v>
      </c>
      <c r="B24" s="20" t="s">
        <v>25</v>
      </c>
      <c r="C24" s="20" t="s">
        <v>28</v>
      </c>
      <c r="D24" s="20" t="s">
        <v>34</v>
      </c>
      <c r="E24" s="20" t="s">
        <v>31</v>
      </c>
      <c r="F24" s="19">
        <v>3633.54</v>
      </c>
      <c r="G24" s="19">
        <v>24638.58</v>
      </c>
    </row>
    <row r="25" spans="1:7" x14ac:dyDescent="0.25">
      <c r="A25" s="20" t="s">
        <v>82</v>
      </c>
      <c r="B25" s="20" t="s">
        <v>25</v>
      </c>
      <c r="C25" s="20" t="s">
        <v>28</v>
      </c>
      <c r="D25" s="20" t="s">
        <v>33</v>
      </c>
      <c r="E25" s="20" t="s">
        <v>31</v>
      </c>
      <c r="F25" s="19">
        <v>11460.69</v>
      </c>
      <c r="G25" s="19">
        <v>61295.02</v>
      </c>
    </row>
    <row r="26" spans="1:7" x14ac:dyDescent="0.25">
      <c r="A26" s="20" t="s">
        <v>82</v>
      </c>
      <c r="B26" s="20" t="s">
        <v>25</v>
      </c>
      <c r="C26" s="20" t="s">
        <v>28</v>
      </c>
      <c r="D26" s="20" t="s">
        <v>32</v>
      </c>
      <c r="E26" s="20" t="s">
        <v>31</v>
      </c>
      <c r="F26" s="19">
        <v>873.17</v>
      </c>
      <c r="G26" s="19">
        <v>4147.58</v>
      </c>
    </row>
    <row r="27" spans="1:7" x14ac:dyDescent="0.25">
      <c r="A27" s="20" t="s">
        <v>82</v>
      </c>
      <c r="B27" s="20" t="s">
        <v>25</v>
      </c>
      <c r="C27" s="20" t="s">
        <v>28</v>
      </c>
      <c r="D27" s="20" t="s">
        <v>27</v>
      </c>
      <c r="E27" s="20" t="s">
        <v>71</v>
      </c>
      <c r="F27" s="19">
        <v>12784.47</v>
      </c>
      <c r="G27" s="19">
        <v>39405.1</v>
      </c>
    </row>
    <row r="28" spans="1:7" ht="30" x14ac:dyDescent="0.25">
      <c r="A28" s="20" t="s">
        <v>82</v>
      </c>
      <c r="B28" s="20" t="s">
        <v>25</v>
      </c>
      <c r="C28" s="20" t="s">
        <v>28</v>
      </c>
      <c r="D28" s="20" t="s">
        <v>27</v>
      </c>
      <c r="E28" s="20" t="s">
        <v>90</v>
      </c>
      <c r="F28" s="19">
        <v>3116.94</v>
      </c>
      <c r="G28" s="19">
        <v>10341</v>
      </c>
    </row>
    <row r="29" spans="1:7" x14ac:dyDescent="0.25">
      <c r="A29" s="20" t="s">
        <v>82</v>
      </c>
      <c r="B29" s="20" t="s">
        <v>25</v>
      </c>
      <c r="C29" s="20" t="s">
        <v>28</v>
      </c>
      <c r="D29" s="20" t="s">
        <v>27</v>
      </c>
      <c r="E29" s="20" t="s">
        <v>29</v>
      </c>
      <c r="F29" s="19">
        <v>65672.479999999996</v>
      </c>
      <c r="G29" s="19">
        <v>214812</v>
      </c>
    </row>
    <row r="30" spans="1:7" x14ac:dyDescent="0.25">
      <c r="A30" s="20" t="s">
        <v>82</v>
      </c>
      <c r="B30" s="20" t="s">
        <v>25</v>
      </c>
      <c r="C30" s="20" t="s">
        <v>28</v>
      </c>
      <c r="D30" s="20" t="s">
        <v>27</v>
      </c>
      <c r="E30" s="20" t="s">
        <v>26</v>
      </c>
      <c r="F30" s="19">
        <v>9017.1</v>
      </c>
      <c r="G30" s="19">
        <v>25800</v>
      </c>
    </row>
    <row r="31" spans="1:7" x14ac:dyDescent="0.25">
      <c r="A31" s="20" t="s">
        <v>82</v>
      </c>
      <c r="B31" s="20" t="s">
        <v>25</v>
      </c>
      <c r="C31" s="20" t="s">
        <v>35</v>
      </c>
      <c r="D31" s="20" t="s">
        <v>102</v>
      </c>
      <c r="E31" s="20" t="s">
        <v>29</v>
      </c>
      <c r="F31" s="19">
        <v>35767</v>
      </c>
      <c r="G31" s="19">
        <v>161571.67000000001</v>
      </c>
    </row>
    <row r="32" spans="1:7" x14ac:dyDescent="0.25">
      <c r="A32" s="20" t="s">
        <v>82</v>
      </c>
      <c r="B32" s="20" t="s">
        <v>25</v>
      </c>
      <c r="C32" s="20" t="s">
        <v>35</v>
      </c>
      <c r="D32" s="20" t="s">
        <v>36</v>
      </c>
      <c r="E32" s="20" t="s">
        <v>31</v>
      </c>
      <c r="F32" s="19">
        <v>5298.01</v>
      </c>
      <c r="G32" s="19">
        <v>46720</v>
      </c>
    </row>
    <row r="33" spans="1:7" x14ac:dyDescent="0.25">
      <c r="A33" s="20" t="s">
        <v>82</v>
      </c>
      <c r="B33" s="20" t="s">
        <v>25</v>
      </c>
      <c r="C33" s="20" t="s">
        <v>35</v>
      </c>
      <c r="D33" s="20" t="s">
        <v>37</v>
      </c>
      <c r="E33" s="20" t="s">
        <v>31</v>
      </c>
      <c r="F33" s="19">
        <v>15142.21</v>
      </c>
      <c r="G33" s="19">
        <v>139781.82</v>
      </c>
    </row>
    <row r="34" spans="1:7" x14ac:dyDescent="0.25">
      <c r="A34" s="20" t="s">
        <v>82</v>
      </c>
      <c r="B34" s="20" t="s">
        <v>25</v>
      </c>
      <c r="C34" s="20" t="s">
        <v>35</v>
      </c>
      <c r="D34" s="20" t="s">
        <v>38</v>
      </c>
      <c r="E34" s="20" t="s">
        <v>31</v>
      </c>
      <c r="F34" s="19">
        <v>8353.1299999999992</v>
      </c>
      <c r="G34" s="19">
        <v>48398.82</v>
      </c>
    </row>
    <row r="35" spans="1:7" x14ac:dyDescent="0.25">
      <c r="A35" s="20" t="s">
        <v>82</v>
      </c>
      <c r="B35" s="20" t="s">
        <v>25</v>
      </c>
      <c r="C35" s="20" t="s">
        <v>35</v>
      </c>
      <c r="D35" s="20" t="s">
        <v>39</v>
      </c>
      <c r="E35" s="20" t="s">
        <v>31</v>
      </c>
      <c r="F35" s="19">
        <v>1123.6400000000001</v>
      </c>
      <c r="G35" s="19">
        <v>7528.9</v>
      </c>
    </row>
    <row r="36" spans="1:7" x14ac:dyDescent="0.25">
      <c r="A36" s="20" t="s">
        <v>82</v>
      </c>
      <c r="B36" s="20" t="s">
        <v>25</v>
      </c>
      <c r="C36" s="20" t="s">
        <v>35</v>
      </c>
      <c r="D36" s="20" t="s">
        <v>40</v>
      </c>
      <c r="E36" s="20" t="s">
        <v>31</v>
      </c>
      <c r="F36" s="19">
        <v>217.73</v>
      </c>
      <c r="G36" s="19">
        <v>1774.47</v>
      </c>
    </row>
    <row r="37" spans="1:7" x14ac:dyDescent="0.25">
      <c r="A37" s="33" t="s">
        <v>82</v>
      </c>
      <c r="B37" s="28"/>
      <c r="C37" s="28"/>
      <c r="D37" s="28"/>
      <c r="E37" s="28"/>
      <c r="F37" s="28">
        <f>SUM(F24:F36)</f>
        <v>172460.11000000004</v>
      </c>
      <c r="G37" s="29">
        <f>SUM(G24:G36)</f>
        <v>786214.96</v>
      </c>
    </row>
    <row r="38" spans="1:7" x14ac:dyDescent="0.25">
      <c r="A38" s="20" t="s">
        <v>83</v>
      </c>
      <c r="B38" s="20" t="s">
        <v>25</v>
      </c>
      <c r="C38" s="20" t="s">
        <v>28</v>
      </c>
      <c r="D38" s="20" t="s">
        <v>34</v>
      </c>
      <c r="E38" s="20" t="s">
        <v>31</v>
      </c>
      <c r="F38" s="19">
        <v>1873.23</v>
      </c>
      <c r="G38" s="19">
        <v>17139.96</v>
      </c>
    </row>
    <row r="39" spans="1:7" x14ac:dyDescent="0.25">
      <c r="A39" s="20" t="s">
        <v>83</v>
      </c>
      <c r="B39" s="20" t="s">
        <v>25</v>
      </c>
      <c r="C39" s="20" t="s">
        <v>28</v>
      </c>
      <c r="D39" s="20" t="s">
        <v>33</v>
      </c>
      <c r="E39" s="20" t="s">
        <v>31</v>
      </c>
      <c r="F39" s="19">
        <v>7401.36</v>
      </c>
      <c r="G39" s="19">
        <v>36011.65</v>
      </c>
    </row>
    <row r="40" spans="1:7" x14ac:dyDescent="0.25">
      <c r="A40" s="20" t="s">
        <v>83</v>
      </c>
      <c r="B40" s="20" t="s">
        <v>25</v>
      </c>
      <c r="C40" s="20" t="s">
        <v>28</v>
      </c>
      <c r="D40" s="20" t="s">
        <v>27</v>
      </c>
      <c r="E40" s="20" t="s">
        <v>30</v>
      </c>
      <c r="F40" s="19">
        <v>5505.08</v>
      </c>
      <c r="G40" s="19">
        <v>197699</v>
      </c>
    </row>
    <row r="41" spans="1:7" x14ac:dyDescent="0.25">
      <c r="A41" s="20" t="s">
        <v>83</v>
      </c>
      <c r="B41" s="20" t="s">
        <v>25</v>
      </c>
      <c r="C41" s="20" t="s">
        <v>28</v>
      </c>
      <c r="D41" s="20" t="s">
        <v>27</v>
      </c>
      <c r="E41" s="20" t="s">
        <v>71</v>
      </c>
      <c r="F41" s="19">
        <v>11604.02</v>
      </c>
      <c r="G41" s="19">
        <v>34399.4</v>
      </c>
    </row>
    <row r="42" spans="1:7" x14ac:dyDescent="0.25">
      <c r="A42" s="20" t="s">
        <v>83</v>
      </c>
      <c r="B42" s="20" t="s">
        <v>25</v>
      </c>
      <c r="C42" s="20" t="s">
        <v>28</v>
      </c>
      <c r="D42" s="20" t="s">
        <v>27</v>
      </c>
      <c r="E42" s="20" t="s">
        <v>29</v>
      </c>
      <c r="F42" s="19">
        <v>79758.210000000006</v>
      </c>
      <c r="G42" s="19">
        <v>234018.73</v>
      </c>
    </row>
    <row r="43" spans="1:7" x14ac:dyDescent="0.25">
      <c r="A43" s="20" t="s">
        <v>83</v>
      </c>
      <c r="B43" s="20" t="s">
        <v>25</v>
      </c>
      <c r="C43" s="20" t="s">
        <v>28</v>
      </c>
      <c r="D43" s="20" t="s">
        <v>27</v>
      </c>
      <c r="E43" s="20" t="s">
        <v>26</v>
      </c>
      <c r="F43" s="19">
        <v>22448.09</v>
      </c>
      <c r="G43" s="19">
        <v>79809.67</v>
      </c>
    </row>
    <row r="44" spans="1:7" x14ac:dyDescent="0.25">
      <c r="A44" s="20" t="s">
        <v>83</v>
      </c>
      <c r="B44" s="20" t="s">
        <v>25</v>
      </c>
      <c r="C44" s="20" t="s">
        <v>28</v>
      </c>
      <c r="D44" s="20" t="s">
        <v>98</v>
      </c>
      <c r="E44" s="20" t="s">
        <v>31</v>
      </c>
      <c r="F44" s="19">
        <v>1214.22</v>
      </c>
      <c r="G44" s="19">
        <v>23174.07</v>
      </c>
    </row>
    <row r="45" spans="1:7" x14ac:dyDescent="0.25">
      <c r="A45" s="20" t="s">
        <v>83</v>
      </c>
      <c r="B45" s="20" t="s">
        <v>25</v>
      </c>
      <c r="C45" s="20" t="s">
        <v>35</v>
      </c>
      <c r="D45" s="20" t="s">
        <v>36</v>
      </c>
      <c r="E45" s="20" t="s">
        <v>31</v>
      </c>
      <c r="F45" s="19">
        <v>5355.62</v>
      </c>
      <c r="G45" s="19">
        <v>50154.25</v>
      </c>
    </row>
    <row r="46" spans="1:7" x14ac:dyDescent="0.25">
      <c r="A46" s="20" t="s">
        <v>83</v>
      </c>
      <c r="B46" s="20" t="s">
        <v>25</v>
      </c>
      <c r="C46" s="20" t="s">
        <v>35</v>
      </c>
      <c r="D46" s="20" t="s">
        <v>37</v>
      </c>
      <c r="E46" s="20" t="s">
        <v>31</v>
      </c>
      <c r="F46" s="19">
        <v>7698.89</v>
      </c>
      <c r="G46" s="19">
        <v>70116.61</v>
      </c>
    </row>
    <row r="47" spans="1:7" x14ac:dyDescent="0.25">
      <c r="A47" s="20" t="s">
        <v>83</v>
      </c>
      <c r="B47" s="20" t="s">
        <v>25</v>
      </c>
      <c r="C47" s="20" t="s">
        <v>35</v>
      </c>
      <c r="D47" s="20" t="s">
        <v>38</v>
      </c>
      <c r="E47" s="20" t="s">
        <v>31</v>
      </c>
      <c r="F47" s="19">
        <v>6327.66</v>
      </c>
      <c r="G47" s="19">
        <v>50204.37</v>
      </c>
    </row>
    <row r="48" spans="1:7" x14ac:dyDescent="0.25">
      <c r="A48" s="20" t="s">
        <v>83</v>
      </c>
      <c r="B48" s="20" t="s">
        <v>25</v>
      </c>
      <c r="C48" s="20" t="s">
        <v>35</v>
      </c>
      <c r="D48" s="20" t="s">
        <v>39</v>
      </c>
      <c r="E48" s="20" t="s">
        <v>31</v>
      </c>
      <c r="F48" s="19">
        <v>667.24</v>
      </c>
      <c r="G48" s="19">
        <v>5204.45</v>
      </c>
    </row>
    <row r="49" spans="1:7" x14ac:dyDescent="0.25">
      <c r="A49" s="20" t="s">
        <v>83</v>
      </c>
      <c r="B49" s="20" t="s">
        <v>25</v>
      </c>
      <c r="C49" s="20" t="s">
        <v>35</v>
      </c>
      <c r="D49" s="20" t="s">
        <v>40</v>
      </c>
      <c r="E49" s="20" t="s">
        <v>31</v>
      </c>
      <c r="F49" s="19">
        <v>551.57000000000005</v>
      </c>
      <c r="G49" s="19">
        <v>4495.32</v>
      </c>
    </row>
    <row r="50" spans="1:7" x14ac:dyDescent="0.25">
      <c r="A50" s="33" t="s">
        <v>83</v>
      </c>
      <c r="B50" s="28"/>
      <c r="C50" s="28"/>
      <c r="D50" s="28"/>
      <c r="E50" s="28"/>
      <c r="F50" s="28">
        <f>SUM(F38:F49)</f>
        <v>150405.19000000003</v>
      </c>
      <c r="G50" s="29">
        <f>SUM(G38:G49)</f>
        <v>802427.47999999986</v>
      </c>
    </row>
    <row r="51" spans="1:7" ht="15.75" x14ac:dyDescent="0.25">
      <c r="A51" s="34" t="s">
        <v>0</v>
      </c>
      <c r="B51" s="34"/>
      <c r="C51" s="34"/>
      <c r="D51" s="34"/>
      <c r="E51" s="34"/>
      <c r="F51" s="34">
        <f>SUM(F50,F37,F23)</f>
        <v>443822.52</v>
      </c>
      <c r="G51" s="34">
        <f>SUM(G50,G37,G23)</f>
        <v>2068897.18</v>
      </c>
    </row>
    <row r="55" spans="1:7" x14ac:dyDescent="0.25">
      <c r="A55" s="50" t="s">
        <v>69</v>
      </c>
      <c r="B55" s="50"/>
      <c r="C55" s="50"/>
    </row>
    <row r="56" spans="1:7" x14ac:dyDescent="0.25">
      <c r="A56" s="43" t="s">
        <v>17</v>
      </c>
      <c r="B56" t="s">
        <v>119</v>
      </c>
      <c r="C56" t="s">
        <v>120</v>
      </c>
    </row>
    <row r="57" spans="1:7" x14ac:dyDescent="0.25">
      <c r="A57" s="44" t="s">
        <v>30</v>
      </c>
      <c r="B57" s="42">
        <v>5505.08</v>
      </c>
      <c r="C57" s="42">
        <v>197699</v>
      </c>
    </row>
    <row r="58" spans="1:7" x14ac:dyDescent="0.25">
      <c r="A58" s="44" t="s">
        <v>71</v>
      </c>
      <c r="B58" s="42">
        <v>24388.489999999998</v>
      </c>
      <c r="C58" s="42">
        <v>73804.5</v>
      </c>
    </row>
    <row r="59" spans="1:7" x14ac:dyDescent="0.25">
      <c r="A59" s="44" t="s">
        <v>31</v>
      </c>
      <c r="B59" s="42">
        <v>97093.41</v>
      </c>
      <c r="C59" s="42">
        <v>741566.30999999994</v>
      </c>
    </row>
    <row r="60" spans="1:7" x14ac:dyDescent="0.25">
      <c r="A60" s="44" t="s">
        <v>72</v>
      </c>
      <c r="B60" s="42">
        <v>81.650000000000006</v>
      </c>
      <c r="C60" s="42">
        <v>205.2</v>
      </c>
    </row>
    <row r="61" spans="1:7" x14ac:dyDescent="0.25">
      <c r="A61" s="44" t="s">
        <v>90</v>
      </c>
      <c r="B61" s="42">
        <v>3116.94</v>
      </c>
      <c r="C61" s="42">
        <v>10341</v>
      </c>
    </row>
    <row r="62" spans="1:7" x14ac:dyDescent="0.25">
      <c r="A62" s="44" t="s">
        <v>29</v>
      </c>
      <c r="B62" s="42">
        <v>259763.65000000002</v>
      </c>
      <c r="C62" s="42">
        <v>846459.75</v>
      </c>
    </row>
    <row r="63" spans="1:7" x14ac:dyDescent="0.25">
      <c r="A63" s="44" t="s">
        <v>26</v>
      </c>
      <c r="B63" s="42">
        <v>53873.3</v>
      </c>
      <c r="C63" s="42">
        <v>198821.41999999998</v>
      </c>
    </row>
    <row r="64" spans="1:7" x14ac:dyDescent="0.25">
      <c r="A64" s="44" t="s">
        <v>116</v>
      </c>
      <c r="B64" s="42">
        <v>443822.52</v>
      </c>
      <c r="C64" s="42">
        <v>2068897.1799999997</v>
      </c>
    </row>
  </sheetData>
  <sortState xmlns:xlrd2="http://schemas.microsoft.com/office/spreadsheetml/2017/richdata2" ref="A43:C47">
    <sortCondition ref="A43"/>
  </sortState>
  <mergeCells count="7">
    <mergeCell ref="A55:C55"/>
    <mergeCell ref="A11:G11"/>
    <mergeCell ref="A6:G6"/>
    <mergeCell ref="A7:G7"/>
    <mergeCell ref="A8:G8"/>
    <mergeCell ref="A10:G10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6"/>
  <sheetViews>
    <sheetView showGridLines="0" tabSelected="1" topLeftCell="A10" zoomScaleNormal="100" workbookViewId="0">
      <selection activeCell="B22" sqref="B22"/>
    </sheetView>
  </sheetViews>
  <sheetFormatPr baseColWidth="10" defaultColWidth="47.28515625" defaultRowHeight="15" x14ac:dyDescent="0.25"/>
  <cols>
    <col min="1" max="1" width="18.5703125" customWidth="1"/>
    <col min="2" max="3" width="11.5703125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48" t="s">
        <v>15</v>
      </c>
      <c r="B8" s="48"/>
      <c r="C8" s="48"/>
      <c r="D8" s="48"/>
      <c r="E8" s="48"/>
      <c r="F8" s="48"/>
      <c r="G8" s="48"/>
    </row>
    <row r="9" spans="1:7" ht="19.5" x14ac:dyDescent="0.35">
      <c r="A9" s="49" t="s">
        <v>68</v>
      </c>
      <c r="B9" s="49"/>
      <c r="C9" s="49"/>
      <c r="D9" s="49"/>
      <c r="E9" s="49"/>
      <c r="F9" s="49"/>
      <c r="G9" s="49"/>
    </row>
    <row r="10" spans="1:7" x14ac:dyDescent="0.25">
      <c r="A10" s="51" t="s">
        <v>78</v>
      </c>
      <c r="B10" s="51"/>
      <c r="C10" s="51"/>
      <c r="D10" s="51"/>
      <c r="E10" s="51"/>
      <c r="F10" s="51"/>
      <c r="G10" s="51"/>
    </row>
    <row r="11" spans="1:7" x14ac:dyDescent="0.25">
      <c r="A11" s="51" t="str">
        <f>Consolidado!A11</f>
        <v>3er Trimestre Año 2023</v>
      </c>
      <c r="B11" s="51"/>
      <c r="C11" s="51"/>
      <c r="D11" s="51"/>
      <c r="E11" s="51"/>
      <c r="F11" s="51"/>
      <c r="G11" s="51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 t="s">
        <v>81</v>
      </c>
      <c r="B13" s="20" t="s">
        <v>25</v>
      </c>
      <c r="C13" s="20" t="s">
        <v>1</v>
      </c>
      <c r="D13" s="20" t="s">
        <v>43</v>
      </c>
      <c r="E13" s="20" t="s">
        <v>30</v>
      </c>
      <c r="F13" s="19">
        <v>1812.87</v>
      </c>
      <c r="G13" s="19">
        <v>2121.36</v>
      </c>
    </row>
    <row r="14" spans="1:7" x14ac:dyDescent="0.25">
      <c r="A14" s="20" t="s">
        <v>81</v>
      </c>
      <c r="B14" s="20" t="s">
        <v>25</v>
      </c>
      <c r="C14" s="20" t="s">
        <v>1</v>
      </c>
      <c r="D14" s="20" t="s">
        <v>43</v>
      </c>
      <c r="E14" s="20" t="s">
        <v>66</v>
      </c>
      <c r="F14" s="19">
        <v>388</v>
      </c>
      <c r="G14" s="19">
        <v>474.6</v>
      </c>
    </row>
    <row r="15" spans="1:7" x14ac:dyDescent="0.25">
      <c r="A15" s="20" t="s">
        <v>81</v>
      </c>
      <c r="B15" s="20" t="s">
        <v>25</v>
      </c>
      <c r="C15" s="20" t="s">
        <v>1</v>
      </c>
      <c r="D15" s="20" t="s">
        <v>43</v>
      </c>
      <c r="E15" s="20" t="s">
        <v>54</v>
      </c>
      <c r="F15" s="19">
        <v>3489.98</v>
      </c>
      <c r="G15" s="19">
        <v>3129</v>
      </c>
    </row>
    <row r="16" spans="1:7" x14ac:dyDescent="0.25">
      <c r="A16" s="20" t="s">
        <v>81</v>
      </c>
      <c r="B16" s="20" t="s">
        <v>25</v>
      </c>
      <c r="C16" s="20" t="s">
        <v>1</v>
      </c>
      <c r="D16" s="20" t="s">
        <v>43</v>
      </c>
      <c r="E16" s="20" t="s">
        <v>72</v>
      </c>
      <c r="F16" s="19">
        <v>1111.6199999999999</v>
      </c>
      <c r="G16" s="19">
        <v>2024.92</v>
      </c>
    </row>
    <row r="17" spans="1:7" x14ac:dyDescent="0.25">
      <c r="A17" s="20" t="s">
        <v>81</v>
      </c>
      <c r="B17" s="20" t="s">
        <v>25</v>
      </c>
      <c r="C17" s="20" t="s">
        <v>1</v>
      </c>
      <c r="D17" s="20" t="s">
        <v>43</v>
      </c>
      <c r="E17" s="20" t="s">
        <v>41</v>
      </c>
      <c r="F17" s="19">
        <v>24928.86</v>
      </c>
      <c r="G17" s="19">
        <v>7100.27</v>
      </c>
    </row>
    <row r="18" spans="1:7" x14ac:dyDescent="0.25">
      <c r="A18" s="20" t="s">
        <v>81</v>
      </c>
      <c r="B18" s="20" t="s">
        <v>25</v>
      </c>
      <c r="C18" s="20" t="s">
        <v>1</v>
      </c>
      <c r="D18" s="20" t="s">
        <v>43</v>
      </c>
      <c r="E18" s="20" t="s">
        <v>86</v>
      </c>
      <c r="F18" s="19">
        <v>389.37</v>
      </c>
      <c r="G18" s="19">
        <v>468.15</v>
      </c>
    </row>
    <row r="19" spans="1:7" x14ac:dyDescent="0.25">
      <c r="A19" s="20" t="s">
        <v>81</v>
      </c>
      <c r="B19" s="20" t="s">
        <v>25</v>
      </c>
      <c r="C19" s="20" t="s">
        <v>1</v>
      </c>
      <c r="D19" s="20" t="s">
        <v>43</v>
      </c>
      <c r="E19" s="20" t="s">
        <v>60</v>
      </c>
      <c r="F19" s="19">
        <v>438.6</v>
      </c>
      <c r="G19" s="19">
        <v>488.24</v>
      </c>
    </row>
    <row r="20" spans="1:7" x14ac:dyDescent="0.25">
      <c r="A20" s="20" t="s">
        <v>81</v>
      </c>
      <c r="B20" s="20" t="s">
        <v>25</v>
      </c>
      <c r="C20" s="20" t="s">
        <v>1</v>
      </c>
      <c r="D20" s="20" t="s">
        <v>43</v>
      </c>
      <c r="E20" s="20" t="s">
        <v>100</v>
      </c>
      <c r="F20" s="19">
        <v>274.77</v>
      </c>
      <c r="G20" s="19">
        <v>324</v>
      </c>
    </row>
    <row r="21" spans="1:7" x14ac:dyDescent="0.25">
      <c r="A21" s="20" t="s">
        <v>81</v>
      </c>
      <c r="B21" s="20" t="s">
        <v>25</v>
      </c>
      <c r="C21" s="20" t="s">
        <v>1</v>
      </c>
      <c r="D21" s="20" t="s">
        <v>61</v>
      </c>
      <c r="E21" s="20" t="s">
        <v>42</v>
      </c>
      <c r="F21" s="19">
        <v>2219.34</v>
      </c>
      <c r="G21" s="19">
        <v>3481.8</v>
      </c>
    </row>
    <row r="22" spans="1:7" x14ac:dyDescent="0.25">
      <c r="A22" s="20" t="s">
        <v>81</v>
      </c>
      <c r="B22" s="20" t="s">
        <v>25</v>
      </c>
      <c r="C22" s="20" t="s">
        <v>1</v>
      </c>
      <c r="D22" s="20" t="s">
        <v>61</v>
      </c>
      <c r="E22" s="20" t="s">
        <v>41</v>
      </c>
      <c r="F22" s="19">
        <v>3289.8</v>
      </c>
      <c r="G22" s="19">
        <v>4089</v>
      </c>
    </row>
    <row r="23" spans="1:7" x14ac:dyDescent="0.25">
      <c r="A23" s="20" t="s">
        <v>81</v>
      </c>
      <c r="B23" s="20" t="s">
        <v>25</v>
      </c>
      <c r="C23" s="20" t="s">
        <v>1</v>
      </c>
      <c r="D23" s="20" t="s">
        <v>61</v>
      </c>
      <c r="E23" s="20" t="s">
        <v>91</v>
      </c>
      <c r="F23" s="19">
        <v>1073.73</v>
      </c>
      <c r="G23" s="19">
        <v>603.04999999999995</v>
      </c>
    </row>
    <row r="24" spans="1:7" x14ac:dyDescent="0.25">
      <c r="A24" s="20" t="s">
        <v>81</v>
      </c>
      <c r="B24" s="20" t="s">
        <v>25</v>
      </c>
      <c r="C24" s="20" t="s">
        <v>1</v>
      </c>
      <c r="D24" s="20" t="s">
        <v>61</v>
      </c>
      <c r="E24" s="20" t="s">
        <v>90</v>
      </c>
      <c r="F24" s="19">
        <v>4030.65</v>
      </c>
      <c r="G24" s="19">
        <v>4593.55</v>
      </c>
    </row>
    <row r="25" spans="1:7" x14ac:dyDescent="0.25">
      <c r="A25" s="20" t="s">
        <v>81</v>
      </c>
      <c r="B25" s="20" t="s">
        <v>25</v>
      </c>
      <c r="C25" s="20" t="s">
        <v>1</v>
      </c>
      <c r="D25" s="20" t="s">
        <v>61</v>
      </c>
      <c r="E25" s="20" t="s">
        <v>86</v>
      </c>
      <c r="F25" s="19">
        <v>1729.32</v>
      </c>
      <c r="G25" s="19">
        <v>141.75</v>
      </c>
    </row>
    <row r="26" spans="1:7" x14ac:dyDescent="0.25">
      <c r="A26" s="20" t="s">
        <v>81</v>
      </c>
      <c r="B26" s="20" t="s">
        <v>25</v>
      </c>
      <c r="C26" s="20" t="s">
        <v>1</v>
      </c>
      <c r="D26" s="20" t="s">
        <v>61</v>
      </c>
      <c r="E26" s="20" t="s">
        <v>60</v>
      </c>
      <c r="F26" s="19">
        <v>657.9</v>
      </c>
      <c r="G26" s="19">
        <v>663</v>
      </c>
    </row>
    <row r="27" spans="1:7" x14ac:dyDescent="0.25">
      <c r="A27" s="20" t="s">
        <v>81</v>
      </c>
      <c r="B27" s="20" t="s">
        <v>25</v>
      </c>
      <c r="C27" s="20" t="s">
        <v>1</v>
      </c>
      <c r="D27" s="20" t="s">
        <v>87</v>
      </c>
      <c r="E27" s="20" t="s">
        <v>54</v>
      </c>
      <c r="F27" s="19">
        <v>3200.7</v>
      </c>
      <c r="G27" s="19">
        <v>13739.4</v>
      </c>
    </row>
    <row r="28" spans="1:7" x14ac:dyDescent="0.25">
      <c r="A28" s="20" t="s">
        <v>81</v>
      </c>
      <c r="B28" s="20" t="s">
        <v>25</v>
      </c>
      <c r="C28" s="20" t="s">
        <v>1</v>
      </c>
      <c r="D28" s="20" t="s">
        <v>87</v>
      </c>
      <c r="E28" s="20" t="s">
        <v>26</v>
      </c>
      <c r="F28" s="19">
        <v>23083.200000000001</v>
      </c>
      <c r="G28" s="19">
        <v>32676</v>
      </c>
    </row>
    <row r="29" spans="1:7" x14ac:dyDescent="0.25">
      <c r="A29" s="33" t="s">
        <v>81</v>
      </c>
      <c r="B29" s="28"/>
      <c r="C29" s="28"/>
      <c r="D29" s="28"/>
      <c r="E29" s="28"/>
      <c r="F29" s="28">
        <f>SUM(F13:F28)</f>
        <v>72118.710000000006</v>
      </c>
      <c r="G29" s="29">
        <f>SUM(G13:G28)</f>
        <v>76118.09</v>
      </c>
    </row>
    <row r="30" spans="1:7" x14ac:dyDescent="0.25">
      <c r="A30" s="20" t="s">
        <v>82</v>
      </c>
      <c r="B30" s="20" t="s">
        <v>25</v>
      </c>
      <c r="C30" s="20" t="s">
        <v>1</v>
      </c>
      <c r="D30" s="20" t="s">
        <v>43</v>
      </c>
      <c r="E30" s="20" t="s">
        <v>30</v>
      </c>
      <c r="F30" s="19">
        <v>2716.92</v>
      </c>
      <c r="G30" s="19">
        <v>1881</v>
      </c>
    </row>
    <row r="31" spans="1:7" x14ac:dyDescent="0.25">
      <c r="A31" s="20" t="s">
        <v>82</v>
      </c>
      <c r="B31" s="20" t="s">
        <v>25</v>
      </c>
      <c r="C31" s="20" t="s">
        <v>1</v>
      </c>
      <c r="D31" s="20" t="s">
        <v>43</v>
      </c>
      <c r="E31" s="20" t="s">
        <v>66</v>
      </c>
      <c r="F31" s="19">
        <v>785.39</v>
      </c>
      <c r="G31" s="19">
        <v>949.2</v>
      </c>
    </row>
    <row r="32" spans="1:7" x14ac:dyDescent="0.25">
      <c r="A32" s="20" t="s">
        <v>82</v>
      </c>
      <c r="B32" s="20" t="s">
        <v>25</v>
      </c>
      <c r="C32" s="20" t="s">
        <v>1</v>
      </c>
      <c r="D32" s="20" t="s">
        <v>43</v>
      </c>
      <c r="E32" s="20" t="s">
        <v>54</v>
      </c>
      <c r="F32" s="19">
        <v>22537.1</v>
      </c>
      <c r="G32" s="19">
        <v>12660.6</v>
      </c>
    </row>
    <row r="33" spans="1:7" x14ac:dyDescent="0.25">
      <c r="A33" s="20" t="s">
        <v>82</v>
      </c>
      <c r="B33" s="20" t="s">
        <v>25</v>
      </c>
      <c r="C33" s="20" t="s">
        <v>1</v>
      </c>
      <c r="D33" s="20" t="s">
        <v>43</v>
      </c>
      <c r="E33" s="20" t="s">
        <v>73</v>
      </c>
      <c r="F33" s="19">
        <v>2636.5</v>
      </c>
      <c r="G33" s="19">
        <v>3376.71</v>
      </c>
    </row>
    <row r="34" spans="1:7" x14ac:dyDescent="0.25">
      <c r="A34" s="20" t="s">
        <v>82</v>
      </c>
      <c r="B34" s="20" t="s">
        <v>25</v>
      </c>
      <c r="C34" s="20" t="s">
        <v>1</v>
      </c>
      <c r="D34" s="20" t="s">
        <v>43</v>
      </c>
      <c r="E34" s="20" t="s">
        <v>91</v>
      </c>
      <c r="F34" s="19">
        <v>1397.19</v>
      </c>
      <c r="G34" s="19">
        <v>12810</v>
      </c>
    </row>
    <row r="35" spans="1:7" x14ac:dyDescent="0.25">
      <c r="A35" s="20" t="s">
        <v>82</v>
      </c>
      <c r="B35" s="20" t="s">
        <v>25</v>
      </c>
      <c r="C35" s="20" t="s">
        <v>1</v>
      </c>
      <c r="D35" s="20" t="s">
        <v>43</v>
      </c>
      <c r="E35" s="20" t="s">
        <v>86</v>
      </c>
      <c r="F35" s="19">
        <v>724.9</v>
      </c>
      <c r="G35" s="19">
        <v>521.1</v>
      </c>
    </row>
    <row r="36" spans="1:7" x14ac:dyDescent="0.25">
      <c r="A36" s="20" t="s">
        <v>82</v>
      </c>
      <c r="B36" s="20" t="s">
        <v>25</v>
      </c>
      <c r="C36" s="20" t="s">
        <v>1</v>
      </c>
      <c r="D36" s="20" t="s">
        <v>43</v>
      </c>
      <c r="E36" s="20" t="s">
        <v>100</v>
      </c>
      <c r="F36" s="19">
        <v>421.56</v>
      </c>
      <c r="G36" s="19">
        <v>523.85</v>
      </c>
    </row>
    <row r="37" spans="1:7" x14ac:dyDescent="0.25">
      <c r="A37" s="20" t="s">
        <v>82</v>
      </c>
      <c r="B37" s="20" t="s">
        <v>25</v>
      </c>
      <c r="C37" s="20" t="s">
        <v>1</v>
      </c>
      <c r="D37" s="20" t="s">
        <v>92</v>
      </c>
      <c r="E37" s="20" t="s">
        <v>41</v>
      </c>
      <c r="F37" s="19">
        <v>684.6</v>
      </c>
      <c r="G37" s="19">
        <v>9017.82</v>
      </c>
    </row>
    <row r="38" spans="1:7" x14ac:dyDescent="0.25">
      <c r="A38" s="20" t="s">
        <v>82</v>
      </c>
      <c r="B38" s="20" t="s">
        <v>25</v>
      </c>
      <c r="C38" s="20" t="s">
        <v>1</v>
      </c>
      <c r="D38" s="20" t="s">
        <v>61</v>
      </c>
      <c r="E38" s="20" t="s">
        <v>41</v>
      </c>
      <c r="F38" s="19">
        <v>4408.1099999999997</v>
      </c>
      <c r="G38" s="19">
        <v>5275.5</v>
      </c>
    </row>
    <row r="39" spans="1:7" x14ac:dyDescent="0.25">
      <c r="A39" s="20" t="s">
        <v>82</v>
      </c>
      <c r="B39" s="20" t="s">
        <v>25</v>
      </c>
      <c r="C39" s="20" t="s">
        <v>1</v>
      </c>
      <c r="D39" s="20" t="s">
        <v>61</v>
      </c>
      <c r="E39" s="20" t="s">
        <v>60</v>
      </c>
      <c r="F39" s="19">
        <v>1113.6400000000001</v>
      </c>
      <c r="G39" s="19">
        <v>1151.24</v>
      </c>
    </row>
    <row r="40" spans="1:7" x14ac:dyDescent="0.25">
      <c r="A40" s="33" t="s">
        <v>82</v>
      </c>
      <c r="B40" s="28"/>
      <c r="C40" s="28"/>
      <c r="D40" s="28"/>
      <c r="E40" s="28"/>
      <c r="F40" s="28">
        <f>SUM(F30:F39)</f>
        <v>37425.909999999996</v>
      </c>
      <c r="G40" s="29">
        <f>SUM(G30:G39)</f>
        <v>48167.02</v>
      </c>
    </row>
    <row r="41" spans="1:7" x14ac:dyDescent="0.25">
      <c r="A41" s="20" t="s">
        <v>83</v>
      </c>
      <c r="B41" s="20" t="s">
        <v>25</v>
      </c>
      <c r="C41" s="20" t="s">
        <v>1</v>
      </c>
      <c r="D41" s="20" t="s">
        <v>43</v>
      </c>
      <c r="E41" s="20" t="s">
        <v>30</v>
      </c>
      <c r="F41" s="19">
        <v>2737.26</v>
      </c>
      <c r="G41" s="19">
        <v>2711.7</v>
      </c>
    </row>
    <row r="42" spans="1:7" x14ac:dyDescent="0.25">
      <c r="A42" s="20" t="s">
        <v>83</v>
      </c>
      <c r="B42" s="20" t="s">
        <v>25</v>
      </c>
      <c r="C42" s="20" t="s">
        <v>1</v>
      </c>
      <c r="D42" s="20" t="s">
        <v>43</v>
      </c>
      <c r="E42" s="20" t="s">
        <v>66</v>
      </c>
      <c r="F42" s="19">
        <v>871.7</v>
      </c>
      <c r="G42" s="19">
        <v>1013.4</v>
      </c>
    </row>
    <row r="43" spans="1:7" x14ac:dyDescent="0.25">
      <c r="A43" s="20" t="s">
        <v>83</v>
      </c>
      <c r="B43" s="20" t="s">
        <v>25</v>
      </c>
      <c r="C43" s="20" t="s">
        <v>1</v>
      </c>
      <c r="D43" s="20" t="s">
        <v>43</v>
      </c>
      <c r="E43" s="20" t="s">
        <v>54</v>
      </c>
      <c r="F43" s="19">
        <v>5961.32</v>
      </c>
      <c r="G43" s="19">
        <v>5221.55</v>
      </c>
    </row>
    <row r="44" spans="1:7" x14ac:dyDescent="0.25">
      <c r="A44" s="20" t="s">
        <v>83</v>
      </c>
      <c r="B44" s="20" t="s">
        <v>25</v>
      </c>
      <c r="C44" s="20" t="s">
        <v>1</v>
      </c>
      <c r="D44" s="20" t="s">
        <v>43</v>
      </c>
      <c r="E44" s="20" t="s">
        <v>113</v>
      </c>
      <c r="F44" s="19">
        <v>765.45</v>
      </c>
      <c r="G44" s="19">
        <v>961.5</v>
      </c>
    </row>
    <row r="45" spans="1:7" x14ac:dyDescent="0.25">
      <c r="A45" s="20" t="s">
        <v>83</v>
      </c>
      <c r="B45" s="20" t="s">
        <v>25</v>
      </c>
      <c r="C45" s="20" t="s">
        <v>1</v>
      </c>
      <c r="D45" s="20" t="s">
        <v>43</v>
      </c>
      <c r="E45" s="20" t="s">
        <v>114</v>
      </c>
      <c r="F45" s="19">
        <v>2162.4</v>
      </c>
      <c r="G45" s="19">
        <v>3929.5</v>
      </c>
    </row>
    <row r="46" spans="1:7" x14ac:dyDescent="0.25">
      <c r="A46" s="20" t="s">
        <v>83</v>
      </c>
      <c r="B46" s="20" t="s">
        <v>25</v>
      </c>
      <c r="C46" s="20" t="s">
        <v>1</v>
      </c>
      <c r="D46" s="20" t="s">
        <v>43</v>
      </c>
      <c r="E46" s="20" t="s">
        <v>73</v>
      </c>
      <c r="F46" s="19">
        <v>1492.43</v>
      </c>
      <c r="G46" s="19">
        <v>2046.15</v>
      </c>
    </row>
    <row r="47" spans="1:7" x14ac:dyDescent="0.25">
      <c r="A47" s="20" t="s">
        <v>83</v>
      </c>
      <c r="B47" s="20" t="s">
        <v>25</v>
      </c>
      <c r="C47" s="20" t="s">
        <v>1</v>
      </c>
      <c r="D47" s="20" t="s">
        <v>43</v>
      </c>
      <c r="E47" s="20" t="s">
        <v>115</v>
      </c>
      <c r="F47" s="19">
        <v>1381.41</v>
      </c>
      <c r="G47" s="19">
        <v>1243.72</v>
      </c>
    </row>
    <row r="48" spans="1:7" x14ac:dyDescent="0.25">
      <c r="A48" s="20" t="s">
        <v>83</v>
      </c>
      <c r="B48" s="20" t="s">
        <v>25</v>
      </c>
      <c r="C48" s="20" t="s">
        <v>1</v>
      </c>
      <c r="D48" s="20" t="s">
        <v>43</v>
      </c>
      <c r="E48" s="20" t="s">
        <v>90</v>
      </c>
      <c r="F48" s="19">
        <v>2151.1799999999998</v>
      </c>
      <c r="G48" s="19">
        <v>2916.9</v>
      </c>
    </row>
    <row r="49" spans="1:7" x14ac:dyDescent="0.25">
      <c r="A49" s="20" t="s">
        <v>83</v>
      </c>
      <c r="B49" s="20" t="s">
        <v>25</v>
      </c>
      <c r="C49" s="20" t="s">
        <v>1</v>
      </c>
      <c r="D49" s="20" t="s">
        <v>43</v>
      </c>
      <c r="E49" s="20" t="s">
        <v>60</v>
      </c>
      <c r="F49" s="19">
        <v>2122.94</v>
      </c>
      <c r="G49" s="19">
        <v>1583.48</v>
      </c>
    </row>
    <row r="50" spans="1:7" x14ac:dyDescent="0.25">
      <c r="A50" s="20" t="s">
        <v>83</v>
      </c>
      <c r="B50" s="20" t="s">
        <v>25</v>
      </c>
      <c r="C50" s="20" t="s">
        <v>1</v>
      </c>
      <c r="D50" s="20" t="s">
        <v>43</v>
      </c>
      <c r="E50" s="20" t="s">
        <v>112</v>
      </c>
      <c r="F50" s="19">
        <v>1116.75</v>
      </c>
      <c r="G50" s="19">
        <v>1492.05</v>
      </c>
    </row>
    <row r="51" spans="1:7" x14ac:dyDescent="0.25">
      <c r="A51" s="20" t="s">
        <v>83</v>
      </c>
      <c r="B51" s="20" t="s">
        <v>25</v>
      </c>
      <c r="C51" s="20" t="s">
        <v>1</v>
      </c>
      <c r="D51" s="20" t="s">
        <v>92</v>
      </c>
      <c r="E51" s="20" t="s">
        <v>103</v>
      </c>
      <c r="F51" s="19">
        <v>4773.12</v>
      </c>
      <c r="G51" s="19">
        <v>42262.06</v>
      </c>
    </row>
    <row r="52" spans="1:7" x14ac:dyDescent="0.25">
      <c r="A52" s="20" t="s">
        <v>83</v>
      </c>
      <c r="B52" s="20" t="s">
        <v>25</v>
      </c>
      <c r="C52" s="20" t="s">
        <v>1</v>
      </c>
      <c r="D52" s="20" t="s">
        <v>92</v>
      </c>
      <c r="E52" s="20" t="s">
        <v>73</v>
      </c>
      <c r="F52" s="19">
        <v>9519.3700000000008</v>
      </c>
      <c r="G52" s="19">
        <v>80075.360000000001</v>
      </c>
    </row>
    <row r="53" spans="1:7" x14ac:dyDescent="0.25">
      <c r="A53" s="20" t="s">
        <v>83</v>
      </c>
      <c r="B53" s="20" t="s">
        <v>25</v>
      </c>
      <c r="C53" s="20" t="s">
        <v>1</v>
      </c>
      <c r="D53" s="20" t="s">
        <v>92</v>
      </c>
      <c r="E53" s="20" t="s">
        <v>104</v>
      </c>
      <c r="F53" s="19">
        <v>19139.52</v>
      </c>
      <c r="G53" s="19">
        <v>162759.20000000001</v>
      </c>
    </row>
    <row r="54" spans="1:7" x14ac:dyDescent="0.25">
      <c r="A54" s="20" t="s">
        <v>83</v>
      </c>
      <c r="B54" s="20" t="s">
        <v>25</v>
      </c>
      <c r="C54" s="20" t="s">
        <v>1</v>
      </c>
      <c r="D54" s="20" t="s">
        <v>61</v>
      </c>
      <c r="E54" s="20" t="s">
        <v>30</v>
      </c>
      <c r="F54" s="19">
        <v>912.42</v>
      </c>
      <c r="G54" s="19">
        <v>1053</v>
      </c>
    </row>
    <row r="55" spans="1:7" x14ac:dyDescent="0.25">
      <c r="A55" s="20" t="s">
        <v>83</v>
      </c>
      <c r="B55" s="20" t="s">
        <v>25</v>
      </c>
      <c r="C55" s="20" t="s">
        <v>1</v>
      </c>
      <c r="D55" s="20" t="s">
        <v>61</v>
      </c>
      <c r="E55" s="20" t="s">
        <v>114</v>
      </c>
      <c r="F55" s="19">
        <v>7227.95</v>
      </c>
      <c r="G55" s="19">
        <v>6924.5</v>
      </c>
    </row>
    <row r="56" spans="1:7" x14ac:dyDescent="0.25">
      <c r="A56" s="20" t="s">
        <v>83</v>
      </c>
      <c r="B56" s="20" t="s">
        <v>25</v>
      </c>
      <c r="C56" s="20" t="s">
        <v>1</v>
      </c>
      <c r="D56" s="20" t="s">
        <v>61</v>
      </c>
      <c r="E56" s="20" t="s">
        <v>41</v>
      </c>
      <c r="F56" s="19">
        <v>2772.06</v>
      </c>
      <c r="G56" s="19">
        <v>1601.25</v>
      </c>
    </row>
    <row r="57" spans="1:7" x14ac:dyDescent="0.25">
      <c r="A57" s="20" t="s">
        <v>83</v>
      </c>
      <c r="B57" s="20" t="s">
        <v>25</v>
      </c>
      <c r="C57" s="20" t="s">
        <v>1</v>
      </c>
      <c r="D57" s="20" t="s">
        <v>61</v>
      </c>
      <c r="E57" s="20" t="s">
        <v>90</v>
      </c>
      <c r="F57" s="19">
        <v>2507.4899999999998</v>
      </c>
      <c r="G57" s="19">
        <v>2683.01</v>
      </c>
    </row>
    <row r="58" spans="1:7" x14ac:dyDescent="0.25">
      <c r="A58" s="20" t="s">
        <v>83</v>
      </c>
      <c r="B58" s="20" t="s">
        <v>25</v>
      </c>
      <c r="C58" s="20" t="s">
        <v>1</v>
      </c>
      <c r="D58" s="20" t="s">
        <v>61</v>
      </c>
      <c r="E58" s="20" t="s">
        <v>60</v>
      </c>
      <c r="F58" s="19">
        <v>1113.6400000000001</v>
      </c>
      <c r="G58" s="19">
        <v>1151</v>
      </c>
    </row>
    <row r="59" spans="1:7" x14ac:dyDescent="0.25">
      <c r="A59" s="20" t="s">
        <v>83</v>
      </c>
      <c r="B59" s="20" t="s">
        <v>25</v>
      </c>
      <c r="C59" s="20" t="s">
        <v>1</v>
      </c>
      <c r="D59" s="20" t="s">
        <v>61</v>
      </c>
      <c r="E59" s="20" t="s">
        <v>112</v>
      </c>
      <c r="F59" s="19">
        <v>1262.1500000000001</v>
      </c>
      <c r="G59" s="19">
        <v>1326.3</v>
      </c>
    </row>
    <row r="60" spans="1:7" x14ac:dyDescent="0.25">
      <c r="A60" s="33" t="s">
        <v>83</v>
      </c>
      <c r="B60" s="28"/>
      <c r="C60" s="28"/>
      <c r="D60" s="28"/>
      <c r="E60" s="28"/>
      <c r="F60" s="28">
        <f>SUM(F41:F59)</f>
        <v>69990.559999999983</v>
      </c>
      <c r="G60" s="29">
        <f>SUM(G41:G59)</f>
        <v>322955.63</v>
      </c>
    </row>
    <row r="61" spans="1:7" x14ac:dyDescent="0.25">
      <c r="A61" s="33" t="s">
        <v>0</v>
      </c>
      <c r="B61" s="28"/>
      <c r="C61" s="28"/>
      <c r="D61" s="28"/>
      <c r="E61" s="28"/>
      <c r="F61" s="28">
        <f>SUM(F60,F40,F29)</f>
        <v>179535.18</v>
      </c>
      <c r="G61" s="29">
        <f>SUM(G60,G40,G29)</f>
        <v>447240.74</v>
      </c>
    </row>
    <row r="63" spans="1:7" x14ac:dyDescent="0.25">
      <c r="A63" t="s">
        <v>20</v>
      </c>
    </row>
    <row r="65" spans="1:3" x14ac:dyDescent="0.25">
      <c r="A65" s="50" t="s">
        <v>69</v>
      </c>
      <c r="B65" s="50"/>
      <c r="C65" s="50"/>
    </row>
    <row r="66" spans="1:3" x14ac:dyDescent="0.25">
      <c r="A66" s="43" t="s">
        <v>17</v>
      </c>
      <c r="B66" t="s">
        <v>119</v>
      </c>
      <c r="C66" t="s">
        <v>120</v>
      </c>
    </row>
    <row r="67" spans="1:3" x14ac:dyDescent="0.25">
      <c r="A67" s="44" t="s">
        <v>30</v>
      </c>
      <c r="B67" s="42">
        <v>8179.47</v>
      </c>
      <c r="C67" s="42">
        <v>7767.0599999999995</v>
      </c>
    </row>
    <row r="68" spans="1:3" x14ac:dyDescent="0.25">
      <c r="A68" s="44" t="s">
        <v>103</v>
      </c>
      <c r="B68" s="42">
        <v>4773.12</v>
      </c>
      <c r="C68" s="42">
        <v>42262.06</v>
      </c>
    </row>
    <row r="69" spans="1:3" x14ac:dyDescent="0.25">
      <c r="A69" s="44" t="s">
        <v>66</v>
      </c>
      <c r="B69" s="42">
        <v>2045.09</v>
      </c>
      <c r="C69" s="42">
        <v>2437.2000000000003</v>
      </c>
    </row>
    <row r="70" spans="1:3" x14ac:dyDescent="0.25">
      <c r="A70" s="44" t="s">
        <v>42</v>
      </c>
      <c r="B70" s="42">
        <v>2219.34</v>
      </c>
      <c r="C70" s="42">
        <v>3481.8</v>
      </c>
    </row>
    <row r="71" spans="1:3" x14ac:dyDescent="0.25">
      <c r="A71" s="44" t="s">
        <v>54</v>
      </c>
      <c r="B71" s="42">
        <v>35189.1</v>
      </c>
      <c r="C71" s="42">
        <v>34750.550000000003</v>
      </c>
    </row>
    <row r="72" spans="1:3" x14ac:dyDescent="0.25">
      <c r="A72" s="44" t="s">
        <v>113</v>
      </c>
      <c r="B72" s="42">
        <v>765.45</v>
      </c>
      <c r="C72" s="42">
        <v>961.5</v>
      </c>
    </row>
    <row r="73" spans="1:3" x14ac:dyDescent="0.25">
      <c r="A73" s="44" t="s">
        <v>114</v>
      </c>
      <c r="B73" s="42">
        <v>9390.35</v>
      </c>
      <c r="C73" s="42">
        <v>10854</v>
      </c>
    </row>
    <row r="74" spans="1:3" x14ac:dyDescent="0.25">
      <c r="A74" s="44" t="s">
        <v>73</v>
      </c>
      <c r="B74" s="42">
        <v>13648.300000000001</v>
      </c>
      <c r="C74" s="42">
        <v>85498.22</v>
      </c>
    </row>
    <row r="75" spans="1:3" x14ac:dyDescent="0.25">
      <c r="A75" s="44" t="s">
        <v>72</v>
      </c>
      <c r="B75" s="42">
        <v>1111.6199999999999</v>
      </c>
      <c r="C75" s="42">
        <v>2024.92</v>
      </c>
    </row>
    <row r="76" spans="1:3" x14ac:dyDescent="0.25">
      <c r="A76" s="44" t="s">
        <v>41</v>
      </c>
      <c r="B76" s="42">
        <v>36083.429999999993</v>
      </c>
      <c r="C76" s="42">
        <v>27083.84</v>
      </c>
    </row>
    <row r="77" spans="1:3" x14ac:dyDescent="0.25">
      <c r="A77" s="44" t="s">
        <v>115</v>
      </c>
      <c r="B77" s="42">
        <v>1381.41</v>
      </c>
      <c r="C77" s="42">
        <v>1243.72</v>
      </c>
    </row>
    <row r="78" spans="1:3" x14ac:dyDescent="0.25">
      <c r="A78" s="44" t="s">
        <v>91</v>
      </c>
      <c r="B78" s="42">
        <v>2470.92</v>
      </c>
      <c r="C78" s="42">
        <v>13413.05</v>
      </c>
    </row>
    <row r="79" spans="1:3" x14ac:dyDescent="0.25">
      <c r="A79" s="44" t="s">
        <v>90</v>
      </c>
      <c r="B79" s="42">
        <v>8689.32</v>
      </c>
      <c r="C79" s="42">
        <v>10193.460000000001</v>
      </c>
    </row>
    <row r="80" spans="1:3" x14ac:dyDescent="0.25">
      <c r="A80" s="44" t="s">
        <v>86</v>
      </c>
      <c r="B80" s="42">
        <v>2843.59</v>
      </c>
      <c r="C80" s="42">
        <v>1131</v>
      </c>
    </row>
    <row r="81" spans="1:3" x14ac:dyDescent="0.25">
      <c r="A81" s="44" t="s">
        <v>60</v>
      </c>
      <c r="B81" s="42">
        <v>5446.7200000000012</v>
      </c>
      <c r="C81" s="42">
        <v>5036.96</v>
      </c>
    </row>
    <row r="82" spans="1:3" x14ac:dyDescent="0.25">
      <c r="A82" s="44" t="s">
        <v>112</v>
      </c>
      <c r="B82" s="42">
        <v>2378.9</v>
      </c>
      <c r="C82" s="42">
        <v>2818.35</v>
      </c>
    </row>
    <row r="83" spans="1:3" x14ac:dyDescent="0.25">
      <c r="A83" s="44" t="s">
        <v>104</v>
      </c>
      <c r="B83" s="42">
        <v>19139.52</v>
      </c>
      <c r="C83" s="42">
        <v>162759.20000000001</v>
      </c>
    </row>
    <row r="84" spans="1:3" x14ac:dyDescent="0.25">
      <c r="A84" s="44" t="s">
        <v>100</v>
      </c>
      <c r="B84" s="42">
        <v>696.32999999999993</v>
      </c>
      <c r="C84" s="42">
        <v>847.85</v>
      </c>
    </row>
    <row r="85" spans="1:3" x14ac:dyDescent="0.25">
      <c r="A85" s="44" t="s">
        <v>26</v>
      </c>
      <c r="B85" s="42">
        <v>23083.200000000001</v>
      </c>
      <c r="C85" s="42">
        <v>32676</v>
      </c>
    </row>
    <row r="86" spans="1:3" x14ac:dyDescent="0.25">
      <c r="A86" s="44" t="s">
        <v>116</v>
      </c>
      <c r="B86" s="42">
        <v>179535.17999999996</v>
      </c>
      <c r="C86" s="42">
        <v>447240.74</v>
      </c>
    </row>
  </sheetData>
  <sortState xmlns:xlrd2="http://schemas.microsoft.com/office/spreadsheetml/2017/richdata2" ref="A49:C61">
    <sortCondition ref="A49"/>
  </sortState>
  <mergeCells count="5">
    <mergeCell ref="A65:C65"/>
    <mergeCell ref="A11:G11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4" fitToHeight="0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0"/>
  <sheetViews>
    <sheetView showGridLines="0" tabSelected="1" topLeftCell="A14" workbookViewId="0">
      <selection activeCell="B22" sqref="B22"/>
    </sheetView>
  </sheetViews>
  <sheetFormatPr baseColWidth="10" defaultColWidth="49.42578125" defaultRowHeight="15" x14ac:dyDescent="0.25"/>
  <cols>
    <col min="1" max="1" width="14.28515625" customWidth="1"/>
    <col min="2" max="2" width="11.5703125" customWidth="1"/>
    <col min="3" max="3" width="13.140625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46"/>
      <c r="B6" s="46"/>
      <c r="C6" s="46"/>
      <c r="D6" s="46"/>
      <c r="E6" s="46"/>
      <c r="F6" s="46"/>
      <c r="G6" s="46"/>
    </row>
    <row r="7" spans="1:7" ht="15" customHeight="1" x14ac:dyDescent="0.35">
      <c r="A7" s="47"/>
      <c r="B7" s="47"/>
      <c r="C7" s="47"/>
      <c r="D7" s="47"/>
      <c r="E7" s="47"/>
      <c r="F7" s="47"/>
      <c r="G7" s="47"/>
    </row>
    <row r="8" spans="1:7" ht="15" customHeight="1" x14ac:dyDescent="0.35">
      <c r="A8" s="48"/>
      <c r="B8" s="48"/>
      <c r="C8" s="48"/>
      <c r="D8" s="48"/>
      <c r="E8" s="48"/>
      <c r="F8" s="48"/>
      <c r="G8" s="48"/>
    </row>
    <row r="9" spans="1:7" ht="22.5" x14ac:dyDescent="0.35">
      <c r="A9" s="48" t="s">
        <v>15</v>
      </c>
      <c r="B9" s="48"/>
      <c r="C9" s="48"/>
      <c r="D9" s="48"/>
      <c r="E9" s="48"/>
      <c r="F9" s="48"/>
      <c r="G9" s="48"/>
    </row>
    <row r="10" spans="1:7" ht="19.5" x14ac:dyDescent="0.35">
      <c r="A10" s="49" t="s">
        <v>68</v>
      </c>
      <c r="B10" s="49"/>
      <c r="C10" s="49"/>
      <c r="D10" s="49"/>
      <c r="E10" s="49"/>
      <c r="F10" s="49"/>
      <c r="G10" s="49"/>
    </row>
    <row r="11" spans="1:7" x14ac:dyDescent="0.25">
      <c r="A11" s="51" t="s">
        <v>21</v>
      </c>
      <c r="B11" s="51"/>
      <c r="C11" s="51"/>
      <c r="D11" s="51"/>
      <c r="E11" s="51"/>
      <c r="F11" s="51"/>
      <c r="G11" s="51"/>
    </row>
    <row r="12" spans="1:7" x14ac:dyDescent="0.25">
      <c r="A12" s="51" t="str">
        <f>Consolidado!A11</f>
        <v>3er Trimestre Año 2023</v>
      </c>
      <c r="B12" s="51"/>
      <c r="C12" s="51"/>
      <c r="D12" s="51"/>
      <c r="E12" s="51"/>
      <c r="F12" s="51"/>
      <c r="G12" s="51"/>
    </row>
    <row r="13" spans="1:7" x14ac:dyDescent="0.25">
      <c r="A13" s="30" t="s">
        <v>4</v>
      </c>
      <c r="B13" s="30" t="s">
        <v>5</v>
      </c>
      <c r="C13" s="30" t="s">
        <v>6</v>
      </c>
      <c r="D13" s="30" t="s">
        <v>12</v>
      </c>
      <c r="E13" s="30" t="s">
        <v>17</v>
      </c>
      <c r="F13" s="31" t="s">
        <v>7</v>
      </c>
      <c r="G13" s="32" t="s">
        <v>8</v>
      </c>
    </row>
    <row r="14" spans="1:7" x14ac:dyDescent="0.25">
      <c r="A14" s="20" t="s">
        <v>81</v>
      </c>
      <c r="B14" s="20" t="s">
        <v>25</v>
      </c>
      <c r="C14" s="20" t="s">
        <v>46</v>
      </c>
      <c r="D14" s="20" t="s">
        <v>45</v>
      </c>
      <c r="E14" s="20" t="s">
        <v>31</v>
      </c>
      <c r="F14" s="19">
        <v>15323.27</v>
      </c>
      <c r="G14" s="19">
        <v>326357.87</v>
      </c>
    </row>
    <row r="15" spans="1:7" ht="30" x14ac:dyDescent="0.25">
      <c r="A15" s="20" t="s">
        <v>81</v>
      </c>
      <c r="B15" s="20" t="s">
        <v>25</v>
      </c>
      <c r="C15" s="20" t="s">
        <v>46</v>
      </c>
      <c r="D15" s="20" t="s">
        <v>62</v>
      </c>
      <c r="E15" s="20" t="s">
        <v>75</v>
      </c>
      <c r="F15" s="19">
        <v>20000</v>
      </c>
      <c r="G15" s="19">
        <v>11000</v>
      </c>
    </row>
    <row r="16" spans="1:7" x14ac:dyDescent="0.25">
      <c r="A16" s="20" t="s">
        <v>81</v>
      </c>
      <c r="B16" s="20" t="s">
        <v>25</v>
      </c>
      <c r="C16" s="20" t="s">
        <v>46</v>
      </c>
      <c r="D16" s="20" t="s">
        <v>97</v>
      </c>
      <c r="E16" s="20" t="s">
        <v>44</v>
      </c>
      <c r="F16" s="19">
        <v>72000</v>
      </c>
      <c r="G16" s="19">
        <v>44000</v>
      </c>
    </row>
    <row r="17" spans="1:7" x14ac:dyDescent="0.25">
      <c r="A17" s="33" t="s">
        <v>81</v>
      </c>
      <c r="B17" s="28"/>
      <c r="C17" s="28"/>
      <c r="D17" s="28"/>
      <c r="E17" s="28"/>
      <c r="F17" s="28">
        <f>SUM(F14:F16)</f>
        <v>107323.27</v>
      </c>
      <c r="G17" s="29">
        <f>SUM(G14:G16)</f>
        <v>381357.87</v>
      </c>
    </row>
    <row r="18" spans="1:7" ht="30" x14ac:dyDescent="0.25">
      <c r="A18" s="20" t="s">
        <v>82</v>
      </c>
      <c r="B18" s="20" t="s">
        <v>25</v>
      </c>
      <c r="C18" s="20" t="s">
        <v>46</v>
      </c>
      <c r="D18" s="20" t="s">
        <v>105</v>
      </c>
      <c r="E18" s="20" t="s">
        <v>41</v>
      </c>
      <c r="F18" s="19">
        <v>24000</v>
      </c>
      <c r="G18" s="19">
        <v>19752</v>
      </c>
    </row>
    <row r="19" spans="1:7" x14ac:dyDescent="0.25">
      <c r="A19" s="20" t="s">
        <v>82</v>
      </c>
      <c r="B19" s="20" t="s">
        <v>25</v>
      </c>
      <c r="C19" s="20" t="s">
        <v>46</v>
      </c>
      <c r="D19" s="20" t="s">
        <v>45</v>
      </c>
      <c r="E19" s="20" t="s">
        <v>64</v>
      </c>
      <c r="F19" s="19">
        <v>8504.09</v>
      </c>
      <c r="G19" s="19">
        <v>141833.01999999999</v>
      </c>
    </row>
    <row r="20" spans="1:7" x14ac:dyDescent="0.25">
      <c r="A20" s="20" t="s">
        <v>82</v>
      </c>
      <c r="B20" s="20" t="s">
        <v>25</v>
      </c>
      <c r="C20" s="20" t="s">
        <v>46</v>
      </c>
      <c r="D20" s="20" t="s">
        <v>45</v>
      </c>
      <c r="E20" s="20" t="s">
        <v>94</v>
      </c>
      <c r="F20" s="19">
        <v>3653.54</v>
      </c>
      <c r="G20" s="19">
        <v>48851.24</v>
      </c>
    </row>
    <row r="21" spans="1:7" x14ac:dyDescent="0.25">
      <c r="A21" s="20" t="s">
        <v>82</v>
      </c>
      <c r="B21" s="20" t="s">
        <v>25</v>
      </c>
      <c r="C21" s="20" t="s">
        <v>46</v>
      </c>
      <c r="D21" s="20" t="s">
        <v>45</v>
      </c>
      <c r="E21" s="20" t="s">
        <v>95</v>
      </c>
      <c r="F21" s="19">
        <v>311.39999999999998</v>
      </c>
      <c r="G21" s="19">
        <v>8778.48</v>
      </c>
    </row>
    <row r="22" spans="1:7" x14ac:dyDescent="0.25">
      <c r="A22" s="20" t="s">
        <v>82</v>
      </c>
      <c r="B22" s="20" t="s">
        <v>25</v>
      </c>
      <c r="C22" s="20" t="s">
        <v>46</v>
      </c>
      <c r="D22" s="20" t="s">
        <v>45</v>
      </c>
      <c r="E22" s="20" t="s">
        <v>65</v>
      </c>
      <c r="F22" s="19">
        <v>72.8</v>
      </c>
      <c r="G22" s="19">
        <v>2430.4499999999998</v>
      </c>
    </row>
    <row r="23" spans="1:7" x14ac:dyDescent="0.25">
      <c r="A23" s="20" t="s">
        <v>82</v>
      </c>
      <c r="B23" s="20" t="s">
        <v>25</v>
      </c>
      <c r="C23" s="20" t="s">
        <v>46</v>
      </c>
      <c r="D23" s="20" t="s">
        <v>45</v>
      </c>
      <c r="E23" s="20" t="s">
        <v>31</v>
      </c>
      <c r="F23" s="19">
        <v>3904.4</v>
      </c>
      <c r="G23" s="19">
        <v>101580.5</v>
      </c>
    </row>
    <row r="24" spans="1:7" x14ac:dyDescent="0.25">
      <c r="A24" s="20" t="s">
        <v>82</v>
      </c>
      <c r="B24" s="20" t="s">
        <v>25</v>
      </c>
      <c r="C24" s="20" t="s">
        <v>46</v>
      </c>
      <c r="D24" s="20" t="s">
        <v>45</v>
      </c>
      <c r="E24" s="20" t="s">
        <v>47</v>
      </c>
      <c r="F24" s="19">
        <v>35202.199999999997</v>
      </c>
      <c r="G24" s="19">
        <v>360952.24</v>
      </c>
    </row>
    <row r="25" spans="1:7" x14ac:dyDescent="0.25">
      <c r="A25" s="20" t="s">
        <v>82</v>
      </c>
      <c r="B25" s="20" t="s">
        <v>25</v>
      </c>
      <c r="C25" s="20" t="s">
        <v>46</v>
      </c>
      <c r="D25" s="20" t="s">
        <v>45</v>
      </c>
      <c r="E25" s="20" t="s">
        <v>74</v>
      </c>
      <c r="F25" s="19">
        <v>504.4</v>
      </c>
      <c r="G25" s="19">
        <v>17500.740000000002</v>
      </c>
    </row>
    <row r="26" spans="1:7" x14ac:dyDescent="0.25">
      <c r="A26" s="20" t="s">
        <v>82</v>
      </c>
      <c r="B26" s="20" t="s">
        <v>25</v>
      </c>
      <c r="C26" s="20" t="s">
        <v>46</v>
      </c>
      <c r="D26" s="20" t="s">
        <v>93</v>
      </c>
      <c r="E26" s="20" t="s">
        <v>64</v>
      </c>
      <c r="F26" s="19">
        <v>14903</v>
      </c>
      <c r="G26" s="19">
        <v>8941.7999999999993</v>
      </c>
    </row>
    <row r="27" spans="1:7" ht="30" x14ac:dyDescent="0.25">
      <c r="A27" s="20" t="s">
        <v>82</v>
      </c>
      <c r="B27" s="20" t="s">
        <v>25</v>
      </c>
      <c r="C27" s="20" t="s">
        <v>46</v>
      </c>
      <c r="D27" s="20" t="s">
        <v>96</v>
      </c>
      <c r="E27" s="20" t="s">
        <v>95</v>
      </c>
      <c r="F27" s="19">
        <v>80390</v>
      </c>
      <c r="G27" s="19">
        <v>8842.9</v>
      </c>
    </row>
    <row r="28" spans="1:7" ht="30" x14ac:dyDescent="0.25">
      <c r="A28" s="20" t="s">
        <v>82</v>
      </c>
      <c r="B28" s="20" t="s">
        <v>25</v>
      </c>
      <c r="C28" s="20" t="s">
        <v>46</v>
      </c>
      <c r="D28" s="20" t="s">
        <v>96</v>
      </c>
      <c r="E28" s="20" t="s">
        <v>63</v>
      </c>
      <c r="F28" s="19">
        <v>56350</v>
      </c>
      <c r="G28" s="19">
        <v>6198.5</v>
      </c>
    </row>
    <row r="29" spans="1:7" x14ac:dyDescent="0.25">
      <c r="A29" s="20" t="s">
        <v>82</v>
      </c>
      <c r="B29" s="20" t="s">
        <v>25</v>
      </c>
      <c r="C29" s="20" t="s">
        <v>46</v>
      </c>
      <c r="D29" s="20" t="s">
        <v>97</v>
      </c>
      <c r="E29" s="20" t="s">
        <v>65</v>
      </c>
      <c r="F29" s="19">
        <v>22636</v>
      </c>
      <c r="G29" s="19">
        <v>5206.28</v>
      </c>
    </row>
    <row r="30" spans="1:7" x14ac:dyDescent="0.25">
      <c r="A30" s="20" t="s">
        <v>82</v>
      </c>
      <c r="B30" s="20" t="s">
        <v>25</v>
      </c>
      <c r="C30" s="20" t="s">
        <v>46</v>
      </c>
      <c r="D30" s="20" t="s">
        <v>97</v>
      </c>
      <c r="E30" s="20" t="s">
        <v>42</v>
      </c>
      <c r="F30" s="19">
        <v>16559</v>
      </c>
      <c r="G30" s="19">
        <v>7451.55</v>
      </c>
    </row>
    <row r="31" spans="1:7" x14ac:dyDescent="0.25">
      <c r="A31" s="20" t="s">
        <v>82</v>
      </c>
      <c r="B31" s="20" t="s">
        <v>25</v>
      </c>
      <c r="C31" s="20" t="s">
        <v>46</v>
      </c>
      <c r="D31" s="20" t="s">
        <v>97</v>
      </c>
      <c r="E31" s="20" t="s">
        <v>106</v>
      </c>
      <c r="F31" s="19">
        <v>24000</v>
      </c>
      <c r="G31" s="19">
        <v>15600</v>
      </c>
    </row>
    <row r="32" spans="1:7" x14ac:dyDescent="0.25">
      <c r="A32" s="20" t="s">
        <v>82</v>
      </c>
      <c r="B32" s="20" t="s">
        <v>25</v>
      </c>
      <c r="C32" s="20" t="s">
        <v>46</v>
      </c>
      <c r="D32" s="20" t="s">
        <v>97</v>
      </c>
      <c r="E32" s="20" t="s">
        <v>44</v>
      </c>
      <c r="F32" s="19">
        <v>72000</v>
      </c>
      <c r="G32" s="19">
        <v>39600</v>
      </c>
    </row>
    <row r="33" spans="1:7" x14ac:dyDescent="0.25">
      <c r="A33" s="33" t="s">
        <v>82</v>
      </c>
      <c r="B33" s="28"/>
      <c r="C33" s="28"/>
      <c r="D33" s="28"/>
      <c r="E33" s="28"/>
      <c r="F33" s="28">
        <f>SUM(F18:F32)</f>
        <v>362990.82999999996</v>
      </c>
      <c r="G33" s="29">
        <f>SUM(G18:G32)</f>
        <v>793519.70000000007</v>
      </c>
    </row>
    <row r="34" spans="1:7" x14ac:dyDescent="0.25">
      <c r="A34" s="20" t="s">
        <v>83</v>
      </c>
      <c r="B34" s="20" t="s">
        <v>25</v>
      </c>
      <c r="C34" s="20" t="s">
        <v>46</v>
      </c>
      <c r="D34" s="20" t="s">
        <v>45</v>
      </c>
      <c r="E34" s="20" t="s">
        <v>64</v>
      </c>
      <c r="F34" s="19">
        <v>500</v>
      </c>
      <c r="G34" s="19">
        <v>15200</v>
      </c>
    </row>
    <row r="35" spans="1:7" x14ac:dyDescent="0.25">
      <c r="A35" s="20" t="s">
        <v>83</v>
      </c>
      <c r="B35" s="20" t="s">
        <v>25</v>
      </c>
      <c r="C35" s="20" t="s">
        <v>46</v>
      </c>
      <c r="D35" s="20" t="s">
        <v>45</v>
      </c>
      <c r="E35" s="20" t="s">
        <v>94</v>
      </c>
      <c r="F35" s="19">
        <v>2000</v>
      </c>
      <c r="G35" s="19">
        <v>5656.55</v>
      </c>
    </row>
    <row r="36" spans="1:7" x14ac:dyDescent="0.25">
      <c r="A36" s="20" t="s">
        <v>83</v>
      </c>
      <c r="B36" s="20" t="s">
        <v>25</v>
      </c>
      <c r="C36" s="20" t="s">
        <v>46</v>
      </c>
      <c r="D36" s="20" t="s">
        <v>45</v>
      </c>
      <c r="E36" s="20" t="s">
        <v>65</v>
      </c>
      <c r="F36" s="19">
        <v>72.8</v>
      </c>
      <c r="G36" s="19">
        <v>2430.4499999999998</v>
      </c>
    </row>
    <row r="37" spans="1:7" x14ac:dyDescent="0.25">
      <c r="A37" s="20" t="s">
        <v>83</v>
      </c>
      <c r="B37" s="20" t="s">
        <v>25</v>
      </c>
      <c r="C37" s="20" t="s">
        <v>46</v>
      </c>
      <c r="D37" s="20" t="s">
        <v>45</v>
      </c>
      <c r="E37" s="20" t="s">
        <v>107</v>
      </c>
      <c r="F37" s="19">
        <v>14</v>
      </c>
      <c r="G37" s="19">
        <v>272.98</v>
      </c>
    </row>
    <row r="38" spans="1:7" x14ac:dyDescent="0.25">
      <c r="A38" s="20" t="s">
        <v>83</v>
      </c>
      <c r="B38" s="20" t="s">
        <v>25</v>
      </c>
      <c r="C38" s="20" t="s">
        <v>46</v>
      </c>
      <c r="D38" s="20" t="s">
        <v>45</v>
      </c>
      <c r="E38" s="20" t="s">
        <v>31</v>
      </c>
      <c r="F38" s="19">
        <v>660</v>
      </c>
      <c r="G38" s="19">
        <v>17556.88</v>
      </c>
    </row>
    <row r="39" spans="1:7" x14ac:dyDescent="0.25">
      <c r="A39" s="20" t="s">
        <v>83</v>
      </c>
      <c r="B39" s="20" t="s">
        <v>25</v>
      </c>
      <c r="C39" s="20" t="s">
        <v>46</v>
      </c>
      <c r="D39" s="20" t="s">
        <v>45</v>
      </c>
      <c r="E39" s="20" t="s">
        <v>41</v>
      </c>
      <c r="F39" s="19">
        <v>13897.57</v>
      </c>
      <c r="G39" s="19">
        <v>153613.5</v>
      </c>
    </row>
    <row r="40" spans="1:7" x14ac:dyDescent="0.25">
      <c r="A40" s="20" t="s">
        <v>83</v>
      </c>
      <c r="B40" s="20" t="s">
        <v>25</v>
      </c>
      <c r="C40" s="20" t="s">
        <v>46</v>
      </c>
      <c r="D40" s="20" t="s">
        <v>45</v>
      </c>
      <c r="E40" s="20" t="s">
        <v>48</v>
      </c>
      <c r="F40" s="19">
        <v>8000</v>
      </c>
      <c r="G40" s="19">
        <v>79656.240000000005</v>
      </c>
    </row>
    <row r="41" spans="1:7" x14ac:dyDescent="0.25">
      <c r="A41" s="20" t="s">
        <v>83</v>
      </c>
      <c r="B41" s="20" t="s">
        <v>25</v>
      </c>
      <c r="C41" s="20" t="s">
        <v>46</v>
      </c>
      <c r="D41" s="20" t="s">
        <v>45</v>
      </c>
      <c r="E41" s="20" t="s">
        <v>47</v>
      </c>
      <c r="F41" s="19">
        <v>7961</v>
      </c>
      <c r="G41" s="19">
        <v>138628.38</v>
      </c>
    </row>
    <row r="42" spans="1:7" ht="30" x14ac:dyDescent="0.25">
      <c r="A42" s="20" t="s">
        <v>83</v>
      </c>
      <c r="B42" s="20" t="s">
        <v>25</v>
      </c>
      <c r="C42" s="20" t="s">
        <v>46</v>
      </c>
      <c r="D42" s="20" t="s">
        <v>62</v>
      </c>
      <c r="E42" s="20" t="s">
        <v>63</v>
      </c>
      <c r="F42" s="19">
        <v>73555</v>
      </c>
      <c r="G42" s="19">
        <v>827794.5</v>
      </c>
    </row>
    <row r="43" spans="1:7" ht="30" x14ac:dyDescent="0.25">
      <c r="A43" s="20" t="s">
        <v>83</v>
      </c>
      <c r="B43" s="20" t="s">
        <v>25</v>
      </c>
      <c r="C43" s="20" t="s">
        <v>46</v>
      </c>
      <c r="D43" s="20" t="s">
        <v>62</v>
      </c>
      <c r="E43" s="20" t="s">
        <v>48</v>
      </c>
      <c r="F43" s="19">
        <v>45000</v>
      </c>
      <c r="G43" s="19">
        <v>26000</v>
      </c>
    </row>
    <row r="44" spans="1:7" ht="30" x14ac:dyDescent="0.25">
      <c r="A44" s="20" t="s">
        <v>83</v>
      </c>
      <c r="B44" s="20" t="s">
        <v>25</v>
      </c>
      <c r="C44" s="20" t="s">
        <v>46</v>
      </c>
      <c r="D44" s="20" t="s">
        <v>96</v>
      </c>
      <c r="E44" s="20" t="s">
        <v>99</v>
      </c>
      <c r="F44" s="19">
        <v>30545</v>
      </c>
      <c r="G44" s="19">
        <v>18327</v>
      </c>
    </row>
    <row r="45" spans="1:7" ht="30" x14ac:dyDescent="0.25">
      <c r="A45" s="20" t="s">
        <v>83</v>
      </c>
      <c r="B45" s="20" t="s">
        <v>25</v>
      </c>
      <c r="C45" s="20" t="s">
        <v>46</v>
      </c>
      <c r="D45" s="20" t="s">
        <v>96</v>
      </c>
      <c r="E45" s="20" t="s">
        <v>63</v>
      </c>
      <c r="F45" s="19">
        <v>83920</v>
      </c>
      <c r="G45" s="19">
        <v>9231.2000000000007</v>
      </c>
    </row>
    <row r="46" spans="1:7" x14ac:dyDescent="0.25">
      <c r="A46" s="33" t="s">
        <v>83</v>
      </c>
      <c r="B46" s="28"/>
      <c r="C46" s="28"/>
      <c r="D46" s="28"/>
      <c r="E46" s="28"/>
      <c r="F46" s="28">
        <f>SUM(F34:F45)</f>
        <v>266125.37</v>
      </c>
      <c r="G46" s="29">
        <f>SUM(G34:G45)</f>
        <v>1294367.68</v>
      </c>
    </row>
    <row r="47" spans="1:7" x14ac:dyDescent="0.25">
      <c r="A47" s="33" t="s">
        <v>0</v>
      </c>
      <c r="B47" s="28"/>
      <c r="C47" s="28"/>
      <c r="D47" s="28"/>
      <c r="E47" s="28"/>
      <c r="F47" s="28">
        <f>SUM(F46,F33,F17)</f>
        <v>736439.47</v>
      </c>
      <c r="G47" s="29">
        <f>SUM(G46,G33,G17)</f>
        <v>2469245.25</v>
      </c>
    </row>
    <row r="49" spans="1:3" x14ac:dyDescent="0.25">
      <c r="A49" t="s">
        <v>20</v>
      </c>
    </row>
    <row r="52" spans="1:3" x14ac:dyDescent="0.25">
      <c r="A52" s="50" t="s">
        <v>69</v>
      </c>
      <c r="B52" s="50"/>
      <c r="C52" s="50"/>
    </row>
    <row r="53" spans="1:3" x14ac:dyDescent="0.25">
      <c r="A53" s="43" t="s">
        <v>17</v>
      </c>
      <c r="B53" t="s">
        <v>119</v>
      </c>
      <c r="C53" t="s">
        <v>120</v>
      </c>
    </row>
    <row r="54" spans="1:3" x14ac:dyDescent="0.25">
      <c r="A54" s="44" t="s">
        <v>64</v>
      </c>
      <c r="B54" s="42">
        <v>23907.09</v>
      </c>
      <c r="C54" s="42">
        <v>165974.81999999998</v>
      </c>
    </row>
    <row r="55" spans="1:3" x14ac:dyDescent="0.25">
      <c r="A55" s="44" t="s">
        <v>94</v>
      </c>
      <c r="B55" s="42">
        <v>5653.54</v>
      </c>
      <c r="C55" s="42">
        <v>54507.79</v>
      </c>
    </row>
    <row r="56" spans="1:3" x14ac:dyDescent="0.25">
      <c r="A56" s="44" t="s">
        <v>75</v>
      </c>
      <c r="B56" s="42">
        <v>20000</v>
      </c>
      <c r="C56" s="42">
        <v>11000</v>
      </c>
    </row>
    <row r="57" spans="1:3" x14ac:dyDescent="0.25">
      <c r="A57" s="44" t="s">
        <v>95</v>
      </c>
      <c r="B57" s="42">
        <v>80701.399999999994</v>
      </c>
      <c r="C57" s="42">
        <v>17621.379999999997</v>
      </c>
    </row>
    <row r="58" spans="1:3" x14ac:dyDescent="0.25">
      <c r="A58" s="44" t="s">
        <v>65</v>
      </c>
      <c r="B58" s="42">
        <v>22781.599999999999</v>
      </c>
      <c r="C58" s="42">
        <v>10067.18</v>
      </c>
    </row>
    <row r="59" spans="1:3" x14ac:dyDescent="0.25">
      <c r="A59" s="44" t="s">
        <v>42</v>
      </c>
      <c r="B59" s="42">
        <v>16559</v>
      </c>
      <c r="C59" s="42">
        <v>7451.55</v>
      </c>
    </row>
    <row r="60" spans="1:3" x14ac:dyDescent="0.25">
      <c r="A60" s="44" t="s">
        <v>107</v>
      </c>
      <c r="B60" s="42">
        <v>14</v>
      </c>
      <c r="C60" s="42">
        <v>272.98</v>
      </c>
    </row>
    <row r="61" spans="1:3" x14ac:dyDescent="0.25">
      <c r="A61" s="44" t="s">
        <v>99</v>
      </c>
      <c r="B61" s="42">
        <v>30545</v>
      </c>
      <c r="C61" s="42">
        <v>18327</v>
      </c>
    </row>
    <row r="62" spans="1:3" x14ac:dyDescent="0.25">
      <c r="A62" s="44" t="s">
        <v>31</v>
      </c>
      <c r="B62" s="42">
        <v>19887.670000000002</v>
      </c>
      <c r="C62" s="42">
        <v>445495.25</v>
      </c>
    </row>
    <row r="63" spans="1:3" x14ac:dyDescent="0.25">
      <c r="A63" s="44" t="s">
        <v>41</v>
      </c>
      <c r="B63" s="42">
        <v>37897.57</v>
      </c>
      <c r="C63" s="42">
        <v>173365.5</v>
      </c>
    </row>
    <row r="64" spans="1:3" x14ac:dyDescent="0.25">
      <c r="A64" s="44" t="s">
        <v>63</v>
      </c>
      <c r="B64" s="42">
        <v>213825</v>
      </c>
      <c r="C64" s="42">
        <v>843224.2</v>
      </c>
    </row>
    <row r="65" spans="1:3" x14ac:dyDescent="0.25">
      <c r="A65" s="44" t="s">
        <v>48</v>
      </c>
      <c r="B65" s="42">
        <v>53000</v>
      </c>
      <c r="C65" s="42">
        <v>105656.24</v>
      </c>
    </row>
    <row r="66" spans="1:3" x14ac:dyDescent="0.25">
      <c r="A66" s="44" t="s">
        <v>106</v>
      </c>
      <c r="B66" s="42">
        <v>24000</v>
      </c>
      <c r="C66" s="42">
        <v>15600</v>
      </c>
    </row>
    <row r="67" spans="1:3" x14ac:dyDescent="0.25">
      <c r="A67" s="44" t="s">
        <v>47</v>
      </c>
      <c r="B67" s="42">
        <v>43163.199999999997</v>
      </c>
      <c r="C67" s="42">
        <v>499580.62</v>
      </c>
    </row>
    <row r="68" spans="1:3" x14ac:dyDescent="0.25">
      <c r="A68" s="44" t="s">
        <v>44</v>
      </c>
      <c r="B68" s="42">
        <v>144000</v>
      </c>
      <c r="C68" s="42">
        <v>83600</v>
      </c>
    </row>
    <row r="69" spans="1:3" x14ac:dyDescent="0.25">
      <c r="A69" s="44" t="s">
        <v>74</v>
      </c>
      <c r="B69" s="42">
        <v>504.4</v>
      </c>
      <c r="C69" s="42">
        <v>17500.740000000002</v>
      </c>
    </row>
    <row r="70" spans="1:3" x14ac:dyDescent="0.25">
      <c r="A70" s="44" t="s">
        <v>116</v>
      </c>
      <c r="B70" s="42">
        <v>736439.47</v>
      </c>
      <c r="C70" s="42">
        <v>2469245.25</v>
      </c>
    </row>
  </sheetData>
  <sortState xmlns:xlrd2="http://schemas.microsoft.com/office/spreadsheetml/2017/richdata2" ref="A43:C54">
    <sortCondition ref="A43"/>
  </sortState>
  <mergeCells count="8">
    <mergeCell ref="A52:C52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42" fitToHeight="0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6"/>
  <sheetViews>
    <sheetView showGridLines="0" tabSelected="1" topLeftCell="A4" workbookViewId="0">
      <selection activeCell="B22" sqref="B22"/>
    </sheetView>
  </sheetViews>
  <sheetFormatPr baseColWidth="10" defaultColWidth="24.5703125" defaultRowHeight="15" x14ac:dyDescent="0.25"/>
  <cols>
    <col min="1" max="1" width="12.5703125" customWidth="1"/>
    <col min="2" max="2" width="13.28515625" customWidth="1"/>
    <col min="3" max="3" width="17.7109375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46"/>
      <c r="B6" s="46"/>
      <c r="C6" s="46"/>
      <c r="D6" s="46"/>
      <c r="E6" s="46"/>
      <c r="F6" s="46"/>
      <c r="G6" s="46"/>
    </row>
    <row r="7" spans="1:7" ht="23.25" x14ac:dyDescent="0.35">
      <c r="A7" s="47"/>
      <c r="B7" s="47"/>
      <c r="C7" s="47"/>
      <c r="D7" s="47"/>
      <c r="E7" s="47"/>
      <c r="F7" s="47"/>
      <c r="G7" s="47"/>
    </row>
    <row r="8" spans="1:7" ht="22.5" x14ac:dyDescent="0.35">
      <c r="A8" s="48" t="s">
        <v>15</v>
      </c>
      <c r="B8" s="48"/>
      <c r="C8" s="48"/>
      <c r="D8" s="48"/>
      <c r="E8" s="48"/>
      <c r="F8" s="48"/>
      <c r="G8" s="48"/>
    </row>
    <row r="9" spans="1:7" ht="19.5" x14ac:dyDescent="0.35">
      <c r="A9" s="49" t="s">
        <v>68</v>
      </c>
      <c r="B9" s="49"/>
      <c r="C9" s="49"/>
      <c r="D9" s="49"/>
      <c r="E9" s="49"/>
      <c r="F9" s="49"/>
      <c r="G9" s="49"/>
    </row>
    <row r="10" spans="1:7" x14ac:dyDescent="0.25">
      <c r="A10" s="51" t="s">
        <v>22</v>
      </c>
      <c r="B10" s="51"/>
      <c r="C10" s="51"/>
      <c r="D10" s="51"/>
      <c r="E10" s="51"/>
      <c r="F10" s="51"/>
      <c r="G10" s="51"/>
    </row>
    <row r="11" spans="1:7" x14ac:dyDescent="0.25">
      <c r="A11" s="51" t="str">
        <f>Consolidado!A11</f>
        <v>3er Trimestre Año 2023</v>
      </c>
      <c r="B11" s="51"/>
      <c r="C11" s="51"/>
      <c r="D11" s="51"/>
      <c r="E11" s="51"/>
      <c r="F11" s="51"/>
      <c r="G11" s="51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 t="s">
        <v>81</v>
      </c>
      <c r="B13" s="20" t="s">
        <v>88</v>
      </c>
      <c r="C13" s="20" t="s">
        <v>3</v>
      </c>
      <c r="D13" s="20" t="s">
        <v>49</v>
      </c>
      <c r="E13" s="20" t="s">
        <v>42</v>
      </c>
      <c r="F13" s="19">
        <v>13607.78</v>
      </c>
      <c r="G13" s="19">
        <v>50432.4</v>
      </c>
    </row>
    <row r="14" spans="1:7" x14ac:dyDescent="0.25">
      <c r="A14" s="33" t="s">
        <v>81</v>
      </c>
      <c r="B14" s="28"/>
      <c r="C14" s="28"/>
      <c r="D14" s="28"/>
      <c r="E14" s="28"/>
      <c r="F14" s="28">
        <f>SUM(F13)</f>
        <v>13607.78</v>
      </c>
      <c r="G14" s="29">
        <f>SUM(G13)</f>
        <v>50432.4</v>
      </c>
    </row>
    <row r="15" spans="1:7" x14ac:dyDescent="0.25">
      <c r="A15" s="20"/>
      <c r="B15" s="20"/>
      <c r="C15" s="20"/>
      <c r="D15" s="20"/>
      <c r="E15" s="20"/>
      <c r="F15" s="19"/>
      <c r="G15" s="19"/>
    </row>
    <row r="16" spans="1:7" x14ac:dyDescent="0.25">
      <c r="A16" s="33" t="s">
        <v>82</v>
      </c>
      <c r="B16" s="28"/>
      <c r="C16" s="28"/>
      <c r="D16" s="28"/>
      <c r="E16" s="28"/>
      <c r="F16" s="28">
        <f>SUM(F15)</f>
        <v>0</v>
      </c>
      <c r="G16" s="29">
        <f>SUM(G15)</f>
        <v>0</v>
      </c>
    </row>
    <row r="17" spans="1:7" x14ac:dyDescent="0.25">
      <c r="A17" s="20"/>
      <c r="B17" s="20"/>
      <c r="C17" s="20"/>
      <c r="D17" s="20"/>
      <c r="E17" s="20"/>
      <c r="F17" s="19"/>
      <c r="G17" s="19"/>
    </row>
    <row r="18" spans="1:7" x14ac:dyDescent="0.25">
      <c r="A18" s="33" t="s">
        <v>83</v>
      </c>
      <c r="B18" s="28"/>
      <c r="C18" s="28"/>
      <c r="D18" s="28"/>
      <c r="E18" s="28"/>
      <c r="F18" s="28">
        <v>0</v>
      </c>
      <c r="G18" s="29">
        <v>0</v>
      </c>
    </row>
    <row r="19" spans="1:7" x14ac:dyDescent="0.25">
      <c r="A19" s="33" t="s">
        <v>0</v>
      </c>
      <c r="B19" s="28"/>
      <c r="C19" s="28"/>
      <c r="D19" s="28"/>
      <c r="E19" s="28"/>
      <c r="F19" s="28">
        <f>+F18+F16+F14</f>
        <v>13607.78</v>
      </c>
      <c r="G19" s="28">
        <f>+G18+G16+G14</f>
        <v>50432.4</v>
      </c>
    </row>
    <row r="21" spans="1:7" x14ac:dyDescent="0.25">
      <c r="A21" t="s">
        <v>20</v>
      </c>
    </row>
    <row r="23" spans="1:7" x14ac:dyDescent="0.25">
      <c r="A23" s="50" t="s">
        <v>69</v>
      </c>
      <c r="B23" s="50"/>
      <c r="C23" s="50"/>
    </row>
    <row r="24" spans="1:7" x14ac:dyDescent="0.25">
      <c r="A24" s="43" t="s">
        <v>17</v>
      </c>
      <c r="B24" t="s">
        <v>117</v>
      </c>
      <c r="C24" t="s">
        <v>118</v>
      </c>
    </row>
    <row r="25" spans="1:7" x14ac:dyDescent="0.25">
      <c r="A25" s="44" t="s">
        <v>42</v>
      </c>
      <c r="B25" s="42">
        <v>13607.78</v>
      </c>
      <c r="C25" s="42">
        <v>50432.4</v>
      </c>
    </row>
    <row r="26" spans="1:7" x14ac:dyDescent="0.25">
      <c r="A26" s="44" t="s">
        <v>116</v>
      </c>
      <c r="B26" s="42">
        <v>13607.78</v>
      </c>
      <c r="C26" s="42">
        <v>50432.4</v>
      </c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6" fitToHeight="0" orientation="portrait" r:id="rId2"/>
  <headerFooter>
    <oddFooter>&amp;CE-Página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5"/>
  <sheetViews>
    <sheetView showGridLines="0" tabSelected="1" topLeftCell="A5" workbookViewId="0">
      <selection activeCell="B22" sqref="B22"/>
    </sheetView>
  </sheetViews>
  <sheetFormatPr baseColWidth="10" defaultColWidth="37.42578125" defaultRowHeight="15" x14ac:dyDescent="0.25"/>
  <cols>
    <col min="1" max="1" width="17.5703125" customWidth="1"/>
    <col min="2" max="2" width="13.28515625" bestFit="1" customWidth="1"/>
    <col min="3" max="3" width="17.7109375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46"/>
      <c r="B6" s="46"/>
      <c r="C6" s="46"/>
      <c r="D6" s="46"/>
      <c r="E6" s="46"/>
      <c r="F6" s="46"/>
      <c r="G6" s="46"/>
    </row>
    <row r="7" spans="1:7" ht="20.25" customHeight="1" x14ac:dyDescent="0.35">
      <c r="A7" s="47"/>
      <c r="B7" s="47"/>
      <c r="C7" s="47"/>
      <c r="D7" s="47"/>
      <c r="E7" s="47"/>
      <c r="F7" s="47"/>
      <c r="G7" s="47"/>
    </row>
    <row r="8" spans="1:7" ht="22.5" x14ac:dyDescent="0.35">
      <c r="A8" s="48" t="s">
        <v>15</v>
      </c>
      <c r="B8" s="48"/>
      <c r="C8" s="48"/>
      <c r="D8" s="48"/>
      <c r="E8" s="48"/>
      <c r="F8" s="48"/>
      <c r="G8" s="48"/>
    </row>
    <row r="9" spans="1:7" ht="19.5" x14ac:dyDescent="0.35">
      <c r="A9" s="49" t="s">
        <v>68</v>
      </c>
      <c r="B9" s="49"/>
      <c r="C9" s="49"/>
      <c r="D9" s="49"/>
      <c r="E9" s="49"/>
      <c r="F9" s="49"/>
      <c r="G9" s="49"/>
    </row>
    <row r="10" spans="1:7" x14ac:dyDescent="0.25">
      <c r="A10" s="51" t="s">
        <v>77</v>
      </c>
      <c r="B10" s="51"/>
      <c r="C10" s="51"/>
      <c r="D10" s="51"/>
      <c r="E10" s="51"/>
      <c r="F10" s="51"/>
      <c r="G10" s="51"/>
    </row>
    <row r="11" spans="1:7" x14ac:dyDescent="0.25">
      <c r="A11" s="51" t="str">
        <f>Consolidado!A11</f>
        <v>3er Trimestre Año 2023</v>
      </c>
      <c r="B11" s="51"/>
      <c r="C11" s="51"/>
      <c r="D11" s="51"/>
      <c r="E11" s="51"/>
      <c r="F11" s="51"/>
      <c r="G11" s="51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 t="s">
        <v>81</v>
      </c>
      <c r="B13" s="20" t="s">
        <v>2</v>
      </c>
      <c r="C13" s="20" t="s">
        <v>51</v>
      </c>
      <c r="D13" s="20" t="s">
        <v>55</v>
      </c>
      <c r="E13" s="20" t="s">
        <v>31</v>
      </c>
      <c r="F13" s="19">
        <v>22.11</v>
      </c>
      <c r="G13" s="19">
        <v>46.44</v>
      </c>
    </row>
    <row r="14" spans="1:7" x14ac:dyDescent="0.25">
      <c r="A14" s="20" t="s">
        <v>81</v>
      </c>
      <c r="B14" s="20" t="s">
        <v>2</v>
      </c>
      <c r="C14" s="20" t="s">
        <v>51</v>
      </c>
      <c r="D14" s="20" t="s">
        <v>108</v>
      </c>
      <c r="E14" s="20" t="s">
        <v>41</v>
      </c>
      <c r="F14" s="19">
        <v>2531</v>
      </c>
      <c r="G14" s="19">
        <v>2918.72</v>
      </c>
    </row>
    <row r="15" spans="1:7" x14ac:dyDescent="0.25">
      <c r="A15" s="20" t="s">
        <v>81</v>
      </c>
      <c r="B15" s="20" t="s">
        <v>2</v>
      </c>
      <c r="C15" s="20" t="s">
        <v>51</v>
      </c>
      <c r="D15" s="20" t="s">
        <v>53</v>
      </c>
      <c r="E15" s="20" t="s">
        <v>42</v>
      </c>
      <c r="F15" s="19">
        <v>34285.68</v>
      </c>
      <c r="G15" s="19">
        <v>79512</v>
      </c>
    </row>
    <row r="16" spans="1:7" x14ac:dyDescent="0.25">
      <c r="A16" s="20" t="s">
        <v>81</v>
      </c>
      <c r="B16" s="20" t="s">
        <v>2</v>
      </c>
      <c r="C16" s="20" t="s">
        <v>51</v>
      </c>
      <c r="D16" s="20" t="s">
        <v>53</v>
      </c>
      <c r="E16" s="20" t="s">
        <v>31</v>
      </c>
      <c r="F16" s="19">
        <v>8.85</v>
      </c>
      <c r="G16" s="19">
        <v>18.57</v>
      </c>
    </row>
    <row r="17" spans="1:7" x14ac:dyDescent="0.25">
      <c r="A17" s="20" t="s">
        <v>81</v>
      </c>
      <c r="B17" s="20" t="s">
        <v>2</v>
      </c>
      <c r="C17" s="20" t="s">
        <v>51</v>
      </c>
      <c r="D17" s="20" t="s">
        <v>52</v>
      </c>
      <c r="E17" s="20" t="s">
        <v>31</v>
      </c>
      <c r="F17" s="19">
        <v>16486.27</v>
      </c>
      <c r="G17" s="19">
        <v>2607</v>
      </c>
    </row>
    <row r="18" spans="1:7" x14ac:dyDescent="0.25">
      <c r="A18" s="20" t="s">
        <v>81</v>
      </c>
      <c r="B18" s="20" t="s">
        <v>2</v>
      </c>
      <c r="C18" s="20" t="s">
        <v>51</v>
      </c>
      <c r="D18" s="20" t="s">
        <v>52</v>
      </c>
      <c r="E18" s="20" t="s">
        <v>29</v>
      </c>
      <c r="F18" s="19">
        <v>26656.799999999999</v>
      </c>
      <c r="G18" s="19">
        <v>139264.31</v>
      </c>
    </row>
    <row r="19" spans="1:7" x14ac:dyDescent="0.25">
      <c r="A19" s="20" t="s">
        <v>81</v>
      </c>
      <c r="B19" s="20" t="s">
        <v>2</v>
      </c>
      <c r="C19" s="20" t="s">
        <v>51</v>
      </c>
      <c r="D19" s="20" t="s">
        <v>52</v>
      </c>
      <c r="E19" s="20" t="s">
        <v>26</v>
      </c>
      <c r="F19" s="19">
        <v>7401.6</v>
      </c>
      <c r="G19" s="19">
        <v>18160.259999999998</v>
      </c>
    </row>
    <row r="20" spans="1:7" x14ac:dyDescent="0.25">
      <c r="A20" s="20" t="s">
        <v>81</v>
      </c>
      <c r="B20" s="20" t="s">
        <v>2</v>
      </c>
      <c r="C20" s="20" t="s">
        <v>51</v>
      </c>
      <c r="D20" s="20" t="s">
        <v>50</v>
      </c>
      <c r="E20" s="20" t="s">
        <v>71</v>
      </c>
      <c r="F20" s="19">
        <v>8664.9599999999991</v>
      </c>
      <c r="G20" s="19">
        <v>115186.19</v>
      </c>
    </row>
    <row r="21" spans="1:7" x14ac:dyDescent="0.25">
      <c r="A21" s="20" t="s">
        <v>81</v>
      </c>
      <c r="B21" s="20" t="s">
        <v>2</v>
      </c>
      <c r="C21" s="20" t="s">
        <v>51</v>
      </c>
      <c r="D21" s="20" t="s">
        <v>50</v>
      </c>
      <c r="E21" s="20" t="s">
        <v>29</v>
      </c>
      <c r="F21" s="19">
        <v>27309.360000000001</v>
      </c>
      <c r="G21" s="19">
        <v>55381.25</v>
      </c>
    </row>
    <row r="22" spans="1:7" x14ac:dyDescent="0.25">
      <c r="A22" s="20" t="s">
        <v>81</v>
      </c>
      <c r="B22" s="20" t="s">
        <v>2</v>
      </c>
      <c r="C22" s="20" t="s">
        <v>51</v>
      </c>
      <c r="D22" s="20" t="s">
        <v>50</v>
      </c>
      <c r="E22" s="20" t="s">
        <v>26</v>
      </c>
      <c r="F22" s="19">
        <v>58429.38</v>
      </c>
      <c r="G22" s="19">
        <v>228228.28</v>
      </c>
    </row>
    <row r="23" spans="1:7" x14ac:dyDescent="0.25">
      <c r="A23" s="33" t="s">
        <v>81</v>
      </c>
      <c r="B23" s="28"/>
      <c r="C23" s="28"/>
      <c r="D23" s="28"/>
      <c r="E23" s="28"/>
      <c r="F23" s="28">
        <f>SUM(F22:F22)</f>
        <v>58429.38</v>
      </c>
      <c r="G23" s="29">
        <f>SUM(G22:G22)</f>
        <v>228228.28</v>
      </c>
    </row>
    <row r="24" spans="1:7" x14ac:dyDescent="0.25">
      <c r="A24" s="20" t="s">
        <v>82</v>
      </c>
      <c r="B24" s="20" t="s">
        <v>2</v>
      </c>
      <c r="C24" s="20" t="s">
        <v>51</v>
      </c>
      <c r="D24" s="20" t="s">
        <v>55</v>
      </c>
      <c r="E24" s="20" t="s">
        <v>31</v>
      </c>
      <c r="F24" s="19">
        <v>1183.78</v>
      </c>
      <c r="G24" s="19">
        <v>3217.13</v>
      </c>
    </row>
    <row r="25" spans="1:7" x14ac:dyDescent="0.25">
      <c r="A25" s="20" t="s">
        <v>82</v>
      </c>
      <c r="B25" s="20" t="s">
        <v>2</v>
      </c>
      <c r="C25" s="20" t="s">
        <v>51</v>
      </c>
      <c r="D25" s="20" t="s">
        <v>53</v>
      </c>
      <c r="E25" s="20" t="s">
        <v>54</v>
      </c>
      <c r="F25" s="19">
        <v>5138.46</v>
      </c>
      <c r="G25" s="19">
        <v>5560.86</v>
      </c>
    </row>
    <row r="26" spans="1:7" x14ac:dyDescent="0.25">
      <c r="A26" s="20" t="s">
        <v>82</v>
      </c>
      <c r="B26" s="20" t="s">
        <v>2</v>
      </c>
      <c r="C26" s="20" t="s">
        <v>51</v>
      </c>
      <c r="D26" s="20" t="s">
        <v>53</v>
      </c>
      <c r="E26" s="20" t="s">
        <v>31</v>
      </c>
      <c r="F26" s="19">
        <v>1219.1600000000001</v>
      </c>
      <c r="G26" s="19">
        <v>3291.43</v>
      </c>
    </row>
    <row r="27" spans="1:7" x14ac:dyDescent="0.25">
      <c r="A27" s="20" t="s">
        <v>82</v>
      </c>
      <c r="B27" s="20" t="s">
        <v>2</v>
      </c>
      <c r="C27" s="20" t="s">
        <v>51</v>
      </c>
      <c r="D27" s="20" t="s">
        <v>52</v>
      </c>
      <c r="E27" s="20" t="s">
        <v>29</v>
      </c>
      <c r="F27" s="19">
        <v>52034.64</v>
      </c>
      <c r="G27" s="19">
        <v>184493.38</v>
      </c>
    </row>
    <row r="28" spans="1:7" x14ac:dyDescent="0.25">
      <c r="A28" s="20" t="s">
        <v>82</v>
      </c>
      <c r="B28" s="20" t="s">
        <v>2</v>
      </c>
      <c r="C28" s="20" t="s">
        <v>51</v>
      </c>
      <c r="D28" s="20" t="s">
        <v>52</v>
      </c>
      <c r="E28" s="20" t="s">
        <v>26</v>
      </c>
      <c r="F28" s="19">
        <v>22176</v>
      </c>
      <c r="G28" s="19">
        <v>65247</v>
      </c>
    </row>
    <row r="29" spans="1:7" x14ac:dyDescent="0.25">
      <c r="A29" s="20" t="s">
        <v>82</v>
      </c>
      <c r="B29" s="20" t="s">
        <v>2</v>
      </c>
      <c r="C29" s="20" t="s">
        <v>51</v>
      </c>
      <c r="D29" s="20" t="s">
        <v>50</v>
      </c>
      <c r="E29" s="20" t="s">
        <v>72</v>
      </c>
      <c r="F29" s="19">
        <v>4492.8</v>
      </c>
      <c r="G29" s="19">
        <v>83662.55</v>
      </c>
    </row>
    <row r="30" spans="1:7" x14ac:dyDescent="0.25">
      <c r="A30" s="20" t="s">
        <v>82</v>
      </c>
      <c r="B30" s="20" t="s">
        <v>2</v>
      </c>
      <c r="C30" s="20" t="s">
        <v>51</v>
      </c>
      <c r="D30" s="20" t="s">
        <v>50</v>
      </c>
      <c r="E30" s="20" t="s">
        <v>29</v>
      </c>
      <c r="F30" s="19">
        <v>16617.599999999999</v>
      </c>
      <c r="G30" s="19">
        <v>89693.2</v>
      </c>
    </row>
    <row r="31" spans="1:7" x14ac:dyDescent="0.25">
      <c r="A31" s="20" t="s">
        <v>82</v>
      </c>
      <c r="B31" s="20" t="s">
        <v>2</v>
      </c>
      <c r="C31" s="20" t="s">
        <v>51</v>
      </c>
      <c r="D31" s="20" t="s">
        <v>50</v>
      </c>
      <c r="E31" s="20" t="s">
        <v>26</v>
      </c>
      <c r="F31" s="19">
        <v>9089.2800000000007</v>
      </c>
      <c r="G31" s="19">
        <v>72145.09</v>
      </c>
    </row>
    <row r="32" spans="1:7" x14ac:dyDescent="0.25">
      <c r="A32" s="33" t="s">
        <v>82</v>
      </c>
      <c r="B32" s="28"/>
      <c r="C32" s="28"/>
      <c r="D32" s="28"/>
      <c r="E32" s="28"/>
      <c r="F32" s="28">
        <f>SUM(F24:F31)</f>
        <v>111951.72</v>
      </c>
      <c r="G32" s="29">
        <f>SUM(G24:G31)</f>
        <v>507310.64</v>
      </c>
    </row>
    <row r="33" spans="1:7" x14ac:dyDescent="0.25">
      <c r="A33" s="20" t="s">
        <v>83</v>
      </c>
      <c r="B33" s="20" t="s">
        <v>2</v>
      </c>
      <c r="C33" s="20" t="s">
        <v>51</v>
      </c>
      <c r="D33" s="20" t="s">
        <v>55</v>
      </c>
      <c r="E33" s="20" t="s">
        <v>31</v>
      </c>
      <c r="F33" s="19">
        <v>117.94</v>
      </c>
      <c r="G33" s="19">
        <v>320.77999999999997</v>
      </c>
    </row>
    <row r="34" spans="1:7" x14ac:dyDescent="0.25">
      <c r="A34" s="20" t="s">
        <v>83</v>
      </c>
      <c r="B34" s="20" t="s">
        <v>2</v>
      </c>
      <c r="C34" s="20" t="s">
        <v>51</v>
      </c>
      <c r="D34" s="20" t="s">
        <v>108</v>
      </c>
      <c r="E34" s="20" t="s">
        <v>31</v>
      </c>
      <c r="F34" s="19">
        <v>11227.39</v>
      </c>
      <c r="G34" s="19">
        <v>46531.91</v>
      </c>
    </row>
    <row r="35" spans="1:7" x14ac:dyDescent="0.25">
      <c r="A35" s="20" t="s">
        <v>83</v>
      </c>
      <c r="B35" s="20" t="s">
        <v>2</v>
      </c>
      <c r="C35" s="20" t="s">
        <v>51</v>
      </c>
      <c r="D35" s="20" t="s">
        <v>108</v>
      </c>
      <c r="E35" s="20" t="s">
        <v>41</v>
      </c>
      <c r="F35" s="19">
        <v>24952.32</v>
      </c>
      <c r="G35" s="19">
        <v>30021</v>
      </c>
    </row>
    <row r="36" spans="1:7" x14ac:dyDescent="0.25">
      <c r="A36" s="20" t="s">
        <v>83</v>
      </c>
      <c r="B36" s="20" t="s">
        <v>2</v>
      </c>
      <c r="C36" s="20" t="s">
        <v>51</v>
      </c>
      <c r="D36" s="20" t="s">
        <v>108</v>
      </c>
      <c r="E36" s="20" t="s">
        <v>109</v>
      </c>
      <c r="F36" s="19">
        <v>161103.49</v>
      </c>
      <c r="G36" s="19">
        <v>220162.72</v>
      </c>
    </row>
    <row r="37" spans="1:7" x14ac:dyDescent="0.25">
      <c r="A37" s="20" t="s">
        <v>83</v>
      </c>
      <c r="B37" s="20" t="s">
        <v>2</v>
      </c>
      <c r="C37" s="20" t="s">
        <v>51</v>
      </c>
      <c r="D37" s="20" t="s">
        <v>53</v>
      </c>
      <c r="E37" s="20" t="s">
        <v>42</v>
      </c>
      <c r="F37" s="19">
        <v>16790.400000000001</v>
      </c>
      <c r="G37" s="19">
        <v>46620</v>
      </c>
    </row>
    <row r="38" spans="1:7" x14ac:dyDescent="0.25">
      <c r="A38" s="20" t="s">
        <v>83</v>
      </c>
      <c r="B38" s="20" t="s">
        <v>2</v>
      </c>
      <c r="C38" s="20" t="s">
        <v>51</v>
      </c>
      <c r="D38" s="20" t="s">
        <v>53</v>
      </c>
      <c r="E38" s="20" t="s">
        <v>54</v>
      </c>
      <c r="F38" s="19">
        <v>11941.4</v>
      </c>
      <c r="G38" s="19">
        <v>22750</v>
      </c>
    </row>
    <row r="39" spans="1:7" x14ac:dyDescent="0.25">
      <c r="A39" s="20" t="s">
        <v>83</v>
      </c>
      <c r="B39" s="20" t="s">
        <v>2</v>
      </c>
      <c r="C39" s="20" t="s">
        <v>51</v>
      </c>
      <c r="D39" s="20" t="s">
        <v>53</v>
      </c>
      <c r="E39" s="20" t="s">
        <v>31</v>
      </c>
      <c r="F39" s="19">
        <v>253.56</v>
      </c>
      <c r="G39" s="19">
        <v>689.68</v>
      </c>
    </row>
    <row r="40" spans="1:7" x14ac:dyDescent="0.25">
      <c r="A40" s="20" t="s">
        <v>83</v>
      </c>
      <c r="B40" s="20" t="s">
        <v>2</v>
      </c>
      <c r="C40" s="20" t="s">
        <v>51</v>
      </c>
      <c r="D40" s="20" t="s">
        <v>52</v>
      </c>
      <c r="E40" s="20" t="s">
        <v>71</v>
      </c>
      <c r="F40" s="19">
        <v>10382.98</v>
      </c>
      <c r="G40" s="19">
        <v>158349.98000000001</v>
      </c>
    </row>
    <row r="41" spans="1:7" x14ac:dyDescent="0.25">
      <c r="A41" s="20" t="s">
        <v>83</v>
      </c>
      <c r="B41" s="20" t="s">
        <v>2</v>
      </c>
      <c r="C41" s="20" t="s">
        <v>51</v>
      </c>
      <c r="D41" s="20" t="s">
        <v>52</v>
      </c>
      <c r="E41" s="20" t="s">
        <v>31</v>
      </c>
      <c r="F41" s="19">
        <v>20737.2</v>
      </c>
      <c r="G41" s="19">
        <v>148219.18</v>
      </c>
    </row>
    <row r="42" spans="1:7" x14ac:dyDescent="0.25">
      <c r="A42" s="20" t="s">
        <v>83</v>
      </c>
      <c r="B42" s="20" t="s">
        <v>2</v>
      </c>
      <c r="C42" s="20" t="s">
        <v>51</v>
      </c>
      <c r="D42" s="20" t="s">
        <v>52</v>
      </c>
      <c r="E42" s="20" t="s">
        <v>29</v>
      </c>
      <c r="F42" s="19">
        <v>49892.639999999999</v>
      </c>
      <c r="G42" s="19">
        <v>198681.31</v>
      </c>
    </row>
    <row r="43" spans="1:7" x14ac:dyDescent="0.25">
      <c r="A43" s="20" t="s">
        <v>83</v>
      </c>
      <c r="B43" s="20" t="s">
        <v>2</v>
      </c>
      <c r="C43" s="20" t="s">
        <v>51</v>
      </c>
      <c r="D43" s="20" t="s">
        <v>52</v>
      </c>
      <c r="E43" s="20" t="s">
        <v>60</v>
      </c>
      <c r="F43" s="19">
        <v>4591.97</v>
      </c>
      <c r="G43" s="19">
        <v>27918</v>
      </c>
    </row>
    <row r="44" spans="1:7" x14ac:dyDescent="0.25">
      <c r="A44" s="20" t="s">
        <v>83</v>
      </c>
      <c r="B44" s="20" t="s">
        <v>2</v>
      </c>
      <c r="C44" s="20" t="s">
        <v>51</v>
      </c>
      <c r="D44" s="20" t="s">
        <v>52</v>
      </c>
      <c r="E44" s="20" t="s">
        <v>26</v>
      </c>
      <c r="F44" s="19">
        <v>25028.639999999999</v>
      </c>
      <c r="G44" s="19">
        <v>134578.16</v>
      </c>
    </row>
    <row r="45" spans="1:7" x14ac:dyDescent="0.25">
      <c r="A45" s="20" t="s">
        <v>83</v>
      </c>
      <c r="B45" s="20" t="s">
        <v>2</v>
      </c>
      <c r="C45" s="20" t="s">
        <v>51</v>
      </c>
      <c r="D45" s="20" t="s">
        <v>50</v>
      </c>
      <c r="E45" s="20" t="s">
        <v>29</v>
      </c>
      <c r="F45" s="19">
        <v>1560</v>
      </c>
      <c r="G45" s="19">
        <v>13735</v>
      </c>
    </row>
    <row r="46" spans="1:7" x14ac:dyDescent="0.25">
      <c r="A46" s="20" t="s">
        <v>83</v>
      </c>
      <c r="B46" s="20" t="s">
        <v>2</v>
      </c>
      <c r="C46" s="20" t="s">
        <v>51</v>
      </c>
      <c r="D46" s="20" t="s">
        <v>110</v>
      </c>
      <c r="E46" s="20" t="s">
        <v>75</v>
      </c>
      <c r="F46" s="19">
        <v>1000</v>
      </c>
      <c r="G46" s="19">
        <v>52805.31</v>
      </c>
    </row>
    <row r="47" spans="1:7" x14ac:dyDescent="0.25">
      <c r="A47" s="33" t="s">
        <v>83</v>
      </c>
      <c r="B47" s="28"/>
      <c r="C47" s="28"/>
      <c r="D47" s="28"/>
      <c r="E47" s="28"/>
      <c r="F47" s="28">
        <f>SUM(F33:F46)</f>
        <v>339579.93</v>
      </c>
      <c r="G47" s="29">
        <f>SUM(G33:G46)</f>
        <v>1101383.0300000003</v>
      </c>
    </row>
    <row r="48" spans="1:7" x14ac:dyDescent="0.25">
      <c r="A48" s="33" t="s">
        <v>0</v>
      </c>
      <c r="B48" s="28"/>
      <c r="C48" s="28"/>
      <c r="D48" s="28"/>
      <c r="E48" s="28"/>
      <c r="F48" s="28">
        <f>+F47+F32+F23</f>
        <v>509961.03</v>
      </c>
      <c r="G48" s="28">
        <f>+G47+G32+G23</f>
        <v>1836921.9500000004</v>
      </c>
    </row>
    <row r="50" spans="1:3" x14ac:dyDescent="0.25">
      <c r="A50" t="s">
        <v>20</v>
      </c>
    </row>
    <row r="52" spans="1:3" x14ac:dyDescent="0.25">
      <c r="A52" s="50" t="s">
        <v>69</v>
      </c>
      <c r="B52" s="50"/>
      <c r="C52" s="50"/>
    </row>
    <row r="53" spans="1:3" x14ac:dyDescent="0.25">
      <c r="A53" s="43" t="s">
        <v>17</v>
      </c>
      <c r="B53" t="s">
        <v>119</v>
      </c>
      <c r="C53" t="s">
        <v>120</v>
      </c>
    </row>
    <row r="54" spans="1:3" x14ac:dyDescent="0.25">
      <c r="A54" s="44" t="s">
        <v>71</v>
      </c>
      <c r="B54" s="42">
        <v>19047.939999999999</v>
      </c>
      <c r="C54" s="42">
        <v>273536.17000000004</v>
      </c>
    </row>
    <row r="55" spans="1:3" x14ac:dyDescent="0.25">
      <c r="A55" s="44" t="s">
        <v>75</v>
      </c>
      <c r="B55" s="42">
        <v>1000</v>
      </c>
      <c r="C55" s="42">
        <v>52805.31</v>
      </c>
    </row>
    <row r="56" spans="1:3" x14ac:dyDescent="0.25">
      <c r="A56" s="44" t="s">
        <v>42</v>
      </c>
      <c r="B56" s="42">
        <v>51076.08</v>
      </c>
      <c r="C56" s="42">
        <v>126132</v>
      </c>
    </row>
    <row r="57" spans="1:3" x14ac:dyDescent="0.25">
      <c r="A57" s="44" t="s">
        <v>54</v>
      </c>
      <c r="B57" s="42">
        <v>17079.86</v>
      </c>
      <c r="C57" s="42">
        <v>28310.86</v>
      </c>
    </row>
    <row r="58" spans="1:3" x14ac:dyDescent="0.25">
      <c r="A58" s="44" t="s">
        <v>31</v>
      </c>
      <c r="B58" s="42">
        <v>51256.259999999995</v>
      </c>
      <c r="C58" s="42">
        <v>204942.12</v>
      </c>
    </row>
    <row r="59" spans="1:3" x14ac:dyDescent="0.25">
      <c r="A59" s="44" t="s">
        <v>72</v>
      </c>
      <c r="B59" s="42">
        <v>4492.8</v>
      </c>
      <c r="C59" s="42">
        <v>83662.55</v>
      </c>
    </row>
    <row r="60" spans="1:3" x14ac:dyDescent="0.25">
      <c r="A60" s="44" t="s">
        <v>41</v>
      </c>
      <c r="B60" s="42">
        <v>27483.32</v>
      </c>
      <c r="C60" s="42">
        <v>32939.72</v>
      </c>
    </row>
    <row r="61" spans="1:3" x14ac:dyDescent="0.25">
      <c r="A61" s="44" t="s">
        <v>29</v>
      </c>
      <c r="B61" s="42">
        <v>174071.03999999998</v>
      </c>
      <c r="C61" s="42">
        <v>681248.45</v>
      </c>
    </row>
    <row r="62" spans="1:3" x14ac:dyDescent="0.25">
      <c r="A62" s="44" t="s">
        <v>109</v>
      </c>
      <c r="B62" s="42">
        <v>161103.49</v>
      </c>
      <c r="C62" s="42">
        <v>220162.72</v>
      </c>
    </row>
    <row r="63" spans="1:3" x14ac:dyDescent="0.25">
      <c r="A63" s="44" t="s">
        <v>60</v>
      </c>
      <c r="B63" s="42">
        <v>4591.97</v>
      </c>
      <c r="C63" s="42">
        <v>27918</v>
      </c>
    </row>
    <row r="64" spans="1:3" x14ac:dyDescent="0.25">
      <c r="A64" s="44" t="s">
        <v>26</v>
      </c>
      <c r="B64" s="42">
        <v>122124.9</v>
      </c>
      <c r="C64" s="42">
        <v>518358.79000000004</v>
      </c>
    </row>
    <row r="65" spans="1:3" x14ac:dyDescent="0.25">
      <c r="A65" s="44" t="s">
        <v>116</v>
      </c>
      <c r="B65" s="42">
        <v>633327.65999999992</v>
      </c>
      <c r="C65" s="42">
        <v>2250016.69</v>
      </c>
    </row>
  </sheetData>
  <sortState xmlns:xlrd2="http://schemas.microsoft.com/office/spreadsheetml/2017/richdata2" ref="A37:C41">
    <sortCondition ref="A37"/>
  </sortState>
  <mergeCells count="7">
    <mergeCell ref="A52:C52"/>
    <mergeCell ref="A8:G8"/>
    <mergeCell ref="A11:G11"/>
    <mergeCell ref="A6:G6"/>
    <mergeCell ref="A7:G7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8" fitToHeight="0" orientation="portrait" r:id="rId2"/>
  <headerFooter>
    <oddFooter>&amp;CE-Página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46" t="s">
        <v>13</v>
      </c>
      <c r="B6" s="46"/>
      <c r="C6" s="46"/>
      <c r="D6" s="46"/>
      <c r="E6" s="46"/>
      <c r="F6" s="46"/>
      <c r="G6" s="46"/>
    </row>
    <row r="7" spans="1:7" ht="23.25" x14ac:dyDescent="0.35">
      <c r="A7" s="47" t="s">
        <v>14</v>
      </c>
      <c r="B7" s="47"/>
      <c r="C7" s="47"/>
      <c r="D7" s="47"/>
      <c r="E7" s="47"/>
      <c r="F7" s="47"/>
      <c r="G7" s="47"/>
    </row>
    <row r="8" spans="1:7" ht="22.5" x14ac:dyDescent="0.35">
      <c r="A8" s="48" t="s">
        <v>15</v>
      </c>
      <c r="B8" s="48"/>
      <c r="C8" s="48"/>
      <c r="D8" s="48"/>
      <c r="E8" s="48"/>
      <c r="F8" s="48"/>
      <c r="G8" s="48"/>
    </row>
    <row r="9" spans="1:7" ht="20.25" thickBot="1" x14ac:dyDescent="0.4">
      <c r="A9" s="49" t="e">
        <f>Consolidado!#REF!</f>
        <v>#REF!</v>
      </c>
      <c r="B9" s="49"/>
      <c r="C9" s="49"/>
      <c r="D9" s="49"/>
      <c r="E9" s="49"/>
      <c r="F9" s="49"/>
      <c r="G9" s="49"/>
    </row>
    <row r="10" spans="1:7" ht="15.75" thickBot="1" x14ac:dyDescent="0.3">
      <c r="A10" s="53" t="s">
        <v>19</v>
      </c>
      <c r="B10" s="54"/>
      <c r="C10" s="54"/>
      <c r="D10" s="54"/>
      <c r="E10" s="54"/>
      <c r="F10" s="54"/>
      <c r="G10" s="55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18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3"/>
  <sheetViews>
    <sheetView showGridLines="0" tabSelected="1" topLeftCell="B17" workbookViewId="0">
      <selection activeCell="B22" sqref="B22"/>
    </sheetView>
  </sheetViews>
  <sheetFormatPr baseColWidth="10" defaultColWidth="24.140625" defaultRowHeight="15" x14ac:dyDescent="0.25"/>
  <cols>
    <col min="1" max="1" width="16.7109375" hidden="1" customWidth="1"/>
    <col min="2" max="2" width="14.28515625" customWidth="1"/>
    <col min="3" max="3" width="11.5703125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46"/>
      <c r="C6" s="46"/>
      <c r="D6" s="46"/>
      <c r="E6" s="46"/>
    </row>
    <row r="7" spans="2:8" ht="23.25" x14ac:dyDescent="0.35">
      <c r="B7" s="47"/>
      <c r="C7" s="47"/>
      <c r="D7" s="47"/>
      <c r="E7" s="47"/>
    </row>
    <row r="8" spans="2:8" ht="22.5" x14ac:dyDescent="0.35">
      <c r="B8" s="48" t="s">
        <v>15</v>
      </c>
      <c r="C8" s="48"/>
      <c r="D8" s="48"/>
      <c r="E8" s="48"/>
      <c r="F8" s="40"/>
      <c r="G8" s="40"/>
      <c r="H8" s="40"/>
    </row>
    <row r="9" spans="2:8" ht="22.5" x14ac:dyDescent="0.35">
      <c r="B9" s="56" t="s">
        <v>68</v>
      </c>
      <c r="C9" s="56"/>
      <c r="D9" s="56"/>
      <c r="E9" s="56"/>
      <c r="F9" s="40"/>
      <c r="G9" s="40"/>
      <c r="H9" s="40"/>
    </row>
    <row r="10" spans="2:8" x14ac:dyDescent="0.25">
      <c r="B10" s="57" t="s">
        <v>76</v>
      </c>
      <c r="C10" s="58"/>
      <c r="D10" s="58"/>
      <c r="E10" s="59"/>
    </row>
    <row r="11" spans="2:8" x14ac:dyDescent="0.25">
      <c r="B11" s="57" t="str">
        <f>Consolidado!A11</f>
        <v>3er Trimestre Año 2023</v>
      </c>
      <c r="C11" s="58"/>
      <c r="D11" s="58"/>
      <c r="E11" s="59"/>
    </row>
    <row r="12" spans="2:8" ht="18" customHeight="1" x14ac:dyDescent="0.25">
      <c r="B12" s="37" t="s">
        <v>4</v>
      </c>
      <c r="C12" s="37" t="s">
        <v>12</v>
      </c>
      <c r="D12" s="37" t="s">
        <v>17</v>
      </c>
      <c r="E12" s="38" t="s">
        <v>8</v>
      </c>
    </row>
    <row r="13" spans="2:8" x14ac:dyDescent="0.25">
      <c r="B13" s="41" t="s">
        <v>81</v>
      </c>
      <c r="C13" s="41" t="s">
        <v>56</v>
      </c>
      <c r="D13" s="41" t="s">
        <v>95</v>
      </c>
      <c r="E13" s="36">
        <v>5075</v>
      </c>
    </row>
    <row r="14" spans="2:8" x14ac:dyDescent="0.25">
      <c r="B14" s="41" t="s">
        <v>81</v>
      </c>
      <c r="C14" s="41" t="s">
        <v>56</v>
      </c>
      <c r="D14" s="41" t="s">
        <v>42</v>
      </c>
      <c r="E14" s="36">
        <v>4783.2</v>
      </c>
    </row>
    <row r="15" spans="2:8" x14ac:dyDescent="0.25">
      <c r="B15" s="41" t="s">
        <v>81</v>
      </c>
      <c r="C15" s="41" t="s">
        <v>56</v>
      </c>
      <c r="D15" s="41" t="s">
        <v>31</v>
      </c>
      <c r="E15" s="36">
        <v>41816.519999999997</v>
      </c>
    </row>
    <row r="16" spans="2:8" x14ac:dyDescent="0.25">
      <c r="B16" s="41" t="s">
        <v>81</v>
      </c>
      <c r="C16" s="41" t="s">
        <v>56</v>
      </c>
      <c r="D16" s="41" t="s">
        <v>89</v>
      </c>
      <c r="E16" s="36">
        <v>38000</v>
      </c>
    </row>
    <row r="17" spans="2:5" x14ac:dyDescent="0.25">
      <c r="B17" s="41" t="s">
        <v>81</v>
      </c>
      <c r="C17" s="41" t="s">
        <v>56</v>
      </c>
      <c r="D17" s="41" t="s">
        <v>59</v>
      </c>
      <c r="E17" s="36">
        <v>21600.400000000001</v>
      </c>
    </row>
    <row r="18" spans="2:5" x14ac:dyDescent="0.25">
      <c r="B18" s="41" t="s">
        <v>81</v>
      </c>
      <c r="C18" s="41" t="s">
        <v>56</v>
      </c>
      <c r="D18" s="41" t="s">
        <v>111</v>
      </c>
      <c r="E18" s="36">
        <v>43940</v>
      </c>
    </row>
    <row r="19" spans="2:5" x14ac:dyDescent="0.25">
      <c r="B19" s="28" t="s">
        <v>81</v>
      </c>
      <c r="C19" s="28"/>
      <c r="D19" s="28"/>
      <c r="E19" s="29">
        <f>SUM(E13:E18)</f>
        <v>155215.12</v>
      </c>
    </row>
    <row r="20" spans="2:5" x14ac:dyDescent="0.25">
      <c r="B20" s="41" t="s">
        <v>82</v>
      </c>
      <c r="C20" s="41" t="s">
        <v>56</v>
      </c>
      <c r="D20" s="41" t="s">
        <v>57</v>
      </c>
      <c r="E20" s="36">
        <v>16725</v>
      </c>
    </row>
    <row r="21" spans="2:5" x14ac:dyDescent="0.25">
      <c r="B21" s="41" t="s">
        <v>82</v>
      </c>
      <c r="C21" s="41" t="s">
        <v>56</v>
      </c>
      <c r="D21" s="41" t="s">
        <v>89</v>
      </c>
      <c r="E21" s="36">
        <v>62700</v>
      </c>
    </row>
    <row r="22" spans="2:5" x14ac:dyDescent="0.25">
      <c r="B22" s="41" t="s">
        <v>82</v>
      </c>
      <c r="C22" s="41" t="s">
        <v>56</v>
      </c>
      <c r="D22" s="41" t="s">
        <v>23</v>
      </c>
      <c r="E22" s="36">
        <v>402022</v>
      </c>
    </row>
    <row r="23" spans="2:5" x14ac:dyDescent="0.25">
      <c r="B23" s="28" t="s">
        <v>82</v>
      </c>
      <c r="C23" s="28"/>
      <c r="D23" s="28"/>
      <c r="E23" s="29">
        <f>SUM(E20:E22)</f>
        <v>481447</v>
      </c>
    </row>
    <row r="24" spans="2:5" x14ac:dyDescent="0.25">
      <c r="B24" s="41" t="s">
        <v>83</v>
      </c>
      <c r="C24" s="41" t="s">
        <v>56</v>
      </c>
      <c r="D24" s="41" t="s">
        <v>42</v>
      </c>
      <c r="E24" s="36">
        <v>41962.2</v>
      </c>
    </row>
    <row r="25" spans="2:5" x14ac:dyDescent="0.25">
      <c r="B25" s="41" t="s">
        <v>83</v>
      </c>
      <c r="C25" s="41" t="s">
        <v>56</v>
      </c>
      <c r="D25" s="41" t="s">
        <v>89</v>
      </c>
      <c r="E25" s="36">
        <v>103550</v>
      </c>
    </row>
    <row r="26" spans="2:5" x14ac:dyDescent="0.25">
      <c r="B26" s="41" t="s">
        <v>83</v>
      </c>
      <c r="C26" s="41" t="s">
        <v>56</v>
      </c>
      <c r="D26" s="41" t="s">
        <v>59</v>
      </c>
      <c r="E26" s="36">
        <v>25020</v>
      </c>
    </row>
    <row r="27" spans="2:5" x14ac:dyDescent="0.25">
      <c r="B27" s="41" t="s">
        <v>83</v>
      </c>
      <c r="C27" s="41" t="s">
        <v>56</v>
      </c>
      <c r="D27" s="41" t="s">
        <v>111</v>
      </c>
      <c r="E27" s="36">
        <v>43940</v>
      </c>
    </row>
    <row r="28" spans="2:5" x14ac:dyDescent="0.25">
      <c r="B28" s="28" t="s">
        <v>83</v>
      </c>
      <c r="C28" s="28"/>
      <c r="D28" s="28"/>
      <c r="E28" s="29">
        <f>SUM(E24:E27)</f>
        <v>214472.2</v>
      </c>
    </row>
    <row r="29" spans="2:5" x14ac:dyDescent="0.25">
      <c r="B29" s="28" t="s">
        <v>0</v>
      </c>
      <c r="C29" s="28"/>
      <c r="D29" s="28"/>
      <c r="E29" s="29">
        <f>SUM(E28,E23,E19)</f>
        <v>851134.32</v>
      </c>
    </row>
    <row r="31" spans="2:5" x14ac:dyDescent="0.25">
      <c r="B31" t="s">
        <v>20</v>
      </c>
    </row>
    <row r="33" spans="2:4" x14ac:dyDescent="0.25">
      <c r="B33" s="50" t="s">
        <v>69</v>
      </c>
      <c r="C33" s="50"/>
      <c r="D33" s="39"/>
    </row>
    <row r="34" spans="2:4" x14ac:dyDescent="0.25">
      <c r="B34" s="43" t="s">
        <v>17</v>
      </c>
      <c r="C34" t="s">
        <v>120</v>
      </c>
    </row>
    <row r="35" spans="2:4" x14ac:dyDescent="0.25">
      <c r="B35" s="44" t="s">
        <v>95</v>
      </c>
      <c r="C35" s="42">
        <v>5075</v>
      </c>
    </row>
    <row r="36" spans="2:4" x14ac:dyDescent="0.25">
      <c r="B36" s="44" t="s">
        <v>42</v>
      </c>
      <c r="C36" s="42">
        <v>46745.399999999994</v>
      </c>
    </row>
    <row r="37" spans="2:4" x14ac:dyDescent="0.25">
      <c r="B37" s="44" t="s">
        <v>57</v>
      </c>
      <c r="C37" s="42">
        <v>16725</v>
      </c>
    </row>
    <row r="38" spans="2:4" x14ac:dyDescent="0.25">
      <c r="B38" s="44" t="s">
        <v>31</v>
      </c>
      <c r="C38" s="42">
        <v>41816.519999999997</v>
      </c>
    </row>
    <row r="39" spans="2:4" x14ac:dyDescent="0.25">
      <c r="B39" s="44" t="s">
        <v>89</v>
      </c>
      <c r="C39" s="42">
        <v>204250</v>
      </c>
    </row>
    <row r="40" spans="2:4" x14ac:dyDescent="0.25">
      <c r="B40" s="44" t="s">
        <v>23</v>
      </c>
      <c r="C40" s="42">
        <v>402022</v>
      </c>
    </row>
    <row r="41" spans="2:4" x14ac:dyDescent="0.25">
      <c r="B41" s="44" t="s">
        <v>59</v>
      </c>
      <c r="C41" s="42">
        <v>46620.4</v>
      </c>
    </row>
    <row r="42" spans="2:4" x14ac:dyDescent="0.25">
      <c r="B42" s="44" t="s">
        <v>111</v>
      </c>
      <c r="C42" s="42">
        <v>87880</v>
      </c>
    </row>
    <row r="43" spans="2:4" x14ac:dyDescent="0.25">
      <c r="B43" s="44" t="s">
        <v>116</v>
      </c>
      <c r="C43" s="42">
        <v>851134.32</v>
      </c>
    </row>
  </sheetData>
  <sortState xmlns:xlrd2="http://schemas.microsoft.com/office/spreadsheetml/2017/richdata2" ref="B12:F20">
    <sortCondition ref="B12"/>
  </sortState>
  <mergeCells count="7">
    <mergeCell ref="B33:C33"/>
    <mergeCell ref="B9:E9"/>
    <mergeCell ref="B11:E11"/>
    <mergeCell ref="B6:E6"/>
    <mergeCell ref="B7:E7"/>
    <mergeCell ref="B8:E8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64" fitToHeight="0" orientation="portrait" r:id="rId2"/>
  <headerFooter>
    <oddFooter>&amp;CE-Página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2025-06-04T16:35:42Z</dcterms:modified>
</cp:coreProperties>
</file>