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"/>
    </mc:Choice>
  </mc:AlternateContent>
  <xr:revisionPtr revIDLastSave="0" documentId="8_{D62FF64D-39CC-47A0-931F-EFFE944DB781}" xr6:coauthVersionLast="47" xr6:coauthVersionMax="47" xr10:uidLastSave="{00000000-0000-0000-0000-000000000000}"/>
  <bookViews>
    <workbookView xWindow="5910" yWindow="591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Print_Titles" localSheetId="1">'Bovino Carnico'!$11:$13</definedName>
    <definedName name="Print_Titles" localSheetId="2">'Bovino Lacteo'!$10:$12</definedName>
    <definedName name="Print_Titles" localSheetId="5">Embutidos!$10:$12</definedName>
    <definedName name="Print_Titles" localSheetId="7">Huevo!$10:$11</definedName>
    <definedName name="Print_Titles" localSheetId="3">Leche!$10:$12</definedName>
    <definedName name="Print_Titles" localSheetId="6">'Otro Origen'!$10:$12</definedName>
    <definedName name="Print_Titles" localSheetId="4">Pieles!$11:$13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6" l="1"/>
  <c r="F41" i="14" l="1"/>
  <c r="G41" i="14"/>
  <c r="F22" i="14"/>
  <c r="G22" i="14"/>
  <c r="E17" i="20"/>
  <c r="F18" i="12"/>
  <c r="G18" i="12"/>
  <c r="F14" i="12"/>
  <c r="G14" i="12"/>
  <c r="F16" i="12"/>
  <c r="G16" i="12"/>
  <c r="F56" i="7"/>
  <c r="G56" i="7"/>
  <c r="F28" i="7"/>
  <c r="G28" i="7"/>
  <c r="F18" i="5"/>
  <c r="F27" i="5"/>
  <c r="F32" i="5"/>
  <c r="G32" i="5"/>
  <c r="G27" i="5"/>
  <c r="G18" i="5"/>
  <c r="E28" i="20" l="1"/>
  <c r="E25" i="20"/>
  <c r="F32" i="14"/>
  <c r="F42" i="14" s="1"/>
  <c r="G32" i="14"/>
  <c r="G42" i="14" s="1"/>
  <c r="G19" i="12" l="1"/>
  <c r="F19" i="12"/>
  <c r="F35" i="11"/>
  <c r="G35" i="11"/>
  <c r="F32" i="11"/>
  <c r="G32" i="11"/>
  <c r="F22" i="11"/>
  <c r="G22" i="11"/>
  <c r="F36" i="11" l="1"/>
  <c r="F46" i="6"/>
  <c r="G46" i="6"/>
  <c r="F39" i="6"/>
  <c r="G39" i="6"/>
  <c r="F24" i="6"/>
  <c r="G24" i="6"/>
  <c r="F41" i="7" l="1"/>
  <c r="G41" i="7"/>
  <c r="G36" i="11"/>
  <c r="F47" i="6"/>
  <c r="G57" i="7" l="1"/>
  <c r="F57" i="7"/>
  <c r="G33" i="5"/>
  <c r="C13" i="15" s="1"/>
  <c r="F33" i="5"/>
  <c r="G47" i="6"/>
  <c r="E29" i="20"/>
  <c r="C14" i="15" l="1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<sst xmlns="http://schemas.openxmlformats.org/spreadsheetml/2006/main" count="918" uniqueCount="112">
  <si>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</si>
  <si>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</si>
  <si>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</si>
  <si>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</si>
  <si>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</si>
  <si>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</si>
  <si>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</si>
  <si>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</si>
  <si>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</si>
  <si>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</si>
  <si>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</si>
  <si>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</si>
  <si>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</si>
  <si>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</si>
  <si>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</si>
  <si>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</si>
  <si>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</si>
  <si>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</si>
  <si>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</si>
  <si>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</si>
  <si>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</si>
  <si>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</si>
  <si>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Consolidado de Exportaciones de Mercancia de Otro Origen del Año 2019</t>
  </si>
  <si>
    <t>Consolidado de Exportaciones de Productos veterinarios del Año 2019</t>
  </si>
  <si>
    <t>Consolidado de Exportaciones de Leche</t>
  </si>
  <si>
    <t>Consolidado de Exportaciones de Pieles</t>
  </si>
  <si>
    <t>Consolidado de Exportaciones de Embutidos</t>
  </si>
  <si>
    <t>Enero</t>
  </si>
  <si>
    <t>Guatemala</t>
  </si>
  <si>
    <t>Cárnico</t>
  </si>
  <si>
    <t>Bovino</t>
  </si>
  <si>
    <t>Cortes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</si>
  <si>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</si>
  <si>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</si>
  <si>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</si>
  <si>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</si>
  <si>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</si>
  <si>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</si>
  <si>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</si>
  <si>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</si>
  <si>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</si>
  <si>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</si>
  <si>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</si>
  <si>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</si>
  <si>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</si>
  <si>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</si>
  <si>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</si>
  <si>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</si>
  <si>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Cuba</t>
  </si>
  <si>
    <t>Leche con Chocolate</t>
  </si>
  <si>
    <t>Puerto Rico</t>
  </si>
  <si>
    <t>Formula Infantil</t>
  </si>
  <si>
    <t>Portugal</t>
  </si>
  <si>
    <t>Curtidas o Curadas</t>
  </si>
  <si>
    <t>Piel Animal</t>
  </si>
  <si>
    <t>Italia</t>
  </si>
  <si>
    <t>Sopa</t>
  </si>
  <si>
    <t>Otro Tipo</t>
  </si>
  <si>
    <t>Sazones</t>
  </si>
  <si>
    <t>Mayonesa</t>
  </si>
  <si>
    <t>Curazao</t>
  </si>
  <si>
    <t>PVET</t>
  </si>
  <si>
    <t>Febrero</t>
  </si>
  <si>
    <t>Marzo</t>
  </si>
  <si>
    <t>Ecuador</t>
  </si>
  <si>
    <t>Lengua</t>
  </si>
  <si>
    <t>Honduras</t>
  </si>
  <si>
    <t>Islas Virgenes (U.S.)</t>
  </si>
  <si>
    <t>San Martin</t>
  </si>
  <si>
    <t>Leche entera liquida</t>
  </si>
  <si>
    <t>Leche evaporada</t>
  </si>
  <si>
    <t>Indonesia</t>
  </si>
  <si>
    <t>Turquia</t>
  </si>
  <si>
    <t>Alemania</t>
  </si>
  <si>
    <t>Pieles Bovinas Secas y Saladas</t>
  </si>
  <si>
    <t>España</t>
  </si>
  <si>
    <t>Semicurtidas o semicuradas</t>
  </si>
  <si>
    <t>China</t>
  </si>
  <si>
    <t>Bonaire</t>
  </si>
  <si>
    <t>N/A</t>
  </si>
  <si>
    <t>Depto. de Planificacion y Desarrollo</t>
  </si>
  <si>
    <t>Consolidado General de Exportaciones T1</t>
  </si>
  <si>
    <t>Consolidado de Exportaciones de Carne de Res T1</t>
  </si>
  <si>
    <t xml:space="preserve">Guatemala </t>
  </si>
  <si>
    <t>Consolidado por pais</t>
  </si>
  <si>
    <t>kg</t>
  </si>
  <si>
    <t>Consolidado de Exportaciones de Lacteos -T1</t>
  </si>
  <si>
    <t>Pais</t>
  </si>
  <si>
    <t xml:space="preserve">Valor US </t>
  </si>
  <si>
    <t>Procedencia</t>
  </si>
  <si>
    <t>Carne deshuesada</t>
  </si>
  <si>
    <t>Aruba</t>
  </si>
  <si>
    <t>Islas Turcas y Caicos</t>
  </si>
  <si>
    <t>Guyana</t>
  </si>
  <si>
    <t>Leche entera en polvo</t>
  </si>
  <si>
    <t>Dominica</t>
  </si>
  <si>
    <t>San Tomas</t>
  </si>
  <si>
    <t>Leche condensada</t>
  </si>
  <si>
    <t>Granada</t>
  </si>
  <si>
    <t>enero</t>
  </si>
  <si>
    <t>Grasa</t>
  </si>
  <si>
    <t>Carne de res</t>
  </si>
  <si>
    <t>Carne Deshuesada</t>
  </si>
  <si>
    <t>El Salvador</t>
  </si>
  <si>
    <t>Barbados</t>
  </si>
  <si>
    <t>Islas Caiman</t>
  </si>
  <si>
    <t>Bangladesh</t>
  </si>
  <si>
    <t>Vietnam</t>
  </si>
  <si>
    <t>Surinam</t>
  </si>
  <si>
    <t>Ghana</t>
  </si>
  <si>
    <t>Año 2024</t>
  </si>
  <si>
    <t xml:space="preserve">Guayana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</si>
</sst>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  <family val="2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11" fillId="0" borderId="10" xfId="5" applyFont="1" applyBorder="1" applyAlignment="1">
      <alignment wrapText="1"/>
    </xf>
    <xf numFmtId="4" fontId="11" fillId="0" borderId="10" xfId="5" applyNumberFormat="1" applyFont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0" fontId="5" fillId="0" borderId="10" xfId="0" applyFont="1" applyBorder="1" applyAlignment="1">
      <alignment horizontal="center" vertical="center"/>
    </xf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4" fontId="1" fillId="0" borderId="15" xfId="5" applyNumberFormat="1" applyFont="1" applyBorder="1" applyAlignment="1">
      <alignment horizontal="right" wrapText="1"/>
    </xf>
    <xf numFmtId="4" fontId="1" fillId="0" borderId="0" xfId="5" applyNumberFormat="1" applyFont="1" applyAlignment="1">
      <alignment horizontal="right" wrapText="1"/>
    </xf>
    <xf numFmtId="0" fontId="1" fillId="0" borderId="0" xfId="6" applyFont="1" applyAlignment="1">
      <alignment wrapText="1"/>
    </xf>
    <xf numFmtId="43" fontId="1" fillId="0" borderId="10" xfId="1" applyFont="1" applyBorder="1" applyAlignment="1">
      <alignment horizontal="right" wrapText="1"/>
    </xf>
    <xf numFmtId="4" fontId="0" fillId="0" borderId="10" xfId="0" applyNumberFormat="1" applyBorder="1" applyAlignment="1">
      <alignment horizontal="center" vertical="center"/>
    </xf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7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  <cellStyle name="Normal_Leche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Exportaciones</a:t>
            </a:r>
            <a:r>
              <a:rPr lang="en-US" b="1" baseline="0"/>
              <a:t> de Productos Pecuarios </a:t>
            </a:r>
          </a:p>
          <a:p>
            <a:pPr>
              <a:defRPr/>
            </a:pPr>
            <a:r>
              <a:rPr lang="en-US" b="1" baseline="0"/>
              <a:t>Kg  / T1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547864.46</c:v>
                </c:pt>
                <c:pt idx="1">
                  <c:v>412288.54000000004</c:v>
                </c:pt>
                <c:pt idx="2">
                  <c:v>210398.8</c:v>
                </c:pt>
                <c:pt idx="3">
                  <c:v>562125.56000000006</c:v>
                </c:pt>
                <c:pt idx="4">
                  <c:v>0</c:v>
                </c:pt>
                <c:pt idx="5">
                  <c:v>452046.7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507952"/>
        <c:axId val="1336508496"/>
      </c:barChart>
      <c:catAx>
        <c:axId val="133650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6508496"/>
        <c:crosses val="autoZero"/>
        <c:auto val="1"/>
        <c:lblAlgn val="ctr"/>
        <c:lblOffset val="100"/>
        <c:noMultiLvlLbl val="0"/>
      </c:catAx>
      <c:valAx>
        <c:axId val="133650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650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 T1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Pieles!$C$42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9704862701080111E-3"/>
                  <c:y val="-3.7267080745341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A1-4096-A065-36B2A2B36200}"/>
                </c:ext>
              </c:extLst>
            </c:dLbl>
            <c:dLbl>
              <c:idx val="5"/>
              <c:layout>
                <c:manualLayout>
                  <c:x val="0"/>
                  <c:y val="2.0703933747412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A1-4096-A065-36B2A2B36200}"/>
                </c:ext>
              </c:extLst>
            </c:dLbl>
            <c:dLbl>
              <c:idx val="6"/>
              <c:layout>
                <c:manualLayout>
                  <c:x val="7.4557294051619477E-3"/>
                  <c:y val="-2.4844720496894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A1-4096-A065-36B2A2B36200}"/>
                </c:ext>
              </c:extLst>
            </c:dLbl>
            <c:dLbl>
              <c:idx val="7"/>
              <c:layout>
                <c:manualLayout>
                  <c:x val="0"/>
                  <c:y val="-4.554865424430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A1-4096-A065-36B2A2B36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Pieles!$A$43:$A$52</c:f>
              <c:strCache>
                <c:ptCount val="10"/>
                <c:pt idx="0">
                  <c:v>Alemania</c:v>
                </c:pt>
                <c:pt idx="1">
                  <c:v>Bangladesh</c:v>
                </c:pt>
                <c:pt idx="2">
                  <c:v>China</c:v>
                </c:pt>
                <c:pt idx="3">
                  <c:v>Estados Unidos</c:v>
                </c:pt>
                <c:pt idx="4">
                  <c:v>Guatemala</c:v>
                </c:pt>
                <c:pt idx="5">
                  <c:v>Indonesia</c:v>
                </c:pt>
                <c:pt idx="6">
                  <c:v>Italia</c:v>
                </c:pt>
                <c:pt idx="7">
                  <c:v>Portugal</c:v>
                </c:pt>
                <c:pt idx="8">
                  <c:v>Turquia</c:v>
                </c:pt>
                <c:pt idx="9">
                  <c:v>Vietnam</c:v>
                </c:pt>
              </c:strCache>
            </c:strRef>
          </c:cat>
          <c:val>
            <c:numRef>
              <c:f>Pieles!$C$43:$C$52</c:f>
              <c:numCache>
                <c:formatCode>#,##0.00</c:formatCode>
                <c:ptCount val="10"/>
                <c:pt idx="0" formatCode="_(* #,##0.00_);_(* \(#,##0.00\);_(* &quot;-&quot;??_);_(@_)">
                  <c:v>2278.1999999999998</c:v>
                </c:pt>
                <c:pt idx="1">
                  <c:v>39700.870000000003</c:v>
                </c:pt>
                <c:pt idx="2">
                  <c:v>64911</c:v>
                </c:pt>
                <c:pt idx="3">
                  <c:v>30223</c:v>
                </c:pt>
                <c:pt idx="4">
                  <c:v>97895.31</c:v>
                </c:pt>
                <c:pt idx="5">
                  <c:v>13239.599999999999</c:v>
                </c:pt>
                <c:pt idx="6">
                  <c:v>157587.54</c:v>
                </c:pt>
                <c:pt idx="7">
                  <c:v>22800</c:v>
                </c:pt>
                <c:pt idx="8">
                  <c:v>90710.57</c:v>
                </c:pt>
                <c:pt idx="9">
                  <c:v>4806.51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A1-4096-A065-36B2A2B362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5389824"/>
        <c:axId val="2095385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Pieles!$B$42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Pieles!$A$43:$A$52</c15:sqref>
                        </c15:formulaRef>
                      </c:ext>
                    </c:extLst>
                    <c:strCache>
                      <c:ptCount val="10"/>
                      <c:pt idx="0">
                        <c:v>Alemania</c:v>
                      </c:pt>
                      <c:pt idx="1">
                        <c:v>Bangladesh</c:v>
                      </c:pt>
                      <c:pt idx="2">
                        <c:v>China</c:v>
                      </c:pt>
                      <c:pt idx="3">
                        <c:v>Estados Unidos</c:v>
                      </c:pt>
                      <c:pt idx="4">
                        <c:v>Guatemala</c:v>
                      </c:pt>
                      <c:pt idx="5">
                        <c:v>Indonesia</c:v>
                      </c:pt>
                      <c:pt idx="6">
                        <c:v>Italia</c:v>
                      </c:pt>
                      <c:pt idx="7">
                        <c:v>Portugal</c:v>
                      </c:pt>
                      <c:pt idx="8">
                        <c:v>Turquia</c:v>
                      </c:pt>
                      <c:pt idx="9">
                        <c:v>Vietnam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Pieles!$B$43:$B$52</c15:sqref>
                        </c15:formulaRef>
                      </c:ext>
                    </c:extLst>
                    <c:numCache>
                      <c:formatCode>#,##0.00</c:formatCode>
                      <c:ptCount val="10"/>
                      <c:pt idx="0" formatCode="_(* #,##0.00_);_(* \(#,##0.00\);_(* &quot;-&quot;??_);_(@_)">
                        <c:v>90.6</c:v>
                      </c:pt>
                      <c:pt idx="1">
                        <c:v>2125</c:v>
                      </c:pt>
                      <c:pt idx="2">
                        <c:v>107511</c:v>
                      </c:pt>
                      <c:pt idx="3">
                        <c:v>28304.22</c:v>
                      </c:pt>
                      <c:pt idx="4">
                        <c:v>5193</c:v>
                      </c:pt>
                      <c:pt idx="5">
                        <c:v>120360</c:v>
                      </c:pt>
                      <c:pt idx="6">
                        <c:v>15317.74</c:v>
                      </c:pt>
                      <c:pt idx="7">
                        <c:v>48000</c:v>
                      </c:pt>
                      <c:pt idx="8">
                        <c:v>234950</c:v>
                      </c:pt>
                      <c:pt idx="9">
                        <c:v>274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A1-4096-A065-36B2A2B36200}"/>
                  </c:ext>
                </c:extLst>
              </c15:ser>
            </c15:filteredBarSeries>
          </c:ext>
        </c:extLst>
      </c:barChart>
      <c:catAx>
        <c:axId val="209538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5472"/>
        <c:crosses val="autoZero"/>
        <c:auto val="1"/>
        <c:lblAlgn val="ctr"/>
        <c:lblOffset val="100"/>
        <c:noMultiLvlLbl val="0"/>
      </c:catAx>
      <c:valAx>
        <c:axId val="209538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  / Kg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Embutidos!$B$24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3E-4966-B50B-14618D7C8CB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3E-4966-B50B-14618D7C8CB5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3E-4966-B50B-14618D7C8C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Embutidos!$A$25:$A$27</c:f>
              <c:numCache>
                <c:formatCode>General</c:formatCode>
                <c:ptCount val="3"/>
              </c:numCache>
            </c:numRef>
          </c:cat>
          <c:val>
            <c:numRef>
              <c:f>Embutidos!$B$25:$B$27</c:f>
              <c:numCache>
                <c:formatCode>#,##0.00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053E-4966-B50B-14618D7C8CB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Embutidos  /  T1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Embutidos!$C$24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Embutidos!$A$25:$A$27</c:f>
              <c:numCache>
                <c:formatCode>General</c:formatCode>
                <c:ptCount val="3"/>
              </c:numCache>
            </c:numRef>
          </c:cat>
          <c:val>
            <c:numRef>
              <c:f>Embutidos!$C$25:$C$27</c:f>
              <c:numCache>
                <c:formatCode>#,##0.00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6C5-448A-8240-81DAE72E0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5386560"/>
        <c:axId val="2095382752"/>
      </c:barChart>
      <c:catAx>
        <c:axId val="20953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2752"/>
        <c:crosses val="autoZero"/>
        <c:auto val="1"/>
        <c:lblAlgn val="ctr"/>
        <c:lblOffset val="100"/>
        <c:noMultiLvlLbl val="0"/>
      </c:catAx>
      <c:valAx>
        <c:axId val="209538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/ Kg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'Otro Origen'!$B$47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A6-4E9F-A94A-C9D5D3148D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A6-4E9F-A94A-C9D5D3148D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A6-4E9F-A94A-C9D5D3148D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A6-4E9F-A94A-C9D5D3148D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A6-4E9F-A94A-C9D5D3148D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9A6-4E9F-A94A-C9D5D3148D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A6-4E9F-A94A-C9D5D3148D1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A6-4E9F-A94A-C9D5D3148D1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A6-4E9F-A94A-C9D5D3148D1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A6-4E9F-A94A-C9D5D3148D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'Otro Origen'!$A$48:$A$57</c:f>
              <c:strCache>
                <c:ptCount val="10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España</c:v>
                </c:pt>
                <c:pt idx="4">
                  <c:v>Estados Unidos</c:v>
                </c:pt>
                <c:pt idx="5">
                  <c:v>Guayana </c:v>
                </c:pt>
                <c:pt idx="6">
                  <c:v>Jamaica</c:v>
                </c:pt>
                <c:pt idx="7">
                  <c:v>San Martin</c:v>
                </c:pt>
                <c:pt idx="8">
                  <c:v>Surinam</c:v>
                </c:pt>
                <c:pt idx="9">
                  <c:v>Trinidad &amp; Tobago</c:v>
                </c:pt>
              </c:strCache>
            </c:strRef>
          </c:cat>
          <c:val>
            <c:numRef>
              <c:f>'Otro Origen'!$B$48:$B$57</c:f>
              <c:numCache>
                <c:formatCode>#,##0.00</c:formatCode>
                <c:ptCount val="10"/>
                <c:pt idx="0">
                  <c:v>8328.3799999999992</c:v>
                </c:pt>
                <c:pt idx="1">
                  <c:v>49071.26</c:v>
                </c:pt>
                <c:pt idx="2">
                  <c:v>4098.0600000000004</c:v>
                </c:pt>
                <c:pt idx="3">
                  <c:v>12000</c:v>
                </c:pt>
                <c:pt idx="4">
                  <c:v>14300.07</c:v>
                </c:pt>
                <c:pt idx="5">
                  <c:v>16372.8</c:v>
                </c:pt>
                <c:pt idx="6">
                  <c:v>145907.29</c:v>
                </c:pt>
                <c:pt idx="7">
                  <c:v>7354.32</c:v>
                </c:pt>
                <c:pt idx="8">
                  <c:v>5129.5200000000004</c:v>
                </c:pt>
                <c:pt idx="9">
                  <c:v>152772.49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9A6-4E9F-A94A-C9D5D3148D1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 /  T1 valores en $US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'Otro Origen'!$C$47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'Otro Origen'!$A$48:$A$57</c:f>
              <c:strCache>
                <c:ptCount val="10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España</c:v>
                </c:pt>
                <c:pt idx="4">
                  <c:v>Estados Unidos</c:v>
                </c:pt>
                <c:pt idx="5">
                  <c:v>Guayana </c:v>
                </c:pt>
                <c:pt idx="6">
                  <c:v>Jamaica</c:v>
                </c:pt>
                <c:pt idx="7">
                  <c:v>San Martin</c:v>
                </c:pt>
                <c:pt idx="8">
                  <c:v>Surinam</c:v>
                </c:pt>
                <c:pt idx="9">
                  <c:v>Trinidad &amp; Tobago</c:v>
                </c:pt>
              </c:strCache>
            </c:strRef>
          </c:cat>
          <c:val>
            <c:numRef>
              <c:f>'Otro Origen'!$C$48:$C$57</c:f>
              <c:numCache>
                <c:formatCode>#,##0.00</c:formatCode>
                <c:ptCount val="10"/>
                <c:pt idx="0">
                  <c:v>123368.98</c:v>
                </c:pt>
                <c:pt idx="1">
                  <c:v>125178.45000000001</c:v>
                </c:pt>
                <c:pt idx="2">
                  <c:v>8510.4599999999991</c:v>
                </c:pt>
                <c:pt idx="3">
                  <c:v>5520</c:v>
                </c:pt>
                <c:pt idx="4">
                  <c:v>150264.59999999998</c:v>
                </c:pt>
                <c:pt idx="5">
                  <c:v>42028.5</c:v>
                </c:pt>
                <c:pt idx="6">
                  <c:v>964814.76</c:v>
                </c:pt>
                <c:pt idx="7">
                  <c:v>95640.61</c:v>
                </c:pt>
                <c:pt idx="8">
                  <c:v>42391.6</c:v>
                </c:pt>
                <c:pt idx="9">
                  <c:v>812556.58000000007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F-49C8-8685-642370325B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5387104"/>
        <c:axId val="2095383296"/>
      </c:barChart>
      <c:catAx>
        <c:axId val="20953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3296"/>
        <c:crosses val="autoZero"/>
        <c:auto val="1"/>
        <c:lblAlgn val="ctr"/>
        <c:lblOffset val="100"/>
        <c:noMultiLvlLbl val="0"/>
      </c:catAx>
      <c:valAx>
        <c:axId val="209538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Productos veterinarios /  T1 valores en $US</a:t>
            </a:r>
            <a:r>
              <a:rPr lang="en-US" sz="1800" b="1" i="0" baseline="0">
                <a:effectLst/>
              </a:rPr>
              <a:t> 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 vet'!$C$34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 vet'!$B$35:$B$45</c:f>
              <c:strCache>
                <c:ptCount val="11"/>
                <c:pt idx="0">
                  <c:v>Aruba</c:v>
                </c:pt>
                <c:pt idx="1">
                  <c:v>Bangladesh</c:v>
                </c:pt>
                <c:pt idx="2">
                  <c:v>Cuba</c:v>
                </c:pt>
                <c:pt idx="3">
                  <c:v>Ecuador</c:v>
                </c:pt>
                <c:pt idx="4">
                  <c:v>Estados Unidos</c:v>
                </c:pt>
                <c:pt idx="5">
                  <c:v>Ghana</c:v>
                </c:pt>
                <c:pt idx="6">
                  <c:v>Haiti</c:v>
                </c:pt>
                <c:pt idx="7">
                  <c:v>Honduras</c:v>
                </c:pt>
                <c:pt idx="8">
                  <c:v>Islas Turcas y Caicos</c:v>
                </c:pt>
                <c:pt idx="9">
                  <c:v>Jamaica</c:v>
                </c:pt>
                <c:pt idx="10">
                  <c:v>Puerto Rico</c:v>
                </c:pt>
              </c:strCache>
            </c:strRef>
          </c:cat>
          <c:val>
            <c:numRef>
              <c:f>'Pro vet'!$C$35:$C$45</c:f>
              <c:numCache>
                <c:formatCode>_(* #,##0.00_);_(* \(#,##0.00\);_(* "-"??_);_(@_)</c:formatCode>
                <c:ptCount val="11"/>
                <c:pt idx="0">
                  <c:v>13260</c:v>
                </c:pt>
                <c:pt idx="1">
                  <c:v>9500</c:v>
                </c:pt>
                <c:pt idx="2">
                  <c:v>1081686.21</c:v>
                </c:pt>
                <c:pt idx="3">
                  <c:v>67224</c:v>
                </c:pt>
                <c:pt idx="4">
                  <c:v>348735.72</c:v>
                </c:pt>
                <c:pt idx="5">
                  <c:v>78970</c:v>
                </c:pt>
                <c:pt idx="6">
                  <c:v>4653.3</c:v>
                </c:pt>
                <c:pt idx="7">
                  <c:v>18850</c:v>
                </c:pt>
                <c:pt idx="8">
                  <c:v>1422</c:v>
                </c:pt>
                <c:pt idx="9">
                  <c:v>5555</c:v>
                </c:pt>
                <c:pt idx="10">
                  <c:v>87880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D-4F9F-A0A9-29F10A4E82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5383840"/>
        <c:axId val="2095384384"/>
      </c:barChart>
      <c:catAx>
        <c:axId val="20953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4384"/>
        <c:crosses val="autoZero"/>
        <c:auto val="1"/>
        <c:lblAlgn val="ctr"/>
        <c:lblOffset val="100"/>
        <c:noMultiLvlLbl val="0"/>
      </c:catAx>
      <c:valAx>
        <c:axId val="209538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Exportaciones de Productos Pecuarios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Valor en $US  / T1</a:t>
            </a:r>
          </a:p>
        </c:rich>
      </c:tx>
      <c:layout>
        <c:manualLayout>
          <c:xMode val="edge"/>
          <c:yMode val="edge"/>
          <c:x val="0.25208127402526087"/>
          <c:y val="3.706914684444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2699361.35</c:v>
                </c:pt>
                <c:pt idx="1">
                  <c:v>1474292.5899999999</c:v>
                </c:pt>
                <c:pt idx="2">
                  <c:v>889674.45</c:v>
                </c:pt>
                <c:pt idx="3">
                  <c:v>524152.60000000003</c:v>
                </c:pt>
                <c:pt idx="4">
                  <c:v>0</c:v>
                </c:pt>
                <c:pt idx="5">
                  <c:v>2642014.73</c:v>
                </c:pt>
                <c:pt idx="6">
                  <c:v>1717736.23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B-4964-9AB7-7470F6D1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509040"/>
        <c:axId val="1336505776"/>
      </c:barChart>
      <c:catAx>
        <c:axId val="13365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6505776"/>
        <c:crosses val="autoZero"/>
        <c:auto val="1"/>
        <c:lblAlgn val="ctr"/>
        <c:lblOffset val="100"/>
        <c:noMultiLvlLbl val="0"/>
      </c:catAx>
      <c:valAx>
        <c:axId val="133650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650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Carne de Res </a:t>
            </a:r>
            <a:r>
              <a:rPr lang="es-DO" b="1" baseline="0"/>
              <a:t> / Kg - T1</a:t>
            </a:r>
            <a:endParaRPr lang="es-DO" b="1"/>
          </a:p>
        </c:rich>
      </c:tx>
      <c:layout>
        <c:manualLayout>
          <c:xMode val="edge"/>
          <c:yMode val="edge"/>
          <c:x val="8.7021700416011843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7-4780-A831-76EAE70CEF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47-4780-A831-76EAE70CEF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47-4780-A831-76EAE70CEF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Carnico'!$A$39:$A$41</c:f>
              <c:strCache>
                <c:ptCount val="3"/>
                <c:pt idx="0">
                  <c:v>El Salvador</c:v>
                </c:pt>
                <c:pt idx="1">
                  <c:v>Estados Unidos</c:v>
                </c:pt>
                <c:pt idx="2">
                  <c:v>Guatemala </c:v>
                </c:pt>
              </c:strCache>
            </c:strRef>
          </c:cat>
          <c:val>
            <c:numRef>
              <c:f>'Bovino Carnico'!$B$39:$B$41</c:f>
              <c:numCache>
                <c:formatCode>#,##0.00</c:formatCode>
                <c:ptCount val="3"/>
                <c:pt idx="0">
                  <c:v>22675.67</c:v>
                </c:pt>
                <c:pt idx="1">
                  <c:v>60228.53</c:v>
                </c:pt>
                <c:pt idx="2">
                  <c:v>464960.26000000007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7-48C6-997C-0538A106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Carne de Res   / $US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Carnico'!$A$39:$A$41</c:f>
              <c:strCache>
                <c:ptCount val="3"/>
                <c:pt idx="0">
                  <c:v>El Salvador</c:v>
                </c:pt>
                <c:pt idx="1">
                  <c:v>Estados Unidos</c:v>
                </c:pt>
                <c:pt idx="2">
                  <c:v>Guatemala </c:v>
                </c:pt>
              </c:strCache>
            </c:strRef>
          </c:cat>
          <c:val>
            <c:numRef>
              <c:f>'Bovino Carnico'!$C$39:$C$41</c:f>
              <c:numCache>
                <c:formatCode>#,##0.00</c:formatCode>
                <c:ptCount val="3"/>
                <c:pt idx="0">
                  <c:v>145952.32000000001</c:v>
                </c:pt>
                <c:pt idx="1">
                  <c:v>280530.98</c:v>
                </c:pt>
                <c:pt idx="2">
                  <c:v>2272878.0499999998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8-40B5-B8DF-322F78AC0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506320"/>
        <c:axId val="2095387648"/>
      </c:barChart>
      <c:catAx>
        <c:axId val="133650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7648"/>
        <c:crosses val="autoZero"/>
        <c:auto val="1"/>
        <c:lblAlgn val="ctr"/>
        <c:lblOffset val="100"/>
        <c:noMultiLvlLbl val="0"/>
      </c:catAx>
      <c:valAx>
        <c:axId val="209538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650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Lacteos </a:t>
            </a:r>
            <a:r>
              <a:rPr lang="es-DO" b="1" baseline="0"/>
              <a:t> / Kg T1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'Bovino Lacteo'!$B$52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B-424B-B5ED-88DFBD2C66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6B-424B-B5ED-88DFBD2C66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6B-424B-B5ED-88DFBD2C66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B-424B-B5ED-88DFBD2C6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6B-424B-B5ED-88DFBD2C6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36B-424B-B5ED-88DFBD2C66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36B-424B-B5ED-88DFBD2C66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36B-424B-B5ED-88DFBD2C6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Lacteo'!$A$53:$A$59</c:f>
              <c:strCache>
                <c:ptCount val="7"/>
                <c:pt idx="0">
                  <c:v>Antigua y Barbuda</c:v>
                </c:pt>
                <c:pt idx="1">
                  <c:v>Curazao</c:v>
                </c:pt>
                <c:pt idx="2">
                  <c:v>Estados Unidos</c:v>
                </c:pt>
                <c:pt idx="3">
                  <c:v>Guyana</c:v>
                </c:pt>
                <c:pt idx="4">
                  <c:v>Jamaica</c:v>
                </c:pt>
                <c:pt idx="5">
                  <c:v>Estados Unidos</c:v>
                </c:pt>
                <c:pt idx="6">
                  <c:v>Trinidad &amp; Tobago</c:v>
                </c:pt>
              </c:strCache>
            </c:strRef>
          </c:cat>
          <c:val>
            <c:numRef>
              <c:f>'Bovino Lacteo'!$B$53:$B$59</c:f>
              <c:numCache>
                <c:formatCode>#,##0.00</c:formatCode>
                <c:ptCount val="7"/>
                <c:pt idx="0">
                  <c:v>11071.52</c:v>
                </c:pt>
                <c:pt idx="1">
                  <c:v>875</c:v>
                </c:pt>
                <c:pt idx="2">
                  <c:v>88490.52</c:v>
                </c:pt>
                <c:pt idx="3" formatCode="_(* #,##0.00_);_(* \(#,##0.00\);_(* &quot;-&quot;??_);_(@_)">
                  <c:v>4987.07</c:v>
                </c:pt>
                <c:pt idx="4">
                  <c:v>252168.18</c:v>
                </c:pt>
                <c:pt idx="5">
                  <c:v>16030.54</c:v>
                </c:pt>
                <c:pt idx="6">
                  <c:v>34911.99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9-4C4E-A58E-7B276207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Lacteos  /  T1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'Bovino Lacteo'!$C$52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Lacteo'!$A$53:$A$59</c:f>
              <c:strCache>
                <c:ptCount val="7"/>
                <c:pt idx="0">
                  <c:v>Antigua y Barbuda</c:v>
                </c:pt>
                <c:pt idx="1">
                  <c:v>Curazao</c:v>
                </c:pt>
                <c:pt idx="2">
                  <c:v>Estados Unidos</c:v>
                </c:pt>
                <c:pt idx="3">
                  <c:v>Guyana</c:v>
                </c:pt>
                <c:pt idx="4">
                  <c:v>Jamaica</c:v>
                </c:pt>
                <c:pt idx="5">
                  <c:v>Estados Unidos</c:v>
                </c:pt>
                <c:pt idx="6">
                  <c:v>Trinidad &amp; Tobago</c:v>
                </c:pt>
              </c:strCache>
            </c:strRef>
          </c:cat>
          <c:val>
            <c:numRef>
              <c:f>'Bovino Lacteo'!$C$53:$C$59</c:f>
              <c:numCache>
                <c:formatCode>#,##0.00</c:formatCode>
                <c:ptCount val="7"/>
                <c:pt idx="0">
                  <c:v>38401.599999999999</c:v>
                </c:pt>
                <c:pt idx="1">
                  <c:v>2443.4699999999998</c:v>
                </c:pt>
                <c:pt idx="2">
                  <c:v>525715.57000000007</c:v>
                </c:pt>
                <c:pt idx="3" formatCode="_(* #,##0.00_);_(* \(#,##0.00\);_(* &quot;-&quot;??_);_(@_)">
                  <c:v>16586.5</c:v>
                </c:pt>
                <c:pt idx="4">
                  <c:v>755538.04</c:v>
                </c:pt>
                <c:pt idx="5">
                  <c:v>72801.100000000006</c:v>
                </c:pt>
                <c:pt idx="6">
                  <c:v>128475.75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4-451D-8002-23281128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388192"/>
        <c:axId val="2095388736"/>
      </c:barChart>
      <c:catAx>
        <c:axId val="20953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8736"/>
        <c:crosses val="autoZero"/>
        <c:auto val="1"/>
        <c:lblAlgn val="ctr"/>
        <c:lblOffset val="100"/>
        <c:noMultiLvlLbl val="0"/>
      </c:catAx>
      <c:valAx>
        <c:axId val="209538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 T1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Leche!$C$62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Leche!$A$63:$A$77</c:f>
              <c:strCache>
                <c:ptCount val="15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Estados Unidos</c:v>
                </c:pt>
                <c:pt idx="7">
                  <c:v>Granada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Turcas y Caicos</c:v>
                </c:pt>
                <c:pt idx="11">
                  <c:v>Islas Virgenes (U.S.)</c:v>
                </c:pt>
                <c:pt idx="12">
                  <c:v>Puerto Rico</c:v>
                </c:pt>
                <c:pt idx="13">
                  <c:v>San Martin</c:v>
                </c:pt>
                <c:pt idx="14">
                  <c:v>San Tomas</c:v>
                </c:pt>
              </c:strCache>
            </c:strRef>
          </c:cat>
          <c:val>
            <c:numRef>
              <c:f>Leche!$C$63:$C$77</c:f>
              <c:numCache>
                <c:formatCode>#,##0.00</c:formatCode>
                <c:ptCount val="15"/>
                <c:pt idx="0">
                  <c:v>26079.87</c:v>
                </c:pt>
                <c:pt idx="1">
                  <c:v>1215.5</c:v>
                </c:pt>
                <c:pt idx="2">
                  <c:v>941.15</c:v>
                </c:pt>
                <c:pt idx="3">
                  <c:v>639883.41999999993</c:v>
                </c:pt>
                <c:pt idx="4">
                  <c:v>47117.240000000005</c:v>
                </c:pt>
                <c:pt idx="6">
                  <c:v>7341.53</c:v>
                </c:pt>
                <c:pt idx="7">
                  <c:v>19689.439999999999</c:v>
                </c:pt>
                <c:pt idx="8">
                  <c:v>104480.98999999999</c:v>
                </c:pt>
                <c:pt idx="9">
                  <c:v>344.5</c:v>
                </c:pt>
                <c:pt idx="10">
                  <c:v>2505.31</c:v>
                </c:pt>
                <c:pt idx="11">
                  <c:v>1917.48</c:v>
                </c:pt>
                <c:pt idx="13">
                  <c:v>3587.4300000000003</c:v>
                </c:pt>
                <c:pt idx="14">
                  <c:v>1539.3000000000002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8-4C73-AA8C-8649444616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5389280"/>
        <c:axId val="20953860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Leche!$B$62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Leche!$A$63:$A$77</c15:sqref>
                        </c15:formulaRef>
                      </c:ext>
                    </c:extLst>
                    <c:strCache>
                      <c:ptCount val="15"/>
                      <c:pt idx="0">
                        <c:v>Antigua y Barbuda</c:v>
                      </c:pt>
                      <c:pt idx="1">
                        <c:v>Aruba</c:v>
                      </c:pt>
                      <c:pt idx="2">
                        <c:v>Bonaire</c:v>
                      </c:pt>
                      <c:pt idx="3">
                        <c:v>Cuba</c:v>
                      </c:pt>
                      <c:pt idx="4">
                        <c:v>Curazao</c:v>
                      </c:pt>
                      <c:pt idx="5">
                        <c:v>Dominica</c:v>
                      </c:pt>
                      <c:pt idx="6">
                        <c:v>Estados Unidos</c:v>
                      </c:pt>
                      <c:pt idx="7">
                        <c:v>Granada</c:v>
                      </c:pt>
                      <c:pt idx="8">
                        <c:v>Haiti</c:v>
                      </c:pt>
                      <c:pt idx="9">
                        <c:v>Islas Caiman</c:v>
                      </c:pt>
                      <c:pt idx="10">
                        <c:v>Islas Turcas y Caicos</c:v>
                      </c:pt>
                      <c:pt idx="11">
                        <c:v>Islas Virgenes (U.S.)</c:v>
                      </c:pt>
                      <c:pt idx="12">
                        <c:v>Puerto Rico</c:v>
                      </c:pt>
                      <c:pt idx="13">
                        <c:v>San Martin</c:v>
                      </c:pt>
                      <c:pt idx="14">
                        <c:v>San Tomas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Leche!$B$63:$B$77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4001.6400000000003</c:v>
                      </c:pt>
                      <c:pt idx="1">
                        <c:v>1105</c:v>
                      </c:pt>
                      <c:pt idx="2">
                        <c:v>1069.69</c:v>
                      </c:pt>
                      <c:pt idx="3">
                        <c:v>109348.29</c:v>
                      </c:pt>
                      <c:pt idx="4">
                        <c:v>22737.48</c:v>
                      </c:pt>
                      <c:pt idx="6">
                        <c:v>4214.6400000000003</c:v>
                      </c:pt>
                      <c:pt idx="7">
                        <c:v>9332.2799999999988</c:v>
                      </c:pt>
                      <c:pt idx="8">
                        <c:v>25850.78</c:v>
                      </c:pt>
                      <c:pt idx="9">
                        <c:v>265</c:v>
                      </c:pt>
                      <c:pt idx="10">
                        <c:v>1128.52</c:v>
                      </c:pt>
                      <c:pt idx="11">
                        <c:v>1095</c:v>
                      </c:pt>
                      <c:pt idx="13">
                        <c:v>3496.07</c:v>
                      </c:pt>
                      <c:pt idx="14">
                        <c:v>1299.4099999999999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468-4C73-AA8C-864944461690}"/>
                  </c:ext>
                </c:extLst>
              </c15:ser>
            </c15:filteredBarSeries>
          </c:ext>
        </c:extLst>
      </c:barChart>
      <c:catAx>
        <c:axId val="209538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6016"/>
        <c:crosses val="autoZero"/>
        <c:auto val="1"/>
        <c:lblAlgn val="ctr"/>
        <c:lblOffset val="100"/>
        <c:noMultiLvlLbl val="0"/>
      </c:catAx>
      <c:valAx>
        <c:axId val="209538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9538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Kg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Leche!$B$62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23-4662-ABF9-F2B36CF492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23-4662-ABF9-F2B36CF492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23-4662-ABF9-F2B36CF492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23-4662-ABF9-F2B36CF492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23-4662-ABF9-F2B36CF492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23-4662-ABF9-F2B36CF492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423-4662-ABF9-F2B36CF492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423-4662-ABF9-F2B36CF492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423-4662-ABF9-F2B36CF492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423-4662-ABF9-F2B36CF492D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423-4662-ABF9-F2B36CF492D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423-4662-ABF9-F2B36CF492D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423-4662-ABF9-F2B36CF492D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423-4662-ABF9-F2B36CF492D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423-4662-ABF9-F2B36CF492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Leche!$A$63:$A$77</c:f>
              <c:strCache>
                <c:ptCount val="15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Estados Unidos</c:v>
                </c:pt>
                <c:pt idx="7">
                  <c:v>Granada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Turcas y Caicos</c:v>
                </c:pt>
                <c:pt idx="11">
                  <c:v>Islas Virgenes (U.S.)</c:v>
                </c:pt>
                <c:pt idx="12">
                  <c:v>Puerto Rico</c:v>
                </c:pt>
                <c:pt idx="13">
                  <c:v>San Martin</c:v>
                </c:pt>
                <c:pt idx="14">
                  <c:v>San Tomas</c:v>
                </c:pt>
              </c:strCache>
            </c:strRef>
          </c:cat>
          <c:val>
            <c:numRef>
              <c:f>Leche!$B$63:$B$77</c:f>
              <c:numCache>
                <c:formatCode>#,##0.00</c:formatCode>
                <c:ptCount val="15"/>
                <c:pt idx="0">
                  <c:v>4001.6400000000003</c:v>
                </c:pt>
                <c:pt idx="1">
                  <c:v>1105</c:v>
                </c:pt>
                <c:pt idx="2">
                  <c:v>1069.69</c:v>
                </c:pt>
                <c:pt idx="3">
                  <c:v>109348.29</c:v>
                </c:pt>
                <c:pt idx="4">
                  <c:v>22737.48</c:v>
                </c:pt>
                <c:pt idx="6">
                  <c:v>4214.6400000000003</c:v>
                </c:pt>
                <c:pt idx="7">
                  <c:v>9332.2799999999988</c:v>
                </c:pt>
                <c:pt idx="8">
                  <c:v>25850.78</c:v>
                </c:pt>
                <c:pt idx="9">
                  <c:v>265</c:v>
                </c:pt>
                <c:pt idx="10">
                  <c:v>1128.52</c:v>
                </c:pt>
                <c:pt idx="11">
                  <c:v>1095</c:v>
                </c:pt>
                <c:pt idx="13">
                  <c:v>3496.07</c:v>
                </c:pt>
                <c:pt idx="14">
                  <c:v>1299.4099999999999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423-4662-ABF9-F2B36CF492DD}"/>
            </c:ext>
          </c:extLst>
        </c:ser>
        <c:ser>
          <c:idx val="1"/>
          <c:order val="1"/>
          <c:tx>
            <c:strRef>
              <c:f>Leche!$C$62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423-4662-ABF9-F2B36CF492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5423-4662-ABF9-F2B36CF492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5423-4662-ABF9-F2B36CF492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5423-4662-ABF9-F2B36CF492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5423-4662-ABF9-F2B36CF492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5423-4662-ABF9-F2B36CF492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423-4662-ABF9-F2B36CF492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5423-4662-ABF9-F2B36CF492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5423-4662-ABF9-F2B36CF492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5423-4662-ABF9-F2B36CF492D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5423-4662-ABF9-F2B36CF492D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5423-4662-ABF9-F2B36CF492D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5423-4662-ABF9-F2B36CF492D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5423-4662-ABF9-F2B36CF492D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5423-4662-ABF9-F2B36CF492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Leche!$A$63:$A$77</c:f>
              <c:strCache>
                <c:ptCount val="15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Estados Unidos</c:v>
                </c:pt>
                <c:pt idx="7">
                  <c:v>Granada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Turcas y Caicos</c:v>
                </c:pt>
                <c:pt idx="11">
                  <c:v>Islas Virgenes (U.S.)</c:v>
                </c:pt>
                <c:pt idx="12">
                  <c:v>Puerto Rico</c:v>
                </c:pt>
                <c:pt idx="13">
                  <c:v>San Martin</c:v>
                </c:pt>
                <c:pt idx="14">
                  <c:v>San Tomas</c:v>
                </c:pt>
              </c:strCache>
            </c:strRef>
          </c:cat>
          <c:val>
            <c:numRef>
              <c:f>Leche!$C$63:$C$77</c:f>
              <c:numCache>
                <c:formatCode>#,##0.00</c:formatCode>
                <c:ptCount val="15"/>
                <c:pt idx="0">
                  <c:v>26079.87</c:v>
                </c:pt>
                <c:pt idx="1">
                  <c:v>1215.5</c:v>
                </c:pt>
                <c:pt idx="2">
                  <c:v>941.15</c:v>
                </c:pt>
                <c:pt idx="3">
                  <c:v>639883.41999999993</c:v>
                </c:pt>
                <c:pt idx="4">
                  <c:v>47117.240000000005</c:v>
                </c:pt>
                <c:pt idx="6">
                  <c:v>7341.53</c:v>
                </c:pt>
                <c:pt idx="7">
                  <c:v>19689.439999999999</c:v>
                </c:pt>
                <c:pt idx="8">
                  <c:v>104480.98999999999</c:v>
                </c:pt>
                <c:pt idx="9">
                  <c:v>344.5</c:v>
                </c:pt>
                <c:pt idx="10">
                  <c:v>2505.31</c:v>
                </c:pt>
                <c:pt idx="11">
                  <c:v>1917.48</c:v>
                </c:pt>
                <c:pt idx="13">
                  <c:v>3587.4300000000003</c:v>
                </c:pt>
                <c:pt idx="14">
                  <c:v>1539.3000000000002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5423-4662-ABF9-F2B36CF492D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Kg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Pieles!$B$42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47-4186-95C4-59BAF60C30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47-4186-95C4-59BAF60C30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47-4186-95C4-59BAF60C30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47-4186-95C4-59BAF60C30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47-4186-95C4-59BAF60C30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747-4186-95C4-59BAF60C30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747-4186-95C4-59BAF60C300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747-4186-95C4-59BAF60C300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747-4186-95C4-59BAF60C300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747-4186-95C4-59BAF60C300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747-4186-95C4-59BAF60C300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747-4186-95C4-59BAF60C300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747-4186-95C4-59BAF60C300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747-4186-95C4-59BAF60C30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Pieles!$A$43:$A$52</c:f>
              <c:strCache>
                <c:ptCount val="10"/>
                <c:pt idx="0">
                  <c:v>Alemania</c:v>
                </c:pt>
                <c:pt idx="1">
                  <c:v>Bangladesh</c:v>
                </c:pt>
                <c:pt idx="2">
                  <c:v>China</c:v>
                </c:pt>
                <c:pt idx="3">
                  <c:v>Estados Unidos</c:v>
                </c:pt>
                <c:pt idx="4">
                  <c:v>Guatemala</c:v>
                </c:pt>
                <c:pt idx="5">
                  <c:v>Indonesia</c:v>
                </c:pt>
                <c:pt idx="6">
                  <c:v>Italia</c:v>
                </c:pt>
                <c:pt idx="7">
                  <c:v>Portugal</c:v>
                </c:pt>
                <c:pt idx="8">
                  <c:v>Turquia</c:v>
                </c:pt>
                <c:pt idx="9">
                  <c:v>Vietnam</c:v>
                </c:pt>
              </c:strCache>
            </c:strRef>
          </c:cat>
          <c:val>
            <c:numRef>
              <c:f>Pieles!$B$43:$B$52</c:f>
              <c:numCache>
                <c:formatCode>#,##0.00</c:formatCode>
                <c:ptCount val="10"/>
                <c:pt idx="0" formatCode="_(* #,##0.00_);_(* \(#,##0.00\);_(* &quot;-&quot;??_);_(@_)">
                  <c:v>90.6</c:v>
                </c:pt>
                <c:pt idx="1">
                  <c:v>2125</c:v>
                </c:pt>
                <c:pt idx="2">
                  <c:v>107511</c:v>
                </c:pt>
                <c:pt idx="3">
                  <c:v>28304.22</c:v>
                </c:pt>
                <c:pt idx="4">
                  <c:v>5193</c:v>
                </c:pt>
                <c:pt idx="5">
                  <c:v>120360</c:v>
                </c:pt>
                <c:pt idx="6">
                  <c:v>15317.74</c:v>
                </c:pt>
                <c:pt idx="7">
                  <c:v>48000</c:v>
                </c:pt>
                <c:pt idx="8">
                  <c:v>234950</c:v>
                </c:pt>
                <c:pt idx="9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747-4186-95C4-59BAF60C3007}"/>
            </c:ext>
          </c:extLst>
        </c:ser>
        <c:ser>
          <c:idx val="1"/>
          <c:order val="1"/>
          <c:tx>
            <c:strRef>
              <c:f>Pieles!$C$42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747-4186-95C4-59BAF60C30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747-4186-95C4-59BAF60C30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747-4186-95C4-59BAF60C30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747-4186-95C4-59BAF60C30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E747-4186-95C4-59BAF60C30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E747-4186-95C4-59BAF60C30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747-4186-95C4-59BAF60C300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747-4186-95C4-59BAF60C300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E747-4186-95C4-59BAF60C300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E747-4186-95C4-59BAF60C300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E747-4186-95C4-59BAF60C300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E747-4186-95C4-59BAF60C300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E747-4186-95C4-59BAF60C300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E747-4186-95C4-59BAF60C30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Pieles!$A$43:$A$52</c:f>
              <c:strCache>
                <c:ptCount val="10"/>
                <c:pt idx="0">
                  <c:v>Alemania</c:v>
                </c:pt>
                <c:pt idx="1">
                  <c:v>Bangladesh</c:v>
                </c:pt>
                <c:pt idx="2">
                  <c:v>China</c:v>
                </c:pt>
                <c:pt idx="3">
                  <c:v>Estados Unidos</c:v>
                </c:pt>
                <c:pt idx="4">
                  <c:v>Guatemala</c:v>
                </c:pt>
                <c:pt idx="5">
                  <c:v>Indonesia</c:v>
                </c:pt>
                <c:pt idx="6">
                  <c:v>Italia</c:v>
                </c:pt>
                <c:pt idx="7">
                  <c:v>Portugal</c:v>
                </c:pt>
                <c:pt idx="8">
                  <c:v>Turquia</c:v>
                </c:pt>
                <c:pt idx="9">
                  <c:v>Vietnam</c:v>
                </c:pt>
              </c:strCache>
            </c:strRef>
          </c:cat>
          <c:val>
            <c:numRef>
              <c:f>Pieles!$C$43:$C$52</c:f>
              <c:numCache>
                <c:formatCode>#,##0.00</c:formatCode>
                <c:ptCount val="10"/>
                <c:pt idx="0" formatCode="_(* #,##0.00_);_(* \(#,##0.00\);_(* &quot;-&quot;??_);_(@_)">
                  <c:v>2278.1999999999998</c:v>
                </c:pt>
                <c:pt idx="1">
                  <c:v>39700.870000000003</c:v>
                </c:pt>
                <c:pt idx="2">
                  <c:v>64911</c:v>
                </c:pt>
                <c:pt idx="3">
                  <c:v>30223</c:v>
                </c:pt>
                <c:pt idx="4">
                  <c:v>97895.31</c:v>
                </c:pt>
                <c:pt idx="5">
                  <c:v>13239.599999999999</c:v>
                </c:pt>
                <c:pt idx="6">
                  <c:v>157587.54</c:v>
                </c:pt>
                <c:pt idx="7">
                  <c:v>22800</c:v>
                </c:pt>
                <c:pt idx="8">
                  <c:v>90710.57</c:v>
                </c:pt>
                <c:pt idx="9">
                  <c:v>4806.51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E747-4186-95C4-59BAF60C30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57149</xdr:colOff>
      <xdr:row>25</xdr:row>
      <xdr:rowOff>100012</xdr:rowOff>
    </xdr:from>
    <xdr:to>
      <xdr:col>11</xdr:col>
      <xdr:colOff>504824</xdr:colOff>
      <xdr:row>39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514350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747712</xdr:colOff>
      <xdr:row>13</xdr:row>
      <xdr:rowOff>0</xdr:rowOff>
    </xdr:from>
    <xdr:to>
      <xdr:col>9</xdr:col>
      <xdr:colOff>1933575</xdr:colOff>
      <xdr:row>36</xdr:row>
      <xdr:rowOff>147637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919162</xdr:colOff>
      <xdr:row>37</xdr:row>
      <xdr:rowOff>119062</xdr:rowOff>
    </xdr:from>
    <xdr:to>
      <xdr:col>10</xdr:col>
      <xdr:colOff>685800</xdr:colOff>
      <xdr:row>51</xdr:row>
      <xdr:rowOff>4762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500062</xdr:colOff>
      <xdr:row>9</xdr:row>
      <xdr:rowOff>128587</xdr:rowOff>
    </xdr:from>
    <xdr:to>
      <xdr:col>10</xdr:col>
      <xdr:colOff>42862</xdr:colOff>
      <xdr:row>23</xdr:row>
      <xdr:rowOff>166687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500061</xdr:colOff>
      <xdr:row>24</xdr:row>
      <xdr:rowOff>0</xdr:rowOff>
    </xdr:from>
    <xdr:to>
      <xdr:col>10</xdr:col>
      <xdr:colOff>1209675</xdr:colOff>
      <xdr:row>53</xdr:row>
      <xdr:rowOff>95249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36</xdr:row>
      <xdr:rowOff>109537</xdr:rowOff>
    </xdr:from>
    <xdr:to>
      <xdr:col>8</xdr:col>
      <xdr:colOff>1819275</xdr:colOff>
      <xdr:row>61</xdr:row>
      <xdr:rowOff>376237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414337</xdr:colOff>
      <xdr:row>9</xdr:row>
      <xdr:rowOff>52387</xdr:rowOff>
    </xdr:from>
    <xdr:to>
      <xdr:col>8</xdr:col>
      <xdr:colOff>1833562</xdr:colOff>
      <xdr:row>35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271461</xdr:colOff>
      <xdr:row>11</xdr:row>
      <xdr:rowOff>142875</xdr:rowOff>
    </xdr:from>
    <xdr:to>
      <xdr:col>8</xdr:col>
      <xdr:colOff>2105025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31</xdr:row>
      <xdr:rowOff>0</xdr:rowOff>
    </xdr:from>
    <xdr:to>
      <xdr:col>8</xdr:col>
      <xdr:colOff>2076451</xdr:colOff>
      <xdr:row>34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9</xdr:row>
      <xdr:rowOff>33337</xdr:rowOff>
    </xdr:from>
    <xdr:to>
      <xdr:col>9</xdr:col>
      <xdr:colOff>657224</xdr:colOff>
      <xdr:row>26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27</xdr:row>
      <xdr:rowOff>4762</xdr:rowOff>
    </xdr:from>
    <xdr:to>
      <xdr:col>9</xdr:col>
      <xdr:colOff>876300</xdr:colOff>
      <xdr:row>41</xdr:row>
      <xdr:rowOff>80962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280986</xdr:colOff>
      <xdr:row>10</xdr:row>
      <xdr:rowOff>4761</xdr:rowOff>
    </xdr:from>
    <xdr:to>
      <xdr:col>9</xdr:col>
      <xdr:colOff>266699</xdr:colOff>
      <xdr:row>29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252412</xdr:colOff>
      <xdr:row>30</xdr:row>
      <xdr:rowOff>147636</xdr:rowOff>
    </xdr:from>
    <xdr:to>
      <xdr:col>9</xdr:col>
      <xdr:colOff>266700</xdr:colOff>
      <xdr:row>55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</xdr:colOff>
      <xdr:row>9</xdr:row>
      <xdr:rowOff>147637</xdr:rowOff>
    </xdr:from>
    <xdr:to>
      <xdr:col>7</xdr:col>
      <xdr:colOff>1557337</xdr:colOff>
      <xdr:row>33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showGridLines="0" tabSelected="1" workbookViewId="0">
      <selection activeCell="A13" sqref="A13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2"/>
      <c r="B6" s="52"/>
      <c r="C6" s="52"/>
    </row>
    <row r="7" spans="1:3" ht="23.25" x14ac:dyDescent="0.35">
      <c r="A7" s="53"/>
      <c r="B7" s="53"/>
      <c r="C7" s="53"/>
    </row>
    <row r="8" spans="1:3" ht="22.5" x14ac:dyDescent="0.35">
      <c r="A8" s="54" t="s">
        <v>15</v>
      </c>
      <c r="B8" s="54"/>
      <c r="C8" s="54"/>
    </row>
    <row r="9" spans="1:3" ht="19.5" x14ac:dyDescent="0.35">
      <c r="A9" s="55" t="s">
        <v>80</v>
      </c>
      <c r="B9" s="55"/>
      <c r="C9" s="55"/>
    </row>
    <row r="10" spans="1:3" x14ac:dyDescent="0.25">
      <c r="A10" s="51" t="s">
        <v>81</v>
      </c>
      <c r="B10" s="51"/>
      <c r="C10" s="51"/>
    </row>
    <row r="11" spans="1:3" x14ac:dyDescent="0.25">
      <c r="A11" s="51" t="s">
        <v>110</v>
      </c>
      <c r="B11" s="51"/>
      <c r="C11" s="51"/>
    </row>
    <row r="12" spans="1:3" x14ac:dyDescent="0.25">
      <c r="A12" s="25" t="s">
        <v>12</v>
      </c>
      <c r="B12" s="25" t="s">
        <v>7</v>
      </c>
      <c r="C12" s="25" t="s">
        <v>8</v>
      </c>
    </row>
    <row r="13" spans="1:3" x14ac:dyDescent="0.25">
      <c r="A13" s="26" t="s">
        <v>9</v>
      </c>
      <c r="B13" s="27">
        <f>'Bovino Carnico'!F33</f>
        <v>547864.46</v>
      </c>
      <c r="C13" s="28">
        <f>'Bovino Carnico'!G33</f>
        <v>2699361.35</v>
      </c>
    </row>
    <row r="14" spans="1:3" x14ac:dyDescent="0.25">
      <c r="A14" s="26" t="s">
        <v>10</v>
      </c>
      <c r="B14" s="27">
        <f>'Bovino Lacteo'!F47</f>
        <v>412288.54000000004</v>
      </c>
      <c r="C14" s="28">
        <f>'Bovino Lacteo'!G47</f>
        <v>1474292.5899999999</v>
      </c>
    </row>
    <row r="15" spans="1:3" x14ac:dyDescent="0.25">
      <c r="A15" s="26" t="s">
        <v>1</v>
      </c>
      <c r="B15" s="27">
        <f>Leche!F57</f>
        <v>210398.8</v>
      </c>
      <c r="C15" s="28">
        <f>Leche!G57</f>
        <v>889674.45</v>
      </c>
    </row>
    <row r="16" spans="1:3" x14ac:dyDescent="0.25">
      <c r="A16" s="26" t="s">
        <v>11</v>
      </c>
      <c r="B16" s="27">
        <f>Pieles!F36</f>
        <v>562125.56000000006</v>
      </c>
      <c r="C16" s="28">
        <f>Pieles!G36</f>
        <v>524152.60000000003</v>
      </c>
    </row>
    <row r="17" spans="1:3" x14ac:dyDescent="0.25">
      <c r="A17" s="26" t="s">
        <v>3</v>
      </c>
      <c r="B17" s="27">
        <f>Embutidos!F19</f>
        <v>0</v>
      </c>
      <c r="C17" s="28">
        <f>Embutidos!G19</f>
        <v>0</v>
      </c>
    </row>
    <row r="18" spans="1:3" x14ac:dyDescent="0.25">
      <c r="A18" s="26" t="s">
        <v>2</v>
      </c>
      <c r="B18" s="27">
        <f>'Otro Origen'!F42</f>
        <v>452046.7</v>
      </c>
      <c r="C18" s="28">
        <f>'Otro Origen'!G42</f>
        <v>2642014.73</v>
      </c>
    </row>
    <row r="19" spans="1:3" x14ac:dyDescent="0.25">
      <c r="A19" s="26" t="s">
        <v>16</v>
      </c>
      <c r="B19" s="29" t="s">
        <v>79</v>
      </c>
      <c r="C19" s="28">
        <f>'Pro vet'!E29</f>
        <v>1717736.23</v>
      </c>
    </row>
    <row r="20" spans="1:3" x14ac:dyDescent="0.25">
      <c r="A20" s="30" t="s">
        <v>0</v>
      </c>
      <c r="B20" s="31">
        <f>SUM(B13:B19)</f>
        <v>2184724.06</v>
      </c>
      <c r="C20" s="32">
        <f>SUM(C13:C19)</f>
        <v>9947231.9499999993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showGridLines="0" tabSelected="1" topLeftCell="A16" workbookViewId="0">
      <selection activeCell="A13" sqref="A13"/>
    </sheetView>
  </sheetViews>
  <sheetFormatPr baseColWidth="10" defaultColWidth="36.140625" defaultRowHeight="15" x14ac:dyDescent="0.25"/>
  <cols>
    <col min="1" max="1" width="12.7109375" customWidth="1"/>
    <col min="2" max="2" width="10.1406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15" customHeight="1" x14ac:dyDescent="0.35">
      <c r="A7" s="53"/>
      <c r="B7" s="53"/>
      <c r="C7" s="53"/>
      <c r="D7" s="53"/>
      <c r="E7" s="53"/>
      <c r="F7" s="53"/>
      <c r="G7" s="53"/>
    </row>
    <row r="8" spans="1:7" ht="15" customHeight="1" x14ac:dyDescent="0.35">
      <c r="A8" s="24"/>
      <c r="B8" s="24"/>
      <c r="C8" s="24"/>
      <c r="D8" s="24"/>
      <c r="E8" s="24"/>
      <c r="F8" s="24"/>
      <c r="G8" s="24"/>
    </row>
    <row r="9" spans="1:7" ht="22.5" x14ac:dyDescent="0.35">
      <c r="A9" s="54" t="s">
        <v>15</v>
      </c>
      <c r="B9" s="54"/>
      <c r="C9" s="54"/>
      <c r="D9" s="54"/>
      <c r="E9" s="54"/>
      <c r="F9" s="54"/>
      <c r="G9" s="54"/>
    </row>
    <row r="10" spans="1:7" ht="19.5" customHeight="1" x14ac:dyDescent="0.3">
      <c r="A10" s="58" t="s">
        <v>80</v>
      </c>
      <c r="B10" s="58"/>
      <c r="C10" s="58"/>
      <c r="D10" s="58"/>
      <c r="E10" s="58"/>
      <c r="F10" s="58"/>
      <c r="G10" s="58"/>
    </row>
    <row r="11" spans="1:7" x14ac:dyDescent="0.25">
      <c r="A11" s="57" t="s">
        <v>82</v>
      </c>
      <c r="B11" s="57"/>
      <c r="C11" s="57"/>
      <c r="D11" s="57"/>
      <c r="E11" s="57"/>
      <c r="F11" s="57"/>
      <c r="G11" s="57"/>
    </row>
    <row r="12" spans="1:7" x14ac:dyDescent="0.25">
      <c r="A12" s="57" t="str">
        <f>Consolidado!A11</f>
        <v>Año 2024</v>
      </c>
      <c r="B12" s="57"/>
      <c r="C12" s="57"/>
      <c r="D12" s="57"/>
      <c r="E12" s="57"/>
      <c r="F12" s="57"/>
      <c r="G12" s="57"/>
    </row>
    <row r="13" spans="1:7" x14ac:dyDescent="0.25">
      <c r="A13" s="33" t="s">
        <v>4</v>
      </c>
      <c r="B13" s="33" t="s">
        <v>5</v>
      </c>
      <c r="C13" s="33" t="s">
        <v>6</v>
      </c>
      <c r="D13" s="33" t="s">
        <v>12</v>
      </c>
      <c r="E13" s="33" t="s">
        <v>17</v>
      </c>
      <c r="F13" s="34" t="s">
        <v>7</v>
      </c>
      <c r="G13" s="35" t="s">
        <v>8</v>
      </c>
    </row>
    <row r="14" spans="1:7" ht="30" x14ac:dyDescent="0.25">
      <c r="A14" s="20" t="s">
        <v>27</v>
      </c>
      <c r="B14" s="20" t="s">
        <v>30</v>
      </c>
      <c r="C14" s="20" t="s">
        <v>29</v>
      </c>
      <c r="D14" s="20" t="s">
        <v>90</v>
      </c>
      <c r="E14" s="20" t="s">
        <v>28</v>
      </c>
      <c r="F14" s="19">
        <v>65018.57</v>
      </c>
      <c r="G14" s="19">
        <v>305610.59999999998</v>
      </c>
    </row>
    <row r="15" spans="1:7" x14ac:dyDescent="0.25">
      <c r="A15" s="20" t="s">
        <v>27</v>
      </c>
      <c r="B15" s="20" t="s">
        <v>30</v>
      </c>
      <c r="C15" s="20" t="s">
        <v>29</v>
      </c>
      <c r="D15" s="20" t="s">
        <v>31</v>
      </c>
      <c r="E15" s="20" t="s">
        <v>28</v>
      </c>
      <c r="F15" s="19">
        <v>30862.720000000001</v>
      </c>
      <c r="G15" s="19">
        <v>156492</v>
      </c>
    </row>
    <row r="16" spans="1:7" x14ac:dyDescent="0.25">
      <c r="A16" s="20" t="s">
        <v>27</v>
      </c>
      <c r="B16" s="20" t="s">
        <v>30</v>
      </c>
      <c r="C16" s="20" t="s">
        <v>29</v>
      </c>
      <c r="D16" s="20" t="s">
        <v>100</v>
      </c>
      <c r="E16" s="20" t="s">
        <v>28</v>
      </c>
      <c r="F16" s="19">
        <v>3628.77</v>
      </c>
      <c r="G16" s="19">
        <v>5200</v>
      </c>
    </row>
    <row r="17" spans="1:7" x14ac:dyDescent="0.25">
      <c r="A17" s="20" t="s">
        <v>27</v>
      </c>
      <c r="B17" s="20" t="s">
        <v>30</v>
      </c>
      <c r="C17" s="20" t="s">
        <v>29</v>
      </c>
      <c r="D17" s="20" t="s">
        <v>65</v>
      </c>
      <c r="E17" s="20" t="s">
        <v>28</v>
      </c>
      <c r="F17" s="19">
        <v>2957.44</v>
      </c>
      <c r="G17" s="19">
        <v>22809.5</v>
      </c>
    </row>
    <row r="18" spans="1:7" x14ac:dyDescent="0.25">
      <c r="A18" s="36" t="s">
        <v>27</v>
      </c>
      <c r="B18" s="31"/>
      <c r="C18" s="31"/>
      <c r="D18" s="31"/>
      <c r="E18" s="31"/>
      <c r="F18" s="31">
        <f>SUM(F14:F17)</f>
        <v>102467.50000000001</v>
      </c>
      <c r="G18" s="32">
        <f>SUM(G14:G17)</f>
        <v>490112.1</v>
      </c>
    </row>
    <row r="19" spans="1:7" x14ac:dyDescent="0.25">
      <c r="A19" s="20" t="s">
        <v>62</v>
      </c>
      <c r="B19" s="20" t="s">
        <v>30</v>
      </c>
      <c r="C19" s="20" t="s">
        <v>29</v>
      </c>
      <c r="D19" s="20" t="s">
        <v>101</v>
      </c>
      <c r="E19" s="20" t="s">
        <v>37</v>
      </c>
      <c r="F19" s="19">
        <v>18506.75</v>
      </c>
      <c r="G19" s="19">
        <v>90576</v>
      </c>
    </row>
    <row r="20" spans="1:7" ht="30" x14ac:dyDescent="0.25">
      <c r="A20" s="20" t="s">
        <v>62</v>
      </c>
      <c r="B20" s="20" t="s">
        <v>30</v>
      </c>
      <c r="C20" s="20" t="s">
        <v>29</v>
      </c>
      <c r="D20" s="20" t="s">
        <v>102</v>
      </c>
      <c r="E20" s="20" t="s">
        <v>103</v>
      </c>
      <c r="F20" s="19">
        <v>22000.17</v>
      </c>
      <c r="G20" s="19">
        <v>144343.98000000001</v>
      </c>
    </row>
    <row r="21" spans="1:7" ht="30" x14ac:dyDescent="0.25">
      <c r="A21" s="20" t="s">
        <v>62</v>
      </c>
      <c r="B21" s="20" t="s">
        <v>30</v>
      </c>
      <c r="C21" s="20" t="s">
        <v>29</v>
      </c>
      <c r="D21" s="20" t="s">
        <v>90</v>
      </c>
      <c r="E21" s="20" t="s">
        <v>28</v>
      </c>
      <c r="F21" s="19">
        <v>156218.79</v>
      </c>
      <c r="G21" s="19">
        <v>635044.52</v>
      </c>
    </row>
    <row r="22" spans="1:7" x14ac:dyDescent="0.25">
      <c r="A22" s="20" t="s">
        <v>62</v>
      </c>
      <c r="B22" s="20" t="s">
        <v>30</v>
      </c>
      <c r="C22" s="20" t="s">
        <v>29</v>
      </c>
      <c r="D22" s="20" t="s">
        <v>31</v>
      </c>
      <c r="E22" s="20" t="s">
        <v>103</v>
      </c>
      <c r="F22" s="19">
        <v>675.5</v>
      </c>
      <c r="G22" s="19">
        <v>1608.34</v>
      </c>
    </row>
    <row r="23" spans="1:7" x14ac:dyDescent="0.25">
      <c r="A23" s="20" t="s">
        <v>62</v>
      </c>
      <c r="B23" s="20" t="s">
        <v>30</v>
      </c>
      <c r="C23" s="20" t="s">
        <v>29</v>
      </c>
      <c r="D23" s="20" t="s">
        <v>31</v>
      </c>
      <c r="E23" s="20" t="s">
        <v>37</v>
      </c>
      <c r="F23" s="19">
        <v>22670.78</v>
      </c>
      <c r="G23" s="19">
        <v>106207.5</v>
      </c>
    </row>
    <row r="24" spans="1:7" x14ac:dyDescent="0.25">
      <c r="A24" s="20" t="s">
        <v>62</v>
      </c>
      <c r="B24" s="20" t="s">
        <v>30</v>
      </c>
      <c r="C24" s="20" t="s">
        <v>29</v>
      </c>
      <c r="D24" s="20" t="s">
        <v>31</v>
      </c>
      <c r="E24" s="20" t="s">
        <v>28</v>
      </c>
      <c r="F24" s="19">
        <v>113172.12</v>
      </c>
      <c r="G24" s="19">
        <v>689778.33</v>
      </c>
    </row>
    <row r="25" spans="1:7" x14ac:dyDescent="0.25">
      <c r="A25" s="20" t="s">
        <v>62</v>
      </c>
      <c r="B25" s="20" t="s">
        <v>30</v>
      </c>
      <c r="C25" s="20" t="s">
        <v>29</v>
      </c>
      <c r="D25" s="20" t="s">
        <v>100</v>
      </c>
      <c r="E25" s="20" t="s">
        <v>28</v>
      </c>
      <c r="F25" s="19">
        <v>3628.77</v>
      </c>
      <c r="G25" s="19">
        <v>5200</v>
      </c>
    </row>
    <row r="26" spans="1:7" x14ac:dyDescent="0.25">
      <c r="A26" s="20" t="s">
        <v>62</v>
      </c>
      <c r="B26" s="20" t="s">
        <v>30</v>
      </c>
      <c r="C26" s="20" t="s">
        <v>29</v>
      </c>
      <c r="D26" s="20" t="s">
        <v>65</v>
      </c>
      <c r="E26" s="20" t="s">
        <v>28</v>
      </c>
      <c r="F26" s="19">
        <v>2435.62</v>
      </c>
      <c r="G26" s="19">
        <v>18788</v>
      </c>
    </row>
    <row r="27" spans="1:7" x14ac:dyDescent="0.25">
      <c r="A27" s="36" t="s">
        <v>62</v>
      </c>
      <c r="B27" s="31"/>
      <c r="C27" s="31"/>
      <c r="D27" s="31"/>
      <c r="E27" s="31"/>
      <c r="F27" s="31">
        <f>SUM(F19:F26)</f>
        <v>339308.5</v>
      </c>
      <c r="G27" s="32">
        <f>SUM(G19:G26)</f>
        <v>1691546.67</v>
      </c>
    </row>
    <row r="28" spans="1:7" x14ac:dyDescent="0.25">
      <c r="A28" s="20" t="s">
        <v>63</v>
      </c>
      <c r="B28" s="20" t="s">
        <v>30</v>
      </c>
      <c r="C28" s="20" t="s">
        <v>29</v>
      </c>
      <c r="D28" s="20" t="s">
        <v>101</v>
      </c>
      <c r="E28" s="20" t="s">
        <v>37</v>
      </c>
      <c r="F28" s="19">
        <v>19051</v>
      </c>
      <c r="G28" s="19">
        <v>83747.48</v>
      </c>
    </row>
    <row r="29" spans="1:7" ht="30" x14ac:dyDescent="0.25">
      <c r="A29" s="20" t="s">
        <v>63</v>
      </c>
      <c r="B29" s="20" t="s">
        <v>30</v>
      </c>
      <c r="C29" s="20" t="s">
        <v>29</v>
      </c>
      <c r="D29" s="20" t="s">
        <v>90</v>
      </c>
      <c r="E29" s="20" t="s">
        <v>28</v>
      </c>
      <c r="F29" s="19">
        <v>63685.02</v>
      </c>
      <c r="G29" s="19">
        <v>321238.3</v>
      </c>
    </row>
    <row r="30" spans="1:7" x14ac:dyDescent="0.25">
      <c r="A30" s="20" t="s">
        <v>63</v>
      </c>
      <c r="B30" s="20" t="s">
        <v>30</v>
      </c>
      <c r="C30" s="20" t="s">
        <v>29</v>
      </c>
      <c r="D30" s="20" t="s">
        <v>31</v>
      </c>
      <c r="E30" s="20" t="s">
        <v>28</v>
      </c>
      <c r="F30" s="19">
        <v>22670.77</v>
      </c>
      <c r="G30" s="19">
        <v>107457</v>
      </c>
    </row>
    <row r="31" spans="1:7" x14ac:dyDescent="0.25">
      <c r="A31" s="20" t="s">
        <v>63</v>
      </c>
      <c r="B31" s="20" t="s">
        <v>30</v>
      </c>
      <c r="C31" s="20" t="s">
        <v>29</v>
      </c>
      <c r="D31" s="20" t="s">
        <v>65</v>
      </c>
      <c r="E31" s="20" t="s">
        <v>28</v>
      </c>
      <c r="F31" s="19">
        <v>681.67</v>
      </c>
      <c r="G31" s="19">
        <v>5259.8</v>
      </c>
    </row>
    <row r="32" spans="1:7" x14ac:dyDescent="0.25">
      <c r="A32" s="36" t="s">
        <v>63</v>
      </c>
      <c r="B32" s="31"/>
      <c r="C32" s="31"/>
      <c r="D32" s="31"/>
      <c r="E32" s="31"/>
      <c r="F32" s="31">
        <f>SUM(F28:F31)</f>
        <v>106088.45999999999</v>
      </c>
      <c r="G32" s="32">
        <f>SUM(G28:G31)</f>
        <v>517702.57999999996</v>
      </c>
    </row>
    <row r="33" spans="1:7" ht="15.75" x14ac:dyDescent="0.25">
      <c r="A33" s="37" t="s">
        <v>0</v>
      </c>
      <c r="B33" s="37"/>
      <c r="C33" s="37"/>
      <c r="D33" s="37"/>
      <c r="E33" s="37"/>
      <c r="F33" s="37">
        <f>SUM(F32,F27,F18)</f>
        <v>547864.46</v>
      </c>
      <c r="G33" s="38">
        <f>SUM(G32,G27,G18)</f>
        <v>2699361.35</v>
      </c>
    </row>
    <row r="35" spans="1:7" x14ac:dyDescent="0.25">
      <c r="A35" t="s">
        <v>21</v>
      </c>
    </row>
    <row r="37" spans="1:7" x14ac:dyDescent="0.25">
      <c r="A37" s="56" t="s">
        <v>84</v>
      </c>
      <c r="B37" s="56"/>
      <c r="C37" s="56"/>
    </row>
    <row r="38" spans="1:7" x14ac:dyDescent="0.25">
      <c r="A38" s="39" t="s">
        <v>87</v>
      </c>
      <c r="B38" s="39" t="s">
        <v>85</v>
      </c>
      <c r="C38" s="39" t="s">
        <v>88</v>
      </c>
    </row>
    <row r="39" spans="1:7" x14ac:dyDescent="0.25">
      <c r="A39" s="20" t="s">
        <v>103</v>
      </c>
      <c r="B39" s="50">
        <v>22675.67</v>
      </c>
      <c r="C39" s="50">
        <v>145952.32000000001</v>
      </c>
    </row>
    <row r="40" spans="1:7" ht="30" x14ac:dyDescent="0.25">
      <c r="A40" s="20" t="s">
        <v>37</v>
      </c>
      <c r="B40" s="50">
        <v>60228.53</v>
      </c>
      <c r="C40" s="50">
        <v>280530.98</v>
      </c>
    </row>
    <row r="41" spans="1:7" x14ac:dyDescent="0.25">
      <c r="A41" s="20" t="s">
        <v>83</v>
      </c>
      <c r="B41" s="19">
        <v>464960.26000000007</v>
      </c>
      <c r="C41" s="19">
        <v>2272878.0499999998</v>
      </c>
    </row>
  </sheetData>
  <sortState xmlns:xlrd2="http://schemas.microsoft.com/office/spreadsheetml/2017/richdata2" ref="A39:C41">
    <sortCondition ref="A39"/>
  </sortState>
  <mergeCells count="7">
    <mergeCell ref="A37:C37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9"/>
  <sheetViews>
    <sheetView showGridLines="0" tabSelected="1" topLeftCell="A31" workbookViewId="0">
      <selection activeCell="A13" sqref="A13"/>
    </sheetView>
  </sheetViews>
  <sheetFormatPr baseColWidth="10" defaultColWidth="25.140625" defaultRowHeight="15" x14ac:dyDescent="0.25"/>
  <cols>
    <col min="1" max="1" width="13.28515625" customWidth="1"/>
    <col min="2" max="2" width="10.1406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23.25" x14ac:dyDescent="0.35">
      <c r="A7" s="53"/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19.5" x14ac:dyDescent="0.35">
      <c r="A9" s="55" t="s">
        <v>80</v>
      </c>
      <c r="B9" s="55"/>
      <c r="C9" s="55"/>
      <c r="D9" s="55"/>
      <c r="E9" s="55"/>
      <c r="F9" s="55"/>
      <c r="G9" s="55"/>
    </row>
    <row r="10" spans="1:7" x14ac:dyDescent="0.25">
      <c r="A10" s="57" t="s">
        <v>86</v>
      </c>
      <c r="B10" s="57"/>
      <c r="C10" s="57"/>
      <c r="D10" s="57"/>
      <c r="E10" s="57"/>
      <c r="F10" s="57"/>
      <c r="G10" s="57"/>
    </row>
    <row r="11" spans="1:7" x14ac:dyDescent="0.25">
      <c r="A11" s="57" t="str">
        <f>Consolidado!A11</f>
        <v>Año 2024</v>
      </c>
      <c r="B11" s="57"/>
      <c r="C11" s="57"/>
      <c r="D11" s="57"/>
      <c r="E11" s="57"/>
      <c r="F11" s="57"/>
      <c r="G11" s="57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99</v>
      </c>
      <c r="B13" s="20" t="s">
        <v>30</v>
      </c>
      <c r="C13" s="20" t="s">
        <v>34</v>
      </c>
      <c r="D13" s="20" t="s">
        <v>40</v>
      </c>
      <c r="E13" s="20" t="s">
        <v>37</v>
      </c>
      <c r="F13" s="19">
        <v>1758.71</v>
      </c>
      <c r="G13" s="19">
        <v>10012.56</v>
      </c>
    </row>
    <row r="14" spans="1:7" x14ac:dyDescent="0.25">
      <c r="A14" s="20" t="s">
        <v>99</v>
      </c>
      <c r="B14" s="20" t="s">
        <v>30</v>
      </c>
      <c r="C14" s="20" t="s">
        <v>34</v>
      </c>
      <c r="D14" s="20" t="s">
        <v>39</v>
      </c>
      <c r="E14" s="20" t="s">
        <v>37</v>
      </c>
      <c r="F14" s="19">
        <v>6035.52</v>
      </c>
      <c r="G14" s="19">
        <v>26223.74</v>
      </c>
    </row>
    <row r="15" spans="1:7" x14ac:dyDescent="0.25">
      <c r="A15" s="20" t="s">
        <v>99</v>
      </c>
      <c r="B15" s="20" t="s">
        <v>30</v>
      </c>
      <c r="C15" s="20" t="s">
        <v>34</v>
      </c>
      <c r="D15" s="20" t="s">
        <v>38</v>
      </c>
      <c r="E15" s="20" t="s">
        <v>37</v>
      </c>
      <c r="F15" s="19">
        <v>873.17</v>
      </c>
      <c r="G15" s="19">
        <v>4147.58</v>
      </c>
    </row>
    <row r="16" spans="1:7" x14ac:dyDescent="0.25">
      <c r="A16" s="20" t="s">
        <v>27</v>
      </c>
      <c r="B16" s="20" t="s">
        <v>30</v>
      </c>
      <c r="C16" s="20" t="s">
        <v>34</v>
      </c>
      <c r="D16" s="20" t="s">
        <v>33</v>
      </c>
      <c r="E16" s="20" t="s">
        <v>35</v>
      </c>
      <c r="F16" s="19">
        <v>98292.73</v>
      </c>
      <c r="G16" s="19">
        <v>270638.69</v>
      </c>
    </row>
    <row r="17" spans="1:7" x14ac:dyDescent="0.25">
      <c r="A17" s="20" t="s">
        <v>27</v>
      </c>
      <c r="B17" s="20" t="s">
        <v>30</v>
      </c>
      <c r="C17" s="20" t="s">
        <v>34</v>
      </c>
      <c r="D17" s="20" t="s">
        <v>33</v>
      </c>
      <c r="E17" s="20" t="s">
        <v>68</v>
      </c>
      <c r="F17" s="19">
        <v>7492.26</v>
      </c>
      <c r="G17" s="19">
        <v>36031.1</v>
      </c>
    </row>
    <row r="18" spans="1:7" x14ac:dyDescent="0.25">
      <c r="A18" s="20" t="s">
        <v>27</v>
      </c>
      <c r="B18" s="20" t="s">
        <v>30</v>
      </c>
      <c r="C18" s="20" t="s">
        <v>34</v>
      </c>
      <c r="D18" s="20" t="s">
        <v>33</v>
      </c>
      <c r="E18" s="20" t="s">
        <v>32</v>
      </c>
      <c r="F18" s="19">
        <v>13317.01</v>
      </c>
      <c r="G18" s="19">
        <v>43609.5</v>
      </c>
    </row>
    <row r="19" spans="1:7" x14ac:dyDescent="0.25">
      <c r="A19" s="20" t="s">
        <v>99</v>
      </c>
      <c r="B19" s="20" t="s">
        <v>30</v>
      </c>
      <c r="C19" s="20" t="s">
        <v>41</v>
      </c>
      <c r="D19" s="20" t="s">
        <v>42</v>
      </c>
      <c r="E19" s="20" t="s">
        <v>37</v>
      </c>
      <c r="F19" s="19">
        <v>2966.52</v>
      </c>
      <c r="G19" s="19">
        <v>26160</v>
      </c>
    </row>
    <row r="20" spans="1:7" x14ac:dyDescent="0.25">
      <c r="A20" s="20" t="s">
        <v>99</v>
      </c>
      <c r="B20" s="20" t="s">
        <v>30</v>
      </c>
      <c r="C20" s="20" t="s">
        <v>41</v>
      </c>
      <c r="D20" s="20" t="s">
        <v>43</v>
      </c>
      <c r="E20" s="20" t="s">
        <v>37</v>
      </c>
      <c r="F20" s="19">
        <v>8888.57</v>
      </c>
      <c r="G20" s="19">
        <v>84241.38</v>
      </c>
    </row>
    <row r="21" spans="1:7" x14ac:dyDescent="0.25">
      <c r="A21" s="20" t="s">
        <v>99</v>
      </c>
      <c r="B21" s="20" t="s">
        <v>30</v>
      </c>
      <c r="C21" s="20" t="s">
        <v>41</v>
      </c>
      <c r="D21" s="20" t="s">
        <v>44</v>
      </c>
      <c r="E21" s="20" t="s">
        <v>37</v>
      </c>
      <c r="F21" s="19">
        <v>5549.67</v>
      </c>
      <c r="G21" s="19">
        <v>44863.76</v>
      </c>
    </row>
    <row r="22" spans="1:7" x14ac:dyDescent="0.25">
      <c r="A22" s="20" t="s">
        <v>99</v>
      </c>
      <c r="B22" s="20" t="s">
        <v>30</v>
      </c>
      <c r="C22" s="20" t="s">
        <v>41</v>
      </c>
      <c r="D22" s="20" t="s">
        <v>45</v>
      </c>
      <c r="E22" s="20" t="s">
        <v>37</v>
      </c>
      <c r="F22" s="19">
        <v>173.77</v>
      </c>
      <c r="G22" s="19">
        <v>1563.21</v>
      </c>
    </row>
    <row r="23" spans="1:7" x14ac:dyDescent="0.25">
      <c r="A23" s="20" t="s">
        <v>99</v>
      </c>
      <c r="B23" s="20" t="s">
        <v>30</v>
      </c>
      <c r="C23" s="20" t="s">
        <v>41</v>
      </c>
      <c r="D23" s="20" t="s">
        <v>46</v>
      </c>
      <c r="E23" s="20" t="s">
        <v>37</v>
      </c>
      <c r="F23" s="19">
        <v>389.87</v>
      </c>
      <c r="G23" s="19">
        <v>3567.28</v>
      </c>
    </row>
    <row r="24" spans="1:7" x14ac:dyDescent="0.25">
      <c r="A24" s="36" t="s">
        <v>27</v>
      </c>
      <c r="B24" s="31"/>
      <c r="C24" s="31"/>
      <c r="D24" s="31"/>
      <c r="E24" s="31"/>
      <c r="F24" s="31">
        <f>SUM(F13:F23)</f>
        <v>145737.79999999999</v>
      </c>
      <c r="G24" s="32">
        <f>SUM(G13:G23)</f>
        <v>551058.79999999993</v>
      </c>
    </row>
    <row r="25" spans="1:7" x14ac:dyDescent="0.25">
      <c r="A25" s="20" t="s">
        <v>62</v>
      </c>
      <c r="B25" s="20" t="s">
        <v>30</v>
      </c>
      <c r="C25" s="20" t="s">
        <v>34</v>
      </c>
      <c r="D25" s="20" t="s">
        <v>40</v>
      </c>
      <c r="E25" s="20" t="s">
        <v>60</v>
      </c>
      <c r="F25" s="19">
        <v>210</v>
      </c>
      <c r="G25" s="19">
        <v>621.6</v>
      </c>
    </row>
    <row r="26" spans="1:7" x14ac:dyDescent="0.25">
      <c r="A26" s="20" t="s">
        <v>62</v>
      </c>
      <c r="B26" s="20" t="s">
        <v>30</v>
      </c>
      <c r="C26" s="20" t="s">
        <v>34</v>
      </c>
      <c r="D26" s="20" t="s">
        <v>40</v>
      </c>
      <c r="E26" s="20" t="s">
        <v>37</v>
      </c>
      <c r="F26" s="19">
        <v>716.57</v>
      </c>
      <c r="G26" s="19">
        <v>6449.13</v>
      </c>
    </row>
    <row r="27" spans="1:7" x14ac:dyDescent="0.25">
      <c r="A27" s="20" t="s">
        <v>62</v>
      </c>
      <c r="B27" s="20" t="s">
        <v>30</v>
      </c>
      <c r="C27" s="20" t="s">
        <v>34</v>
      </c>
      <c r="D27" s="20" t="s">
        <v>39</v>
      </c>
      <c r="E27" s="20" t="s">
        <v>37</v>
      </c>
      <c r="F27" s="19">
        <v>14019.94</v>
      </c>
      <c r="G27" s="19">
        <v>74142.240000000005</v>
      </c>
    </row>
    <row r="28" spans="1:7" x14ac:dyDescent="0.25">
      <c r="A28" s="20" t="s">
        <v>62</v>
      </c>
      <c r="B28" s="20" t="s">
        <v>30</v>
      </c>
      <c r="C28" s="20" t="s">
        <v>34</v>
      </c>
      <c r="D28" s="20" t="s">
        <v>33</v>
      </c>
      <c r="E28" s="20" t="s">
        <v>36</v>
      </c>
      <c r="F28" s="19">
        <v>5594.3</v>
      </c>
      <c r="G28" s="19">
        <v>19727.5</v>
      </c>
    </row>
    <row r="29" spans="1:7" x14ac:dyDescent="0.25">
      <c r="A29" s="20" t="s">
        <v>62</v>
      </c>
      <c r="B29" s="20" t="s">
        <v>30</v>
      </c>
      <c r="C29" s="20" t="s">
        <v>34</v>
      </c>
      <c r="D29" s="20" t="s">
        <v>33</v>
      </c>
      <c r="E29" s="20" t="s">
        <v>37</v>
      </c>
      <c r="F29" s="19">
        <v>17923.68</v>
      </c>
      <c r="G29" s="19">
        <v>65713.5</v>
      </c>
    </row>
    <row r="30" spans="1:7" x14ac:dyDescent="0.25">
      <c r="A30" s="20" t="s">
        <v>62</v>
      </c>
      <c r="B30" s="20" t="s">
        <v>30</v>
      </c>
      <c r="C30" s="20" t="s">
        <v>34</v>
      </c>
      <c r="D30" s="20" t="s">
        <v>33</v>
      </c>
      <c r="E30" s="20" t="s">
        <v>93</v>
      </c>
      <c r="F30" s="19">
        <v>4987.07</v>
      </c>
      <c r="G30" s="19">
        <v>16586.5</v>
      </c>
    </row>
    <row r="31" spans="1:7" ht="30" x14ac:dyDescent="0.25">
      <c r="A31" s="20" t="s">
        <v>62</v>
      </c>
      <c r="B31" s="20" t="s">
        <v>30</v>
      </c>
      <c r="C31" s="20" t="s">
        <v>34</v>
      </c>
      <c r="D31" s="20" t="s">
        <v>33</v>
      </c>
      <c r="E31" s="20" t="s">
        <v>92</v>
      </c>
      <c r="F31" s="19">
        <v>2237.14</v>
      </c>
      <c r="G31" s="19">
        <v>8964.5</v>
      </c>
    </row>
    <row r="32" spans="1:7" x14ac:dyDescent="0.25">
      <c r="A32" s="20" t="s">
        <v>62</v>
      </c>
      <c r="B32" s="20" t="s">
        <v>30</v>
      </c>
      <c r="C32" s="20" t="s">
        <v>34</v>
      </c>
      <c r="D32" s="20" t="s">
        <v>33</v>
      </c>
      <c r="E32" s="20" t="s">
        <v>35</v>
      </c>
      <c r="F32" s="19">
        <v>47299.32</v>
      </c>
      <c r="G32" s="19">
        <v>140040</v>
      </c>
    </row>
    <row r="33" spans="1:7" x14ac:dyDescent="0.25">
      <c r="A33" s="20" t="s">
        <v>62</v>
      </c>
      <c r="B33" s="20" t="s">
        <v>30</v>
      </c>
      <c r="C33" s="20" t="s">
        <v>34</v>
      </c>
      <c r="D33" s="20" t="s">
        <v>33</v>
      </c>
      <c r="E33" s="20" t="s">
        <v>68</v>
      </c>
      <c r="F33" s="19">
        <v>8538.2800000000007</v>
      </c>
      <c r="G33" s="19">
        <v>36770</v>
      </c>
    </row>
    <row r="34" spans="1:7" x14ac:dyDescent="0.25">
      <c r="A34" s="20" t="s">
        <v>62</v>
      </c>
      <c r="B34" s="20" t="s">
        <v>30</v>
      </c>
      <c r="C34" s="20" t="s">
        <v>34</v>
      </c>
      <c r="D34" s="20" t="s">
        <v>33</v>
      </c>
      <c r="E34" s="20" t="s">
        <v>32</v>
      </c>
      <c r="F34" s="19">
        <v>9436.84</v>
      </c>
      <c r="G34" s="19">
        <v>40604.25</v>
      </c>
    </row>
    <row r="35" spans="1:7" x14ac:dyDescent="0.25">
      <c r="A35" s="20" t="s">
        <v>62</v>
      </c>
      <c r="B35" s="20" t="s">
        <v>30</v>
      </c>
      <c r="C35" s="20" t="s">
        <v>41</v>
      </c>
      <c r="D35" s="20" t="s">
        <v>43</v>
      </c>
      <c r="E35" s="20" t="s">
        <v>37</v>
      </c>
      <c r="F35" s="19">
        <v>7728.78</v>
      </c>
      <c r="G35" s="19">
        <v>85637.26</v>
      </c>
    </row>
    <row r="36" spans="1:7" x14ac:dyDescent="0.25">
      <c r="A36" s="20" t="s">
        <v>62</v>
      </c>
      <c r="B36" s="20" t="s">
        <v>30</v>
      </c>
      <c r="C36" s="20" t="s">
        <v>41</v>
      </c>
      <c r="D36" s="20" t="s">
        <v>44</v>
      </c>
      <c r="E36" s="20" t="s">
        <v>37</v>
      </c>
      <c r="F36" s="19">
        <v>2345.44</v>
      </c>
      <c r="G36" s="19">
        <v>21460.959999999999</v>
      </c>
    </row>
    <row r="37" spans="1:7" x14ac:dyDescent="0.25">
      <c r="A37" s="20" t="s">
        <v>62</v>
      </c>
      <c r="B37" s="20" t="s">
        <v>30</v>
      </c>
      <c r="C37" s="20" t="s">
        <v>41</v>
      </c>
      <c r="D37" s="20" t="s">
        <v>45</v>
      </c>
      <c r="E37" s="20" t="s">
        <v>37</v>
      </c>
      <c r="F37" s="19">
        <v>113.49</v>
      </c>
      <c r="G37" s="19">
        <v>1038.43</v>
      </c>
    </row>
    <row r="38" spans="1:7" x14ac:dyDescent="0.25">
      <c r="A38" s="20" t="s">
        <v>62</v>
      </c>
      <c r="B38" s="20" t="s">
        <v>30</v>
      </c>
      <c r="C38" s="20" t="s">
        <v>41</v>
      </c>
      <c r="D38" s="20" t="s">
        <v>46</v>
      </c>
      <c r="E38" s="20" t="s">
        <v>37</v>
      </c>
      <c r="F38" s="19">
        <v>361.7</v>
      </c>
      <c r="G38" s="19">
        <v>3309.54</v>
      </c>
    </row>
    <row r="39" spans="1:7" x14ac:dyDescent="0.25">
      <c r="A39" s="36" t="s">
        <v>62</v>
      </c>
      <c r="B39" s="31"/>
      <c r="C39" s="31"/>
      <c r="D39" s="31"/>
      <c r="E39" s="31"/>
      <c r="F39" s="31">
        <f>SUM(F25:F34)</f>
        <v>110963.14</v>
      </c>
      <c r="G39" s="32">
        <f>SUM(G25:G34)</f>
        <v>409619.22</v>
      </c>
    </row>
    <row r="40" spans="1:7" x14ac:dyDescent="0.25">
      <c r="A40" s="20" t="s">
        <v>63</v>
      </c>
      <c r="B40" s="20" t="s">
        <v>30</v>
      </c>
      <c r="C40" s="20" t="s">
        <v>34</v>
      </c>
      <c r="D40" s="20" t="s">
        <v>40</v>
      </c>
      <c r="E40" s="20" t="s">
        <v>60</v>
      </c>
      <c r="F40" s="23">
        <v>665</v>
      </c>
      <c r="G40" s="23">
        <v>1821.87</v>
      </c>
    </row>
    <row r="41" spans="1:7" x14ac:dyDescent="0.25">
      <c r="A41" s="20" t="s">
        <v>63</v>
      </c>
      <c r="B41" s="20" t="s">
        <v>30</v>
      </c>
      <c r="C41" s="20" t="s">
        <v>34</v>
      </c>
      <c r="D41" s="20" t="s">
        <v>33</v>
      </c>
      <c r="E41" s="20" t="s">
        <v>36</v>
      </c>
      <c r="F41" s="23">
        <v>5477.22</v>
      </c>
      <c r="G41" s="23">
        <v>18674.099999999999</v>
      </c>
    </row>
    <row r="42" spans="1:7" x14ac:dyDescent="0.25">
      <c r="A42" s="20" t="s">
        <v>63</v>
      </c>
      <c r="B42" s="20" t="s">
        <v>30</v>
      </c>
      <c r="C42" s="20" t="s">
        <v>34</v>
      </c>
      <c r="D42" s="20" t="s">
        <v>33</v>
      </c>
      <c r="E42" s="20" t="s">
        <v>104</v>
      </c>
      <c r="F42" s="23">
        <v>12065.99</v>
      </c>
      <c r="G42" s="23">
        <v>36812.25</v>
      </c>
    </row>
    <row r="43" spans="1:7" x14ac:dyDescent="0.25">
      <c r="A43" s="20" t="s">
        <v>63</v>
      </c>
      <c r="B43" s="20" t="s">
        <v>30</v>
      </c>
      <c r="C43" s="20" t="s">
        <v>34</v>
      </c>
      <c r="D43" s="20" t="s">
        <v>33</v>
      </c>
      <c r="E43" s="20" t="s">
        <v>37</v>
      </c>
      <c r="F43" s="23">
        <v>18645.12</v>
      </c>
      <c r="G43" s="23">
        <v>67185</v>
      </c>
    </row>
    <row r="44" spans="1:7" x14ac:dyDescent="0.25">
      <c r="A44" s="20" t="s">
        <v>63</v>
      </c>
      <c r="B44" s="20" t="s">
        <v>30</v>
      </c>
      <c r="C44" s="20" t="s">
        <v>34</v>
      </c>
      <c r="D44" s="20" t="s">
        <v>33</v>
      </c>
      <c r="E44" s="20" t="s">
        <v>35</v>
      </c>
      <c r="F44" s="23">
        <v>106576.13</v>
      </c>
      <c r="G44" s="23">
        <v>344859.35</v>
      </c>
    </row>
    <row r="45" spans="1:7" x14ac:dyDescent="0.25">
      <c r="A45" s="20" t="s">
        <v>63</v>
      </c>
      <c r="B45" s="20" t="s">
        <v>30</v>
      </c>
      <c r="C45" s="20" t="s">
        <v>34</v>
      </c>
      <c r="D45" s="20" t="s">
        <v>33</v>
      </c>
      <c r="E45" s="20" t="s">
        <v>32</v>
      </c>
      <c r="F45" s="23">
        <v>12158.14</v>
      </c>
      <c r="G45" s="23">
        <v>44262</v>
      </c>
    </row>
    <row r="46" spans="1:7" x14ac:dyDescent="0.25">
      <c r="A46" s="36" t="s">
        <v>63</v>
      </c>
      <c r="B46" s="31"/>
      <c r="C46" s="31"/>
      <c r="D46" s="31"/>
      <c r="E46" s="31"/>
      <c r="F46" s="31">
        <f>SUM(F40:F45)</f>
        <v>155587.60000000003</v>
      </c>
      <c r="G46" s="32">
        <f>SUM(G40:G45)</f>
        <v>513614.56999999995</v>
      </c>
    </row>
    <row r="47" spans="1:7" ht="15.75" x14ac:dyDescent="0.25">
      <c r="A47" s="37" t="s">
        <v>0</v>
      </c>
      <c r="B47" s="37"/>
      <c r="C47" s="37"/>
      <c r="D47" s="37"/>
      <c r="E47" s="37"/>
      <c r="F47" s="37">
        <f>SUM(F46,F39,F24)</f>
        <v>412288.54000000004</v>
      </c>
      <c r="G47" s="37">
        <f>SUM(G46,G39,G24)</f>
        <v>1474292.5899999999</v>
      </c>
    </row>
    <row r="51" spans="1:3" x14ac:dyDescent="0.25">
      <c r="A51" s="56" t="s">
        <v>84</v>
      </c>
      <c r="B51" s="56"/>
      <c r="C51" s="56"/>
    </row>
    <row r="52" spans="1:3" x14ac:dyDescent="0.25">
      <c r="A52" s="39" t="s">
        <v>87</v>
      </c>
      <c r="B52" s="39" t="s">
        <v>85</v>
      </c>
      <c r="C52" s="39" t="s">
        <v>88</v>
      </c>
    </row>
    <row r="53" spans="1:3" ht="30" x14ac:dyDescent="0.25">
      <c r="A53" s="20" t="s">
        <v>36</v>
      </c>
      <c r="B53" s="19">
        <v>11071.52</v>
      </c>
      <c r="C53" s="19">
        <v>38401.599999999999</v>
      </c>
    </row>
    <row r="54" spans="1:3" x14ac:dyDescent="0.25">
      <c r="A54" s="20" t="s">
        <v>60</v>
      </c>
      <c r="B54" s="19">
        <v>875</v>
      </c>
      <c r="C54" s="19">
        <v>2443.4699999999998</v>
      </c>
    </row>
    <row r="55" spans="1:3" ht="30" x14ac:dyDescent="0.25">
      <c r="A55" s="20" t="s">
        <v>37</v>
      </c>
      <c r="B55" s="19">
        <v>88490.52</v>
      </c>
      <c r="C55" s="19">
        <v>525715.57000000007</v>
      </c>
    </row>
    <row r="56" spans="1:3" x14ac:dyDescent="0.25">
      <c r="A56" s="20" t="s">
        <v>93</v>
      </c>
      <c r="B56" s="23">
        <v>4987.07</v>
      </c>
      <c r="C56" s="23">
        <v>16586.5</v>
      </c>
    </row>
    <row r="57" spans="1:3" x14ac:dyDescent="0.25">
      <c r="A57" s="20" t="s">
        <v>35</v>
      </c>
      <c r="B57" s="19">
        <v>252168.18</v>
      </c>
      <c r="C57" s="19">
        <v>755538.04</v>
      </c>
    </row>
    <row r="58" spans="1:3" ht="30" x14ac:dyDescent="0.25">
      <c r="A58" s="20" t="str">
        <f>E20</f>
        <v>Estados Unidos</v>
      </c>
      <c r="B58" s="19">
        <v>16030.54</v>
      </c>
      <c r="C58" s="19">
        <v>72801.100000000006</v>
      </c>
    </row>
    <row r="59" spans="1:3" ht="30" x14ac:dyDescent="0.25">
      <c r="A59" s="20" t="s">
        <v>32</v>
      </c>
      <c r="B59" s="19">
        <v>34911.99</v>
      </c>
      <c r="C59" s="19">
        <v>128475.75</v>
      </c>
    </row>
  </sheetData>
  <sortState xmlns:xlrd2="http://schemas.microsoft.com/office/spreadsheetml/2017/richdata2" ref="A53:C59">
    <sortCondition ref="A53"/>
  </sortState>
  <mergeCells count="7">
    <mergeCell ref="A51:C51"/>
    <mergeCell ref="A11:G11"/>
    <mergeCell ref="A6:G6"/>
    <mergeCell ref="A7:G7"/>
    <mergeCell ref="A8:G8"/>
    <mergeCell ref="A10:G10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7"/>
  <sheetViews>
    <sheetView showGridLines="0" tabSelected="1" topLeftCell="A37" workbookViewId="0">
      <selection activeCell="A13" sqref="A13"/>
    </sheetView>
  </sheetViews>
  <sheetFormatPr baseColWidth="10" defaultColWidth="47.28515625" defaultRowHeight="15" x14ac:dyDescent="0.25"/>
  <cols>
    <col min="1" max="1" width="13.140625" customWidth="1"/>
    <col min="2" max="2" width="10" customWidth="1"/>
    <col min="3" max="3" width="12" bestFit="1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19.5" x14ac:dyDescent="0.35">
      <c r="A9" s="55" t="s">
        <v>80</v>
      </c>
      <c r="B9" s="55"/>
      <c r="C9" s="55"/>
      <c r="D9" s="55"/>
      <c r="E9" s="55"/>
      <c r="F9" s="55"/>
      <c r="G9" s="55"/>
    </row>
    <row r="10" spans="1:7" x14ac:dyDescent="0.25">
      <c r="A10" s="57" t="s">
        <v>24</v>
      </c>
      <c r="B10" s="57"/>
      <c r="C10" s="57"/>
      <c r="D10" s="57"/>
      <c r="E10" s="57"/>
      <c r="F10" s="57"/>
      <c r="G10" s="57"/>
    </row>
    <row r="11" spans="1:7" x14ac:dyDescent="0.25">
      <c r="A11" s="57" t="str">
        <f>Consolidado!A11</f>
        <v>Año 2024</v>
      </c>
      <c r="B11" s="57"/>
      <c r="C11" s="57"/>
      <c r="D11" s="57"/>
      <c r="E11" s="57"/>
      <c r="F11" s="57"/>
      <c r="G11" s="57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27</v>
      </c>
      <c r="B13" s="20" t="s">
        <v>30</v>
      </c>
      <c r="C13" s="20" t="s">
        <v>1</v>
      </c>
      <c r="D13" s="20" t="s">
        <v>51</v>
      </c>
      <c r="E13" s="20" t="s">
        <v>48</v>
      </c>
      <c r="F13" s="19">
        <v>1126.4000000000001</v>
      </c>
      <c r="G13" s="19">
        <v>1190</v>
      </c>
    </row>
    <row r="14" spans="1:7" x14ac:dyDescent="0.25">
      <c r="A14" s="20" t="s">
        <v>27</v>
      </c>
      <c r="B14" s="20" t="s">
        <v>30</v>
      </c>
      <c r="C14" s="20" t="s">
        <v>1</v>
      </c>
      <c r="D14" s="20" t="s">
        <v>51</v>
      </c>
      <c r="E14" s="20" t="s">
        <v>47</v>
      </c>
      <c r="F14" s="19">
        <v>687.82</v>
      </c>
      <c r="G14" s="19">
        <v>21453.200000000001</v>
      </c>
    </row>
    <row r="15" spans="1:7" x14ac:dyDescent="0.25">
      <c r="A15" s="20" t="s">
        <v>27</v>
      </c>
      <c r="B15" s="20" t="s">
        <v>30</v>
      </c>
      <c r="C15" s="20" t="s">
        <v>1</v>
      </c>
      <c r="D15" s="20" t="s">
        <v>49</v>
      </c>
      <c r="E15" s="20" t="s">
        <v>36</v>
      </c>
      <c r="F15" s="19">
        <v>204.12</v>
      </c>
      <c r="G15" s="19">
        <v>255.15</v>
      </c>
    </row>
    <row r="16" spans="1:7" x14ac:dyDescent="0.25">
      <c r="A16" s="20" t="s">
        <v>27</v>
      </c>
      <c r="B16" s="20" t="s">
        <v>30</v>
      </c>
      <c r="C16" s="20" t="s">
        <v>1</v>
      </c>
      <c r="D16" s="20" t="s">
        <v>49</v>
      </c>
      <c r="E16" s="20" t="s">
        <v>78</v>
      </c>
      <c r="F16" s="19">
        <v>397.22</v>
      </c>
      <c r="G16" s="19">
        <v>472.69</v>
      </c>
    </row>
    <row r="17" spans="1:7" x14ac:dyDescent="0.25">
      <c r="A17" s="20" t="s">
        <v>27</v>
      </c>
      <c r="B17" s="20" t="s">
        <v>30</v>
      </c>
      <c r="C17" s="20" t="s">
        <v>1</v>
      </c>
      <c r="D17" s="20" t="s">
        <v>49</v>
      </c>
      <c r="E17" s="20" t="s">
        <v>60</v>
      </c>
      <c r="F17" s="19">
        <v>1139.3399999999999</v>
      </c>
      <c r="G17" s="19">
        <v>1219.0899999999999</v>
      </c>
    </row>
    <row r="18" spans="1:7" x14ac:dyDescent="0.25">
      <c r="A18" s="20" t="s">
        <v>27</v>
      </c>
      <c r="B18" s="20" t="s">
        <v>30</v>
      </c>
      <c r="C18" s="20" t="s">
        <v>1</v>
      </c>
      <c r="D18" s="20" t="s">
        <v>49</v>
      </c>
      <c r="E18" s="20" t="s">
        <v>98</v>
      </c>
      <c r="F18" s="19">
        <v>2286.14</v>
      </c>
      <c r="G18" s="19">
        <v>6881.2</v>
      </c>
    </row>
    <row r="19" spans="1:7" x14ac:dyDescent="0.25">
      <c r="A19" s="20" t="s">
        <v>99</v>
      </c>
      <c r="B19" s="20" t="s">
        <v>30</v>
      </c>
      <c r="C19" s="20" t="s">
        <v>1</v>
      </c>
      <c r="D19" s="20" t="s">
        <v>49</v>
      </c>
      <c r="E19" s="20" t="s">
        <v>96</v>
      </c>
      <c r="F19" s="19">
        <v>416.51</v>
      </c>
      <c r="G19" s="19">
        <v>505.35</v>
      </c>
    </row>
    <row r="20" spans="1:7" x14ac:dyDescent="0.25">
      <c r="A20" s="20" t="s">
        <v>27</v>
      </c>
      <c r="B20" s="20" t="s">
        <v>30</v>
      </c>
      <c r="C20" s="20" t="s">
        <v>1</v>
      </c>
      <c r="D20" s="20" t="s">
        <v>94</v>
      </c>
      <c r="E20" s="20" t="s">
        <v>47</v>
      </c>
      <c r="F20" s="19">
        <v>4583.1499999999996</v>
      </c>
      <c r="G20" s="19">
        <v>18417.5</v>
      </c>
    </row>
    <row r="21" spans="1:7" x14ac:dyDescent="0.25">
      <c r="A21" s="20" t="s">
        <v>27</v>
      </c>
      <c r="B21" s="20" t="s">
        <v>30</v>
      </c>
      <c r="C21" s="20" t="s">
        <v>1</v>
      </c>
      <c r="D21" s="20" t="s">
        <v>69</v>
      </c>
      <c r="E21" s="20" t="s">
        <v>48</v>
      </c>
      <c r="F21" s="19">
        <v>32938.39</v>
      </c>
      <c r="G21" s="19">
        <v>66492.12</v>
      </c>
    </row>
    <row r="22" spans="1:7" x14ac:dyDescent="0.25">
      <c r="A22" s="20" t="s">
        <v>27</v>
      </c>
      <c r="B22" s="20" t="s">
        <v>30</v>
      </c>
      <c r="C22" s="20" t="s">
        <v>1</v>
      </c>
      <c r="D22" s="20" t="s">
        <v>69</v>
      </c>
      <c r="E22" s="20" t="s">
        <v>37</v>
      </c>
      <c r="F22" s="19">
        <v>4214.6400000000003</v>
      </c>
      <c r="G22" s="19">
        <v>7341.53</v>
      </c>
    </row>
    <row r="23" spans="1:7" x14ac:dyDescent="0.25">
      <c r="A23" s="20" t="s">
        <v>27</v>
      </c>
      <c r="B23" s="20" t="s">
        <v>30</v>
      </c>
      <c r="C23" s="20" t="s">
        <v>1</v>
      </c>
      <c r="D23" s="20" t="s">
        <v>69</v>
      </c>
      <c r="E23" s="20" t="s">
        <v>98</v>
      </c>
      <c r="F23" s="19">
        <v>2286.14</v>
      </c>
      <c r="G23" s="19">
        <v>6881.2</v>
      </c>
    </row>
    <row r="24" spans="1:7" x14ac:dyDescent="0.25">
      <c r="A24" s="20" t="s">
        <v>27</v>
      </c>
      <c r="B24" s="20" t="s">
        <v>30</v>
      </c>
      <c r="C24" s="20" t="s">
        <v>1</v>
      </c>
      <c r="D24" s="20" t="s">
        <v>69</v>
      </c>
      <c r="E24" s="20" t="s">
        <v>92</v>
      </c>
      <c r="F24" s="19">
        <v>1128.52</v>
      </c>
      <c r="G24" s="19">
        <v>2505.31</v>
      </c>
    </row>
    <row r="25" spans="1:7" x14ac:dyDescent="0.25">
      <c r="A25" s="20" t="s">
        <v>99</v>
      </c>
      <c r="B25" s="20" t="s">
        <v>30</v>
      </c>
      <c r="C25" s="20" t="s">
        <v>1</v>
      </c>
      <c r="D25" s="20" t="s">
        <v>69</v>
      </c>
      <c r="E25" s="20" t="s">
        <v>68</v>
      </c>
      <c r="F25" s="19">
        <v>1111.31</v>
      </c>
      <c r="G25" s="19">
        <v>1151.24</v>
      </c>
    </row>
    <row r="26" spans="1:7" x14ac:dyDescent="0.25">
      <c r="A26" s="20" t="s">
        <v>99</v>
      </c>
      <c r="B26" s="20" t="s">
        <v>30</v>
      </c>
      <c r="C26" s="20" t="s">
        <v>1</v>
      </c>
      <c r="D26" s="20" t="s">
        <v>69</v>
      </c>
      <c r="E26" s="20" t="s">
        <v>96</v>
      </c>
      <c r="F26" s="19">
        <v>882.9</v>
      </c>
      <c r="G26" s="19">
        <v>1033.95</v>
      </c>
    </row>
    <row r="27" spans="1:7" x14ac:dyDescent="0.25">
      <c r="A27" s="20" t="s">
        <v>27</v>
      </c>
      <c r="B27" s="20" t="s">
        <v>30</v>
      </c>
      <c r="C27" s="20" t="s">
        <v>1</v>
      </c>
      <c r="D27" s="20" t="s">
        <v>70</v>
      </c>
      <c r="E27" s="20" t="s">
        <v>48</v>
      </c>
      <c r="F27" s="19">
        <v>9584.64</v>
      </c>
      <c r="G27" s="19">
        <v>14522</v>
      </c>
    </row>
    <row r="28" spans="1:7" x14ac:dyDescent="0.25">
      <c r="A28" s="36" t="s">
        <v>27</v>
      </c>
      <c r="B28" s="31"/>
      <c r="C28" s="31"/>
      <c r="D28" s="31"/>
      <c r="E28" s="31"/>
      <c r="F28" s="31">
        <f>SUM(F13:F27)</f>
        <v>62987.239999999991</v>
      </c>
      <c r="G28" s="32">
        <f>SUM(G13:G27)</f>
        <v>150321.53</v>
      </c>
    </row>
    <row r="29" spans="1:7" x14ac:dyDescent="0.25">
      <c r="A29" s="20" t="s">
        <v>62</v>
      </c>
      <c r="B29" s="20" t="s">
        <v>30</v>
      </c>
      <c r="C29" s="20" t="s">
        <v>1</v>
      </c>
      <c r="D29" s="20" t="s">
        <v>49</v>
      </c>
      <c r="E29" s="20" t="s">
        <v>36</v>
      </c>
      <c r="F29" s="19">
        <v>770.76</v>
      </c>
      <c r="G29" s="19">
        <v>886.37</v>
      </c>
    </row>
    <row r="30" spans="1:7" x14ac:dyDescent="0.25">
      <c r="A30" s="20" t="s">
        <v>62</v>
      </c>
      <c r="B30" s="20" t="s">
        <v>30</v>
      </c>
      <c r="C30" s="20" t="s">
        <v>1</v>
      </c>
      <c r="D30" s="20" t="s">
        <v>49</v>
      </c>
      <c r="E30" s="20" t="s">
        <v>78</v>
      </c>
      <c r="F30" s="19">
        <v>390</v>
      </c>
      <c r="G30" s="19">
        <v>47.58</v>
      </c>
    </row>
    <row r="31" spans="1:7" x14ac:dyDescent="0.25">
      <c r="A31" s="20" t="s">
        <v>62</v>
      </c>
      <c r="B31" s="20" t="s">
        <v>30</v>
      </c>
      <c r="C31" s="20" t="s">
        <v>1</v>
      </c>
      <c r="D31" s="20" t="s">
        <v>49</v>
      </c>
      <c r="E31" s="20" t="s">
        <v>60</v>
      </c>
      <c r="F31" s="19">
        <v>2501.8200000000002</v>
      </c>
      <c r="G31" s="19">
        <v>2350.21</v>
      </c>
    </row>
    <row r="32" spans="1:7" x14ac:dyDescent="0.25">
      <c r="A32" s="20" t="s">
        <v>62</v>
      </c>
      <c r="B32" s="20" t="s">
        <v>30</v>
      </c>
      <c r="C32" s="20" t="s">
        <v>1</v>
      </c>
      <c r="D32" s="20" t="s">
        <v>49</v>
      </c>
      <c r="E32" s="20" t="s">
        <v>47</v>
      </c>
      <c r="F32" s="19">
        <v>4022.25</v>
      </c>
      <c r="G32" s="19">
        <v>5337.02</v>
      </c>
    </row>
    <row r="33" spans="1:9" x14ac:dyDescent="0.25">
      <c r="A33" s="20" t="s">
        <v>62</v>
      </c>
      <c r="B33" s="20" t="s">
        <v>30</v>
      </c>
      <c r="C33" s="20" t="s">
        <v>1</v>
      </c>
      <c r="D33" s="20" t="s">
        <v>49</v>
      </c>
      <c r="E33" s="20" t="s">
        <v>67</v>
      </c>
      <c r="F33" s="19">
        <v>315</v>
      </c>
      <c r="G33" s="19">
        <v>148.80000000000001</v>
      </c>
    </row>
    <row r="34" spans="1:9" x14ac:dyDescent="0.25">
      <c r="A34" s="20" t="s">
        <v>62</v>
      </c>
      <c r="B34" s="20" t="s">
        <v>30</v>
      </c>
      <c r="C34" s="20" t="s">
        <v>1</v>
      </c>
      <c r="D34" s="20" t="s">
        <v>49</v>
      </c>
      <c r="E34" s="20" t="s">
        <v>68</v>
      </c>
      <c r="F34" s="19">
        <v>955.74</v>
      </c>
      <c r="G34" s="19">
        <v>880.99</v>
      </c>
    </row>
    <row r="35" spans="1:9" x14ac:dyDescent="0.25">
      <c r="A35" s="20" t="s">
        <v>62</v>
      </c>
      <c r="B35" s="20" t="s">
        <v>30</v>
      </c>
      <c r="C35" s="20" t="s">
        <v>1</v>
      </c>
      <c r="D35" s="20" t="s">
        <v>94</v>
      </c>
      <c r="E35" s="20" t="s">
        <v>48</v>
      </c>
      <c r="F35" s="19">
        <v>12725.79</v>
      </c>
      <c r="G35" s="19">
        <v>22679.9</v>
      </c>
    </row>
    <row r="36" spans="1:9" x14ac:dyDescent="0.25">
      <c r="A36" s="20" t="s">
        <v>62</v>
      </c>
      <c r="B36" s="20" t="s">
        <v>30</v>
      </c>
      <c r="C36" s="20" t="s">
        <v>1</v>
      </c>
      <c r="D36" s="20" t="s">
        <v>94</v>
      </c>
      <c r="E36" s="20" t="s">
        <v>47</v>
      </c>
      <c r="F36" s="19">
        <v>51</v>
      </c>
      <c r="G36" s="19">
        <v>330.54</v>
      </c>
    </row>
    <row r="37" spans="1:9" x14ac:dyDescent="0.25">
      <c r="A37" s="20" t="s">
        <v>62</v>
      </c>
      <c r="B37" s="20" t="s">
        <v>30</v>
      </c>
      <c r="C37" s="20" t="s">
        <v>1</v>
      </c>
      <c r="D37" s="20" t="s">
        <v>69</v>
      </c>
      <c r="E37" s="20" t="s">
        <v>60</v>
      </c>
      <c r="F37" s="19">
        <v>8901.32</v>
      </c>
      <c r="G37" s="19">
        <v>9868.89</v>
      </c>
    </row>
    <row r="38" spans="1:9" x14ac:dyDescent="0.25">
      <c r="A38" s="20" t="s">
        <v>62</v>
      </c>
      <c r="B38" s="20" t="s">
        <v>30</v>
      </c>
      <c r="C38" s="20" t="s">
        <v>1</v>
      </c>
      <c r="D38" s="20" t="s">
        <v>69</v>
      </c>
      <c r="E38" s="20" t="s">
        <v>47</v>
      </c>
      <c r="F38" s="19">
        <v>3936.56</v>
      </c>
      <c r="G38" s="19">
        <v>30046.83</v>
      </c>
    </row>
    <row r="39" spans="1:9" x14ac:dyDescent="0.25">
      <c r="A39" s="20" t="s">
        <v>62</v>
      </c>
      <c r="B39" s="20" t="s">
        <v>30</v>
      </c>
      <c r="C39" s="20" t="s">
        <v>1</v>
      </c>
      <c r="D39" s="20" t="s">
        <v>69</v>
      </c>
      <c r="E39" s="20" t="s">
        <v>67</v>
      </c>
      <c r="F39" s="19">
        <v>780</v>
      </c>
      <c r="G39" s="19">
        <v>1768.68</v>
      </c>
    </row>
    <row r="40" spans="1:9" x14ac:dyDescent="0.25">
      <c r="A40" s="20" t="s">
        <v>62</v>
      </c>
      <c r="B40" s="20" t="s">
        <v>30</v>
      </c>
      <c r="C40" s="20" t="s">
        <v>1</v>
      </c>
      <c r="D40" s="20" t="s">
        <v>69</v>
      </c>
      <c r="E40" s="20" t="s">
        <v>68</v>
      </c>
      <c r="F40" s="19">
        <v>1429.02</v>
      </c>
      <c r="G40" s="19">
        <v>1555.2</v>
      </c>
    </row>
    <row r="41" spans="1:9" x14ac:dyDescent="0.25">
      <c r="A41" s="36" t="s">
        <v>62</v>
      </c>
      <c r="B41" s="31"/>
      <c r="C41" s="31"/>
      <c r="D41" s="31"/>
      <c r="E41" s="31"/>
      <c r="F41" s="31">
        <f>SUM(F29:F40)</f>
        <v>36779.259999999995</v>
      </c>
      <c r="G41" s="32">
        <f>SUM(G29:G40)</f>
        <v>75901.009999999995</v>
      </c>
    </row>
    <row r="42" spans="1:9" x14ac:dyDescent="0.25">
      <c r="A42" s="20" t="s">
        <v>63</v>
      </c>
      <c r="B42" s="20" t="s">
        <v>30</v>
      </c>
      <c r="C42" s="20" t="s">
        <v>1</v>
      </c>
      <c r="D42" s="20" t="s">
        <v>51</v>
      </c>
      <c r="E42" s="20" t="s">
        <v>47</v>
      </c>
      <c r="F42" s="19">
        <v>1440</v>
      </c>
      <c r="G42" s="19">
        <v>10516</v>
      </c>
      <c r="H42" s="48"/>
      <c r="I42" s="48"/>
    </row>
    <row r="43" spans="1:9" x14ac:dyDescent="0.25">
      <c r="A43" s="20" t="s">
        <v>63</v>
      </c>
      <c r="B43" s="20" t="s">
        <v>30</v>
      </c>
      <c r="C43" s="20" t="s">
        <v>1</v>
      </c>
      <c r="D43" s="20" t="s">
        <v>49</v>
      </c>
      <c r="E43" s="20" t="s">
        <v>36</v>
      </c>
      <c r="F43" s="19">
        <v>3026.76</v>
      </c>
      <c r="G43" s="19">
        <v>24938.35</v>
      </c>
      <c r="H43" s="48"/>
      <c r="I43" s="48"/>
    </row>
    <row r="44" spans="1:9" x14ac:dyDescent="0.25">
      <c r="A44" s="20" t="s">
        <v>63</v>
      </c>
      <c r="B44" s="20" t="s">
        <v>30</v>
      </c>
      <c r="C44" s="20" t="s">
        <v>1</v>
      </c>
      <c r="D44" s="20" t="s">
        <v>49</v>
      </c>
      <c r="E44" s="20" t="s">
        <v>91</v>
      </c>
      <c r="F44" s="19">
        <v>1105</v>
      </c>
      <c r="G44" s="19">
        <v>1215.5</v>
      </c>
      <c r="H44" s="48"/>
      <c r="I44" s="48"/>
    </row>
    <row r="45" spans="1:9" x14ac:dyDescent="0.25">
      <c r="A45" s="20" t="s">
        <v>63</v>
      </c>
      <c r="B45" s="20" t="s">
        <v>30</v>
      </c>
      <c r="C45" s="20" t="s">
        <v>1</v>
      </c>
      <c r="D45" s="20" t="s">
        <v>49</v>
      </c>
      <c r="E45" s="20" t="s">
        <v>60</v>
      </c>
      <c r="F45" s="19">
        <v>10195</v>
      </c>
      <c r="G45" s="19">
        <v>33679.050000000003</v>
      </c>
      <c r="H45" s="48"/>
      <c r="I45" s="48"/>
    </row>
    <row r="46" spans="1:9" x14ac:dyDescent="0.25">
      <c r="A46" s="20" t="s">
        <v>63</v>
      </c>
      <c r="B46" s="20" t="s">
        <v>30</v>
      </c>
      <c r="C46" s="20" t="s">
        <v>1</v>
      </c>
      <c r="D46" s="20" t="s">
        <v>49</v>
      </c>
      <c r="E46" s="20" t="s">
        <v>98</v>
      </c>
      <c r="F46" s="19">
        <v>4760</v>
      </c>
      <c r="G46" s="19">
        <v>5927.04</v>
      </c>
      <c r="H46" s="48"/>
      <c r="I46" s="48"/>
    </row>
    <row r="47" spans="1:9" x14ac:dyDescent="0.25">
      <c r="A47" s="20" t="s">
        <v>63</v>
      </c>
      <c r="B47" s="20" t="s">
        <v>30</v>
      </c>
      <c r="C47" s="20" t="s">
        <v>1</v>
      </c>
      <c r="D47" s="20" t="s">
        <v>49</v>
      </c>
      <c r="E47" s="20" t="s">
        <v>47</v>
      </c>
      <c r="F47" s="19">
        <v>5380</v>
      </c>
      <c r="G47" s="19">
        <v>10329.9</v>
      </c>
      <c r="H47" s="48"/>
      <c r="I47" s="48"/>
    </row>
    <row r="48" spans="1:9" x14ac:dyDescent="0.25">
      <c r="A48" s="20" t="s">
        <v>63</v>
      </c>
      <c r="B48" s="20" t="s">
        <v>30</v>
      </c>
      <c r="C48" s="20" t="s">
        <v>1</v>
      </c>
      <c r="D48" s="20" t="s">
        <v>49</v>
      </c>
      <c r="E48" s="20" t="s">
        <v>105</v>
      </c>
      <c r="F48" s="19">
        <v>255</v>
      </c>
      <c r="G48" s="19">
        <v>354.45</v>
      </c>
      <c r="H48" s="48"/>
      <c r="I48" s="48"/>
    </row>
    <row r="49" spans="1:9" x14ac:dyDescent="0.25">
      <c r="A49" s="20" t="s">
        <v>63</v>
      </c>
      <c r="B49" s="20" t="s">
        <v>30</v>
      </c>
      <c r="C49" s="20" t="s">
        <v>1</v>
      </c>
      <c r="D49" s="20" t="s">
        <v>49</v>
      </c>
      <c r="E49" s="20" t="s">
        <v>32</v>
      </c>
      <c r="F49" s="19">
        <v>25200</v>
      </c>
      <c r="G49" s="19">
        <v>32676.84</v>
      </c>
      <c r="H49" s="48"/>
      <c r="I49" s="48"/>
    </row>
    <row r="50" spans="1:9" x14ac:dyDescent="0.25">
      <c r="A50" s="20" t="s">
        <v>63</v>
      </c>
      <c r="B50" s="20" t="s">
        <v>30</v>
      </c>
      <c r="C50" s="20" t="s">
        <v>1</v>
      </c>
      <c r="D50" s="20" t="s">
        <v>97</v>
      </c>
      <c r="E50" s="20" t="s">
        <v>48</v>
      </c>
      <c r="F50" s="19">
        <v>11376</v>
      </c>
      <c r="G50" s="19">
        <v>167227.20000000001</v>
      </c>
      <c r="H50" s="48"/>
      <c r="I50" s="48"/>
    </row>
    <row r="51" spans="1:9" x14ac:dyDescent="0.25">
      <c r="A51" s="20" t="s">
        <v>63</v>
      </c>
      <c r="B51" s="20" t="s">
        <v>30</v>
      </c>
      <c r="C51" s="20" t="s">
        <v>1</v>
      </c>
      <c r="D51" s="20" t="s">
        <v>94</v>
      </c>
      <c r="E51" s="20" t="s">
        <v>48</v>
      </c>
      <c r="F51" s="19">
        <v>32012.43</v>
      </c>
      <c r="G51" s="19">
        <v>228795</v>
      </c>
      <c r="H51" s="48"/>
      <c r="I51" s="48"/>
    </row>
    <row r="52" spans="1:9" x14ac:dyDescent="0.25">
      <c r="A52" s="20" t="s">
        <v>63</v>
      </c>
      <c r="B52" s="20" t="s">
        <v>30</v>
      </c>
      <c r="C52" s="20" t="s">
        <v>1</v>
      </c>
      <c r="D52" s="20" t="s">
        <v>69</v>
      </c>
      <c r="E52" s="20" t="s">
        <v>78</v>
      </c>
      <c r="F52" s="19">
        <v>282.47000000000003</v>
      </c>
      <c r="G52" s="19">
        <v>420.88</v>
      </c>
      <c r="H52" s="48"/>
      <c r="I52" s="48"/>
    </row>
    <row r="53" spans="1:9" x14ac:dyDescent="0.25">
      <c r="A53" s="20" t="s">
        <v>63</v>
      </c>
      <c r="B53" s="20" t="s">
        <v>30</v>
      </c>
      <c r="C53" s="20" t="s">
        <v>1</v>
      </c>
      <c r="D53" s="20" t="s">
        <v>69</v>
      </c>
      <c r="E53" s="20" t="s">
        <v>47</v>
      </c>
      <c r="F53" s="19">
        <v>5750</v>
      </c>
      <c r="G53" s="19">
        <v>8050</v>
      </c>
      <c r="H53" s="48"/>
      <c r="I53" s="48"/>
    </row>
    <row r="54" spans="1:9" x14ac:dyDescent="0.25">
      <c r="A54" s="20" t="s">
        <v>63</v>
      </c>
      <c r="B54" s="20" t="s">
        <v>30</v>
      </c>
      <c r="C54" s="20" t="s">
        <v>1</v>
      </c>
      <c r="D54" s="20" t="s">
        <v>69</v>
      </c>
      <c r="E54" s="20" t="s">
        <v>105</v>
      </c>
      <c r="F54" s="19">
        <v>265</v>
      </c>
      <c r="G54" s="19">
        <v>344.5</v>
      </c>
      <c r="H54" s="48"/>
      <c r="I54" s="48"/>
    </row>
    <row r="55" spans="1:9" x14ac:dyDescent="0.25">
      <c r="A55" s="20" t="s">
        <v>63</v>
      </c>
      <c r="B55" s="20" t="s">
        <v>30</v>
      </c>
      <c r="C55" s="20" t="s">
        <v>1</v>
      </c>
      <c r="D55" s="20" t="s">
        <v>70</v>
      </c>
      <c r="E55" s="20" t="s">
        <v>48</v>
      </c>
      <c r="F55" s="19">
        <v>9584.64</v>
      </c>
      <c r="G55" s="19">
        <v>138977.20000000001</v>
      </c>
      <c r="H55" s="48"/>
      <c r="I55" s="48"/>
    </row>
    <row r="56" spans="1:9" x14ac:dyDescent="0.25">
      <c r="A56" s="36" t="s">
        <v>63</v>
      </c>
      <c r="B56" s="31"/>
      <c r="C56" s="31"/>
      <c r="D56" s="31"/>
      <c r="E56" s="31"/>
      <c r="F56" s="31">
        <f>SUM(F42:F55)</f>
        <v>110632.3</v>
      </c>
      <c r="G56" s="32">
        <f>SUM(G42:G55)</f>
        <v>663451.90999999992</v>
      </c>
    </row>
    <row r="57" spans="1:9" x14ac:dyDescent="0.25">
      <c r="A57" s="36" t="s">
        <v>0</v>
      </c>
      <c r="B57" s="31"/>
      <c r="C57" s="31"/>
      <c r="D57" s="31"/>
      <c r="E57" s="31"/>
      <c r="F57" s="31">
        <f>SUM(F56,F41,F28)</f>
        <v>210398.8</v>
      </c>
      <c r="G57" s="32">
        <f>SUM(G56,G41,G28)</f>
        <v>889674.45</v>
      </c>
    </row>
    <row r="59" spans="1:9" x14ac:dyDescent="0.25">
      <c r="A59" t="s">
        <v>21</v>
      </c>
    </row>
    <row r="61" spans="1:9" x14ac:dyDescent="0.25">
      <c r="A61" s="56" t="s">
        <v>84</v>
      </c>
      <c r="B61" s="56"/>
      <c r="C61" s="56"/>
    </row>
    <row r="62" spans="1:9" x14ac:dyDescent="0.25">
      <c r="A62" s="39" t="s">
        <v>87</v>
      </c>
      <c r="B62" s="39" t="s">
        <v>85</v>
      </c>
      <c r="C62" s="39" t="s">
        <v>88</v>
      </c>
    </row>
    <row r="63" spans="1:9" ht="30" x14ac:dyDescent="0.25">
      <c r="A63" s="20" t="s">
        <v>36</v>
      </c>
      <c r="B63" s="19">
        <v>4001.6400000000003</v>
      </c>
      <c r="C63" s="19">
        <v>26079.87</v>
      </c>
    </row>
    <row r="64" spans="1:9" x14ac:dyDescent="0.25">
      <c r="A64" s="20" t="s">
        <v>91</v>
      </c>
      <c r="B64" s="19">
        <v>1105</v>
      </c>
      <c r="C64" s="19">
        <v>1215.5</v>
      </c>
    </row>
    <row r="65" spans="1:3" x14ac:dyDescent="0.25">
      <c r="A65" s="20" t="s">
        <v>78</v>
      </c>
      <c r="B65" s="19">
        <v>1069.69</v>
      </c>
      <c r="C65" s="19">
        <v>941.15</v>
      </c>
    </row>
    <row r="66" spans="1:3" x14ac:dyDescent="0.25">
      <c r="A66" s="20" t="s">
        <v>48</v>
      </c>
      <c r="B66" s="19">
        <v>109348.29</v>
      </c>
      <c r="C66" s="19">
        <v>639883.41999999993</v>
      </c>
    </row>
    <row r="67" spans="1:3" x14ac:dyDescent="0.25">
      <c r="A67" s="20" t="s">
        <v>60</v>
      </c>
      <c r="B67" s="19">
        <v>22737.48</v>
      </c>
      <c r="C67" s="19">
        <v>47117.240000000005</v>
      </c>
    </row>
    <row r="68" spans="1:3" x14ac:dyDescent="0.25">
      <c r="A68" s="20" t="s">
        <v>95</v>
      </c>
      <c r="B68" s="19"/>
      <c r="C68" s="19"/>
    </row>
    <row r="69" spans="1:3" ht="30" x14ac:dyDescent="0.25">
      <c r="A69" s="20" t="s">
        <v>37</v>
      </c>
      <c r="B69" s="19">
        <v>4214.6400000000003</v>
      </c>
      <c r="C69" s="19">
        <v>7341.53</v>
      </c>
    </row>
    <row r="70" spans="1:3" x14ac:dyDescent="0.25">
      <c r="A70" s="20" t="s">
        <v>98</v>
      </c>
      <c r="B70" s="19">
        <v>9332.2799999999988</v>
      </c>
      <c r="C70" s="19">
        <v>19689.439999999999</v>
      </c>
    </row>
    <row r="71" spans="1:3" x14ac:dyDescent="0.25">
      <c r="A71" s="20" t="s">
        <v>47</v>
      </c>
      <c r="B71" s="19">
        <v>25850.78</v>
      </c>
      <c r="C71" s="19">
        <v>104480.98999999999</v>
      </c>
    </row>
    <row r="72" spans="1:3" x14ac:dyDescent="0.25">
      <c r="A72" s="20" t="s">
        <v>105</v>
      </c>
      <c r="B72" s="19">
        <v>265</v>
      </c>
      <c r="C72" s="19">
        <v>344.5</v>
      </c>
    </row>
    <row r="73" spans="1:3" ht="30" x14ac:dyDescent="0.25">
      <c r="A73" s="20" t="s">
        <v>92</v>
      </c>
      <c r="B73" s="19">
        <v>1128.52</v>
      </c>
      <c r="C73" s="19">
        <v>2505.31</v>
      </c>
    </row>
    <row r="74" spans="1:3" ht="30" x14ac:dyDescent="0.25">
      <c r="A74" s="20" t="s">
        <v>67</v>
      </c>
      <c r="B74" s="19">
        <v>1095</v>
      </c>
      <c r="C74" s="19">
        <v>1917.48</v>
      </c>
    </row>
    <row r="75" spans="1:3" x14ac:dyDescent="0.25">
      <c r="A75" s="20" t="s">
        <v>50</v>
      </c>
      <c r="B75" s="19"/>
      <c r="C75" s="19"/>
    </row>
    <row r="76" spans="1:3" x14ac:dyDescent="0.25">
      <c r="A76" s="20" t="s">
        <v>68</v>
      </c>
      <c r="B76" s="19">
        <v>3496.07</v>
      </c>
      <c r="C76" s="19">
        <v>3587.4300000000003</v>
      </c>
    </row>
    <row r="77" spans="1:3" x14ac:dyDescent="0.25">
      <c r="A77" s="20" t="s">
        <v>96</v>
      </c>
      <c r="B77" s="19">
        <v>1299.4099999999999</v>
      </c>
      <c r="C77" s="19">
        <v>1539.3000000000002</v>
      </c>
    </row>
  </sheetData>
  <sortState xmlns:xlrd2="http://schemas.microsoft.com/office/spreadsheetml/2017/richdata2" ref="A63:C77">
    <sortCondition ref="A63"/>
  </sortState>
  <mergeCells count="5">
    <mergeCell ref="A61:C61"/>
    <mergeCell ref="A11:G11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2"/>
  <sheetViews>
    <sheetView showGridLines="0" tabSelected="1" topLeftCell="A16" workbookViewId="0">
      <selection activeCell="A13" sqref="A13"/>
    </sheetView>
  </sheetViews>
  <sheetFormatPr baseColWidth="10" defaultColWidth="49.42578125" defaultRowHeight="15" x14ac:dyDescent="0.25"/>
  <cols>
    <col min="1" max="1" width="13.140625" customWidth="1"/>
    <col min="2" max="2" width="10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15" customHeight="1" x14ac:dyDescent="0.35">
      <c r="A7" s="53"/>
      <c r="B7" s="53"/>
      <c r="C7" s="53"/>
      <c r="D7" s="53"/>
      <c r="E7" s="53"/>
      <c r="F7" s="53"/>
      <c r="G7" s="53"/>
    </row>
    <row r="8" spans="1:7" ht="15" customHeight="1" x14ac:dyDescent="0.35">
      <c r="A8" s="54"/>
      <c r="B8" s="54"/>
      <c r="C8" s="54"/>
      <c r="D8" s="54"/>
      <c r="E8" s="54"/>
      <c r="F8" s="54"/>
      <c r="G8" s="54"/>
    </row>
    <row r="9" spans="1:7" ht="22.5" x14ac:dyDescent="0.35">
      <c r="A9" s="54" t="s">
        <v>15</v>
      </c>
      <c r="B9" s="54"/>
      <c r="C9" s="54"/>
      <c r="D9" s="54"/>
      <c r="E9" s="54"/>
      <c r="F9" s="54"/>
      <c r="G9" s="54"/>
    </row>
    <row r="10" spans="1:7" ht="19.5" x14ac:dyDescent="0.35">
      <c r="A10" s="55" t="s">
        <v>80</v>
      </c>
      <c r="B10" s="55"/>
      <c r="C10" s="55"/>
      <c r="D10" s="55"/>
      <c r="E10" s="55"/>
      <c r="F10" s="55"/>
      <c r="G10" s="55"/>
    </row>
    <row r="11" spans="1:7" x14ac:dyDescent="0.25">
      <c r="A11" s="57" t="s">
        <v>25</v>
      </c>
      <c r="B11" s="57"/>
      <c r="C11" s="57"/>
      <c r="D11" s="57"/>
      <c r="E11" s="57"/>
      <c r="F11" s="57"/>
      <c r="G11" s="57"/>
    </row>
    <row r="12" spans="1:7" x14ac:dyDescent="0.25">
      <c r="A12" s="57" t="str">
        <f>Consolidado!A11</f>
        <v>Año 2024</v>
      </c>
      <c r="B12" s="57"/>
      <c r="C12" s="57"/>
      <c r="D12" s="57"/>
      <c r="E12" s="57"/>
      <c r="F12" s="57"/>
      <c r="G12" s="57"/>
    </row>
    <row r="13" spans="1:7" x14ac:dyDescent="0.25">
      <c r="A13" s="33" t="s">
        <v>4</v>
      </c>
      <c r="B13" s="33" t="s">
        <v>5</v>
      </c>
      <c r="C13" s="33" t="s">
        <v>6</v>
      </c>
      <c r="D13" s="33" t="s">
        <v>18</v>
      </c>
      <c r="E13" s="33" t="s">
        <v>17</v>
      </c>
      <c r="F13" s="34" t="s">
        <v>7</v>
      </c>
      <c r="G13" s="35" t="s">
        <v>8</v>
      </c>
    </row>
    <row r="14" spans="1:7" x14ac:dyDescent="0.25">
      <c r="A14" s="20" t="s">
        <v>99</v>
      </c>
      <c r="B14" s="20" t="s">
        <v>30</v>
      </c>
      <c r="C14" s="20" t="s">
        <v>54</v>
      </c>
      <c r="D14" s="20" t="s">
        <v>53</v>
      </c>
      <c r="E14" s="20" t="s">
        <v>106</v>
      </c>
      <c r="F14" s="19">
        <v>2100</v>
      </c>
      <c r="G14" s="19">
        <v>39106.120000000003</v>
      </c>
    </row>
    <row r="15" spans="1:7" x14ac:dyDescent="0.25">
      <c r="A15" s="20" t="s">
        <v>99</v>
      </c>
      <c r="B15" s="20" t="s">
        <v>30</v>
      </c>
      <c r="C15" s="20" t="s">
        <v>54</v>
      </c>
      <c r="D15" s="20" t="s">
        <v>53</v>
      </c>
      <c r="E15" s="20" t="s">
        <v>37</v>
      </c>
      <c r="F15" s="19">
        <v>661.02</v>
      </c>
      <c r="G15" s="19">
        <v>15476</v>
      </c>
    </row>
    <row r="16" spans="1:7" x14ac:dyDescent="0.25">
      <c r="A16" s="20" t="s">
        <v>99</v>
      </c>
      <c r="B16" s="20" t="s">
        <v>30</v>
      </c>
      <c r="C16" s="20" t="s">
        <v>54</v>
      </c>
      <c r="D16" s="20" t="s">
        <v>53</v>
      </c>
      <c r="E16" s="20" t="s">
        <v>55</v>
      </c>
      <c r="F16" s="19">
        <v>8500</v>
      </c>
      <c r="G16" s="19">
        <v>81563.58</v>
      </c>
    </row>
    <row r="17" spans="1:7" ht="30" x14ac:dyDescent="0.25">
      <c r="A17" s="20" t="s">
        <v>27</v>
      </c>
      <c r="B17" s="20" t="s">
        <v>30</v>
      </c>
      <c r="C17" s="20" t="s">
        <v>54</v>
      </c>
      <c r="D17" s="20" t="s">
        <v>74</v>
      </c>
      <c r="E17" s="20" t="s">
        <v>71</v>
      </c>
      <c r="F17" s="19">
        <v>25320</v>
      </c>
      <c r="G17" s="19">
        <v>2785.2</v>
      </c>
    </row>
    <row r="18" spans="1:7" ht="30" x14ac:dyDescent="0.25">
      <c r="A18" s="20" t="s">
        <v>27</v>
      </c>
      <c r="B18" s="20" t="s">
        <v>30</v>
      </c>
      <c r="C18" s="20" t="s">
        <v>54</v>
      </c>
      <c r="D18" s="20" t="s">
        <v>74</v>
      </c>
      <c r="E18" s="20" t="s">
        <v>72</v>
      </c>
      <c r="F18" s="19">
        <v>80600</v>
      </c>
      <c r="G18" s="19">
        <v>8866</v>
      </c>
    </row>
    <row r="19" spans="1:7" x14ac:dyDescent="0.25">
      <c r="A19" s="20" t="s">
        <v>99</v>
      </c>
      <c r="B19" s="20" t="s">
        <v>30</v>
      </c>
      <c r="C19" s="20" t="s">
        <v>54</v>
      </c>
      <c r="D19" s="20" t="s">
        <v>76</v>
      </c>
      <c r="E19" s="20" t="s">
        <v>77</v>
      </c>
      <c r="F19" s="19">
        <v>39824</v>
      </c>
      <c r="G19" s="19">
        <v>16881.919999999998</v>
      </c>
    </row>
    <row r="20" spans="1:7" x14ac:dyDescent="0.25">
      <c r="A20" s="20" t="s">
        <v>99</v>
      </c>
      <c r="B20" s="20" t="s">
        <v>30</v>
      </c>
      <c r="C20" s="20" t="s">
        <v>54</v>
      </c>
      <c r="D20" s="20" t="s">
        <v>76</v>
      </c>
      <c r="E20" s="20" t="s">
        <v>37</v>
      </c>
      <c r="F20" s="19">
        <v>24000</v>
      </c>
      <c r="G20" s="19">
        <v>13200</v>
      </c>
    </row>
    <row r="21" spans="1:7" x14ac:dyDescent="0.25">
      <c r="A21" s="20" t="s">
        <v>99</v>
      </c>
      <c r="B21" s="20" t="s">
        <v>30</v>
      </c>
      <c r="C21" s="20" t="s">
        <v>54</v>
      </c>
      <c r="D21" s="20" t="s">
        <v>76</v>
      </c>
      <c r="E21" s="20" t="s">
        <v>52</v>
      </c>
      <c r="F21" s="19">
        <v>24000</v>
      </c>
      <c r="G21" s="19">
        <v>13200</v>
      </c>
    </row>
    <row r="22" spans="1:7" x14ac:dyDescent="0.25">
      <c r="A22" s="36" t="s">
        <v>27</v>
      </c>
      <c r="B22" s="31"/>
      <c r="C22" s="31"/>
      <c r="D22" s="31"/>
      <c r="E22" s="31"/>
      <c r="F22" s="31">
        <f>SUM(F14:F21)</f>
        <v>205005.02000000002</v>
      </c>
      <c r="G22" s="32">
        <f>SUM(G14:G21)</f>
        <v>191078.82</v>
      </c>
    </row>
    <row r="23" spans="1:7" x14ac:dyDescent="0.25">
      <c r="A23" s="21" t="s">
        <v>62</v>
      </c>
      <c r="B23" s="21" t="s">
        <v>30</v>
      </c>
      <c r="C23" s="21" t="s">
        <v>54</v>
      </c>
      <c r="D23" s="21" t="s">
        <v>53</v>
      </c>
      <c r="E23" s="21" t="s">
        <v>73</v>
      </c>
      <c r="F23" s="22">
        <v>90.6</v>
      </c>
      <c r="G23" s="22">
        <v>2278.1999999999998</v>
      </c>
    </row>
    <row r="24" spans="1:7" x14ac:dyDescent="0.25">
      <c r="A24" s="21" t="s">
        <v>62</v>
      </c>
      <c r="B24" s="21" t="s">
        <v>30</v>
      </c>
      <c r="C24" s="21" t="s">
        <v>54</v>
      </c>
      <c r="D24" s="21" t="s">
        <v>53</v>
      </c>
      <c r="E24" s="21" t="s">
        <v>106</v>
      </c>
      <c r="F24" s="22">
        <v>25</v>
      </c>
      <c r="G24" s="22">
        <v>594.75</v>
      </c>
    </row>
    <row r="25" spans="1:7" x14ac:dyDescent="0.25">
      <c r="A25" s="21" t="s">
        <v>62</v>
      </c>
      <c r="B25" s="21" t="s">
        <v>30</v>
      </c>
      <c r="C25" s="21" t="s">
        <v>54</v>
      </c>
      <c r="D25" s="21" t="s">
        <v>53</v>
      </c>
      <c r="E25" s="21" t="s">
        <v>37</v>
      </c>
      <c r="F25" s="22">
        <v>3643.2</v>
      </c>
      <c r="G25" s="22">
        <v>1547</v>
      </c>
    </row>
    <row r="26" spans="1:7" x14ac:dyDescent="0.25">
      <c r="A26" s="21" t="s">
        <v>62</v>
      </c>
      <c r="B26" s="21" t="s">
        <v>30</v>
      </c>
      <c r="C26" s="21" t="s">
        <v>54</v>
      </c>
      <c r="D26" s="21" t="s">
        <v>53</v>
      </c>
      <c r="E26" s="21" t="s">
        <v>28</v>
      </c>
      <c r="F26" s="22">
        <v>5193</v>
      </c>
      <c r="G26" s="22">
        <v>97895.31</v>
      </c>
    </row>
    <row r="27" spans="1:7" x14ac:dyDescent="0.25">
      <c r="A27" s="21" t="s">
        <v>62</v>
      </c>
      <c r="B27" s="21" t="s">
        <v>30</v>
      </c>
      <c r="C27" s="21" t="s">
        <v>54</v>
      </c>
      <c r="D27" s="21" t="s">
        <v>53</v>
      </c>
      <c r="E27" s="21" t="s">
        <v>55</v>
      </c>
      <c r="F27" s="22">
        <v>6817.74</v>
      </c>
      <c r="G27" s="22">
        <v>76023.960000000006</v>
      </c>
    </row>
    <row r="28" spans="1:7" x14ac:dyDescent="0.25">
      <c r="A28" s="21" t="s">
        <v>62</v>
      </c>
      <c r="B28" s="21" t="s">
        <v>30</v>
      </c>
      <c r="C28" s="21" t="s">
        <v>54</v>
      </c>
      <c r="D28" s="21" t="s">
        <v>53</v>
      </c>
      <c r="E28" s="21" t="s">
        <v>107</v>
      </c>
      <c r="F28" s="22">
        <v>274</v>
      </c>
      <c r="G28" s="22">
        <v>4806.51</v>
      </c>
    </row>
    <row r="29" spans="1:7" ht="30" x14ac:dyDescent="0.25">
      <c r="A29" s="21" t="s">
        <v>62</v>
      </c>
      <c r="B29" s="21" t="s">
        <v>30</v>
      </c>
      <c r="C29" s="21" t="s">
        <v>54</v>
      </c>
      <c r="D29" s="21" t="s">
        <v>74</v>
      </c>
      <c r="E29" s="21" t="s">
        <v>71</v>
      </c>
      <c r="F29" s="22">
        <v>95040</v>
      </c>
      <c r="G29" s="22">
        <v>10454.4</v>
      </c>
    </row>
    <row r="30" spans="1:7" x14ac:dyDescent="0.25">
      <c r="A30" s="21" t="s">
        <v>62</v>
      </c>
      <c r="B30" s="21" t="s">
        <v>30</v>
      </c>
      <c r="C30" s="21" t="s">
        <v>54</v>
      </c>
      <c r="D30" s="21" t="s">
        <v>76</v>
      </c>
      <c r="E30" s="21" t="s">
        <v>77</v>
      </c>
      <c r="F30" s="22">
        <v>67687</v>
      </c>
      <c r="G30" s="22">
        <v>48029.08</v>
      </c>
    </row>
    <row r="31" spans="1:7" x14ac:dyDescent="0.25">
      <c r="A31" s="21" t="s">
        <v>62</v>
      </c>
      <c r="B31" s="21" t="s">
        <v>30</v>
      </c>
      <c r="C31" s="21" t="s">
        <v>54</v>
      </c>
      <c r="D31" s="21" t="s">
        <v>76</v>
      </c>
      <c r="E31" s="21" t="s">
        <v>52</v>
      </c>
      <c r="F31" s="22">
        <v>24000</v>
      </c>
      <c r="G31" s="22">
        <v>9600</v>
      </c>
    </row>
    <row r="32" spans="1:7" x14ac:dyDescent="0.25">
      <c r="A32" s="36" t="s">
        <v>62</v>
      </c>
      <c r="B32" s="31"/>
      <c r="C32" s="31"/>
      <c r="D32" s="31"/>
      <c r="E32" s="31"/>
      <c r="F32" s="31">
        <f>SUM(F23:F31)</f>
        <v>202770.53999999998</v>
      </c>
      <c r="G32" s="32">
        <f>SUM(G23:G31)</f>
        <v>251229.21000000002</v>
      </c>
    </row>
    <row r="33" spans="1:7" x14ac:dyDescent="0.25">
      <c r="A33" s="21" t="s">
        <v>63</v>
      </c>
      <c r="B33" s="21" t="s">
        <v>30</v>
      </c>
      <c r="C33" s="21" t="s">
        <v>54</v>
      </c>
      <c r="D33" s="21" t="s">
        <v>53</v>
      </c>
      <c r="E33" s="21" t="s">
        <v>72</v>
      </c>
      <c r="F33" s="22">
        <v>134350</v>
      </c>
      <c r="G33" s="22">
        <v>72844.570000000007</v>
      </c>
    </row>
    <row r="34" spans="1:7" ht="30" x14ac:dyDescent="0.25">
      <c r="A34" s="21" t="s">
        <v>63</v>
      </c>
      <c r="B34" s="21" t="s">
        <v>30</v>
      </c>
      <c r="C34" s="21" t="s">
        <v>54</v>
      </c>
      <c r="D34" s="21" t="s">
        <v>74</v>
      </c>
      <c r="E34" s="21" t="s">
        <v>72</v>
      </c>
      <c r="F34" s="22">
        <v>20000</v>
      </c>
      <c r="G34" s="22">
        <v>9000</v>
      </c>
    </row>
    <row r="35" spans="1:7" x14ac:dyDescent="0.25">
      <c r="A35" s="36" t="s">
        <v>63</v>
      </c>
      <c r="B35" s="31"/>
      <c r="C35" s="31"/>
      <c r="D35" s="31"/>
      <c r="E35" s="31"/>
      <c r="F35" s="31">
        <f>SUM(F33:F34)</f>
        <v>154350</v>
      </c>
      <c r="G35" s="32">
        <f>SUM(G33:G34)</f>
        <v>81844.570000000007</v>
      </c>
    </row>
    <row r="36" spans="1:7" x14ac:dyDescent="0.25">
      <c r="A36" s="36" t="s">
        <v>0</v>
      </c>
      <c r="B36" s="31"/>
      <c r="C36" s="31"/>
      <c r="D36" s="31"/>
      <c r="E36" s="31"/>
      <c r="F36" s="31">
        <f>SUM(F35,F32,F22)</f>
        <v>562125.56000000006</v>
      </c>
      <c r="G36" s="32">
        <f>SUM(G35,G32,G22)</f>
        <v>524152.60000000003</v>
      </c>
    </row>
    <row r="38" spans="1:7" x14ac:dyDescent="0.25">
      <c r="A38" t="s">
        <v>21</v>
      </c>
    </row>
    <row r="41" spans="1:7" x14ac:dyDescent="0.25">
      <c r="A41" s="56" t="s">
        <v>84</v>
      </c>
      <c r="B41" s="56"/>
      <c r="C41" s="56"/>
    </row>
    <row r="42" spans="1:7" x14ac:dyDescent="0.25">
      <c r="A42" s="39" t="s">
        <v>87</v>
      </c>
      <c r="B42" s="39" t="s">
        <v>85</v>
      </c>
      <c r="C42" s="39" t="s">
        <v>88</v>
      </c>
    </row>
    <row r="43" spans="1:7" x14ac:dyDescent="0.25">
      <c r="A43" s="20" t="s">
        <v>73</v>
      </c>
      <c r="B43" s="49">
        <v>90.6</v>
      </c>
      <c r="C43" s="49">
        <v>2278.1999999999998</v>
      </c>
    </row>
    <row r="44" spans="1:7" x14ac:dyDescent="0.25">
      <c r="A44" s="20" t="s">
        <v>106</v>
      </c>
      <c r="B44" s="19">
        <v>2125</v>
      </c>
      <c r="C44" s="19">
        <v>39700.870000000003</v>
      </c>
    </row>
    <row r="45" spans="1:7" x14ac:dyDescent="0.25">
      <c r="A45" s="20" t="s">
        <v>77</v>
      </c>
      <c r="B45" s="19">
        <v>107511</v>
      </c>
      <c r="C45" s="19">
        <v>64911</v>
      </c>
    </row>
    <row r="46" spans="1:7" ht="30" x14ac:dyDescent="0.25">
      <c r="A46" s="20" t="s">
        <v>37</v>
      </c>
      <c r="B46" s="19">
        <v>28304.22</v>
      </c>
      <c r="C46" s="19">
        <v>30223</v>
      </c>
    </row>
    <row r="47" spans="1:7" x14ac:dyDescent="0.25">
      <c r="A47" s="20" t="s">
        <v>28</v>
      </c>
      <c r="B47" s="19">
        <v>5193</v>
      </c>
      <c r="C47" s="19">
        <v>97895.31</v>
      </c>
    </row>
    <row r="48" spans="1:7" x14ac:dyDescent="0.25">
      <c r="A48" s="21" t="s">
        <v>71</v>
      </c>
      <c r="B48" s="22">
        <v>120360</v>
      </c>
      <c r="C48" s="22">
        <v>13239.599999999999</v>
      </c>
    </row>
    <row r="49" spans="1:5" x14ac:dyDescent="0.25">
      <c r="A49" s="20" t="s">
        <v>55</v>
      </c>
      <c r="B49" s="19">
        <v>15317.74</v>
      </c>
      <c r="C49" s="19">
        <v>157587.54</v>
      </c>
    </row>
    <row r="50" spans="1:5" x14ac:dyDescent="0.25">
      <c r="A50" s="20" t="s">
        <v>52</v>
      </c>
      <c r="B50" s="19">
        <v>48000</v>
      </c>
      <c r="C50" s="19">
        <v>22800</v>
      </c>
      <c r="D50" s="46"/>
      <c r="E50" s="47"/>
    </row>
    <row r="51" spans="1:5" x14ac:dyDescent="0.25">
      <c r="A51" s="21" t="s">
        <v>72</v>
      </c>
      <c r="B51" s="22">
        <v>234950</v>
      </c>
      <c r="C51" s="22">
        <v>90710.57</v>
      </c>
    </row>
    <row r="52" spans="1:5" x14ac:dyDescent="0.25">
      <c r="A52" s="21" t="s">
        <v>107</v>
      </c>
      <c r="B52" s="19">
        <v>274</v>
      </c>
      <c r="C52" s="19">
        <v>4806.51</v>
      </c>
    </row>
  </sheetData>
  <sortState xmlns:xlrd2="http://schemas.microsoft.com/office/spreadsheetml/2017/richdata2" ref="A44:C52">
    <sortCondition ref="A43"/>
  </sortState>
  <mergeCells count="8">
    <mergeCell ref="A41:C41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7"/>
  <sheetViews>
    <sheetView showGridLines="0" tabSelected="1" topLeftCell="A4" workbookViewId="0">
      <selection activeCell="A13" sqref="A13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23.25" x14ac:dyDescent="0.35">
      <c r="A7" s="53"/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19.5" x14ac:dyDescent="0.35">
      <c r="A9" s="55" t="s">
        <v>80</v>
      </c>
      <c r="B9" s="55"/>
      <c r="C9" s="55"/>
      <c r="D9" s="55"/>
      <c r="E9" s="55"/>
      <c r="F9" s="55"/>
      <c r="G9" s="55"/>
    </row>
    <row r="10" spans="1:7" x14ac:dyDescent="0.25">
      <c r="A10" s="57" t="s">
        <v>26</v>
      </c>
      <c r="B10" s="57"/>
      <c r="C10" s="57"/>
      <c r="D10" s="57"/>
      <c r="E10" s="57"/>
      <c r="F10" s="57"/>
      <c r="G10" s="57"/>
    </row>
    <row r="11" spans="1:7" x14ac:dyDescent="0.25">
      <c r="A11" s="57" t="str">
        <f>Consolidado!A11</f>
        <v>Año 2024</v>
      </c>
      <c r="B11" s="57"/>
      <c r="C11" s="57"/>
      <c r="D11" s="57"/>
      <c r="E11" s="57"/>
      <c r="F11" s="57"/>
      <c r="G11" s="57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27</v>
      </c>
      <c r="B13" s="20"/>
      <c r="C13" s="20"/>
      <c r="D13" s="20"/>
      <c r="E13" s="20"/>
      <c r="F13" s="19"/>
      <c r="G13" s="19"/>
    </row>
    <row r="14" spans="1:7" x14ac:dyDescent="0.25">
      <c r="A14" s="36" t="s">
        <v>27</v>
      </c>
      <c r="B14" s="31"/>
      <c r="C14" s="31"/>
      <c r="D14" s="31"/>
      <c r="E14" s="31"/>
      <c r="F14" s="31">
        <f>SUM(F13:F13)</f>
        <v>0</v>
      </c>
      <c r="G14" s="32">
        <f>SUM(G13:G13)</f>
        <v>0</v>
      </c>
    </row>
    <row r="15" spans="1:7" x14ac:dyDescent="0.25">
      <c r="A15" s="20" t="s">
        <v>62</v>
      </c>
      <c r="B15" s="20"/>
      <c r="C15" s="20"/>
      <c r="D15" s="20"/>
      <c r="E15" s="20"/>
      <c r="F15" s="19"/>
      <c r="G15" s="19"/>
    </row>
    <row r="16" spans="1:7" x14ac:dyDescent="0.25">
      <c r="A16" s="36" t="s">
        <v>62</v>
      </c>
      <c r="B16" s="31"/>
      <c r="C16" s="31"/>
      <c r="D16" s="31"/>
      <c r="E16" s="31"/>
      <c r="F16" s="31">
        <f>SUM(F15:F15)</f>
        <v>0</v>
      </c>
      <c r="G16" s="32">
        <f>SUM(G15:G15)</f>
        <v>0</v>
      </c>
    </row>
    <row r="17" spans="1:7" x14ac:dyDescent="0.25">
      <c r="A17" s="20" t="s">
        <v>63</v>
      </c>
      <c r="B17" s="20"/>
      <c r="C17" s="20"/>
      <c r="D17" s="20"/>
      <c r="E17" s="20"/>
      <c r="F17" s="19"/>
      <c r="G17" s="19"/>
    </row>
    <row r="18" spans="1:7" x14ac:dyDescent="0.25">
      <c r="A18" s="36" t="s">
        <v>63</v>
      </c>
      <c r="B18" s="31"/>
      <c r="C18" s="31"/>
      <c r="D18" s="31"/>
      <c r="E18" s="31"/>
      <c r="F18" s="31">
        <f>SUM(F17:F17)</f>
        <v>0</v>
      </c>
      <c r="G18" s="31">
        <f>SUM(G17:G17)</f>
        <v>0</v>
      </c>
    </row>
    <row r="19" spans="1:7" x14ac:dyDescent="0.25">
      <c r="A19" s="36" t="s">
        <v>0</v>
      </c>
      <c r="B19" s="31"/>
      <c r="C19" s="31"/>
      <c r="D19" s="31"/>
      <c r="E19" s="31"/>
      <c r="F19" s="31">
        <f>SUM(F18,F16,F14)</f>
        <v>0</v>
      </c>
      <c r="G19" s="32">
        <f>SUM(G18,G16,G14)</f>
        <v>0</v>
      </c>
    </row>
    <row r="21" spans="1:7" x14ac:dyDescent="0.25">
      <c r="A21" t="s">
        <v>21</v>
      </c>
    </row>
    <row r="23" spans="1:7" x14ac:dyDescent="0.25">
      <c r="A23" s="56" t="s">
        <v>84</v>
      </c>
      <c r="B23" s="56"/>
      <c r="C23" s="56"/>
    </row>
    <row r="24" spans="1:7" x14ac:dyDescent="0.25">
      <c r="A24" s="39" t="s">
        <v>87</v>
      </c>
      <c r="B24" s="39" t="s">
        <v>85</v>
      </c>
      <c r="C24" s="39" t="s">
        <v>88</v>
      </c>
    </row>
    <row r="25" spans="1:7" x14ac:dyDescent="0.25">
      <c r="A25" s="20"/>
      <c r="B25" s="19"/>
      <c r="C25" s="19"/>
    </row>
    <row r="26" spans="1:7" x14ac:dyDescent="0.25">
      <c r="A26" s="20"/>
      <c r="B26" s="19"/>
      <c r="C26" s="19"/>
    </row>
    <row r="27" spans="1:7" x14ac:dyDescent="0.25">
      <c r="A27" s="20"/>
      <c r="B27" s="19"/>
      <c r="C27" s="19"/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7"/>
  <sheetViews>
    <sheetView showGridLines="0" tabSelected="1" topLeftCell="A4" workbookViewId="0">
      <selection activeCell="A13" sqref="A13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20.25" customHeight="1" x14ac:dyDescent="0.35">
      <c r="A7" s="53"/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19.5" x14ac:dyDescent="0.35">
      <c r="A9" s="55" t="s">
        <v>80</v>
      </c>
      <c r="B9" s="55"/>
      <c r="C9" s="55"/>
      <c r="D9" s="55"/>
      <c r="E9" s="55"/>
      <c r="F9" s="55"/>
      <c r="G9" s="55"/>
    </row>
    <row r="10" spans="1:7" x14ac:dyDescent="0.25">
      <c r="A10" s="57" t="s">
        <v>22</v>
      </c>
      <c r="B10" s="57"/>
      <c r="C10" s="57"/>
      <c r="D10" s="57"/>
      <c r="E10" s="57"/>
      <c r="F10" s="57"/>
      <c r="G10" s="57"/>
    </row>
    <row r="11" spans="1:7" x14ac:dyDescent="0.25">
      <c r="A11" s="57" t="str">
        <f>Consolidado!A11</f>
        <v>Año 2024</v>
      </c>
      <c r="B11" s="57"/>
      <c r="C11" s="57"/>
      <c r="D11" s="57"/>
      <c r="E11" s="57"/>
      <c r="F11" s="57"/>
      <c r="G11" s="57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99</v>
      </c>
      <c r="B13" s="20" t="s">
        <v>2</v>
      </c>
      <c r="C13" s="20" t="s">
        <v>57</v>
      </c>
      <c r="D13" s="20" t="s">
        <v>59</v>
      </c>
      <c r="E13" s="20" t="s">
        <v>48</v>
      </c>
      <c r="F13" s="19">
        <v>30531.599999999999</v>
      </c>
      <c r="G13" s="19">
        <v>67717.8</v>
      </c>
    </row>
    <row r="14" spans="1:7" x14ac:dyDescent="0.25">
      <c r="A14" s="20" t="s">
        <v>99</v>
      </c>
      <c r="B14" s="20" t="s">
        <v>2</v>
      </c>
      <c r="C14" s="20" t="s">
        <v>57</v>
      </c>
      <c r="D14" s="20" t="s">
        <v>59</v>
      </c>
      <c r="E14" s="20" t="s">
        <v>60</v>
      </c>
      <c r="F14" s="19">
        <v>4098.0600000000004</v>
      </c>
      <c r="G14" s="19">
        <v>8510.4599999999991</v>
      </c>
    </row>
    <row r="15" spans="1:7" x14ac:dyDescent="0.25">
      <c r="A15" s="20" t="s">
        <v>99</v>
      </c>
      <c r="B15" s="20" t="s">
        <v>2</v>
      </c>
      <c r="C15" s="20" t="s">
        <v>57</v>
      </c>
      <c r="D15" s="20" t="s">
        <v>59</v>
      </c>
      <c r="E15" s="20" t="s">
        <v>37</v>
      </c>
      <c r="F15" s="19">
        <v>1179.3499999999999</v>
      </c>
      <c r="G15" s="19">
        <v>3207.84</v>
      </c>
    </row>
    <row r="16" spans="1:7" x14ac:dyDescent="0.25">
      <c r="A16" s="20" t="s">
        <v>27</v>
      </c>
      <c r="B16" s="20" t="s">
        <v>2</v>
      </c>
      <c r="C16" s="20" t="s">
        <v>57</v>
      </c>
      <c r="D16" s="20" t="s">
        <v>58</v>
      </c>
      <c r="E16" s="20" t="s">
        <v>104</v>
      </c>
      <c r="F16" s="19">
        <v>8328.3799999999992</v>
      </c>
      <c r="G16" s="19">
        <v>123368.98</v>
      </c>
    </row>
    <row r="17" spans="1:7" x14ac:dyDescent="0.25">
      <c r="A17" s="20" t="s">
        <v>27</v>
      </c>
      <c r="B17" s="20" t="s">
        <v>2</v>
      </c>
      <c r="C17" s="20" t="s">
        <v>57</v>
      </c>
      <c r="D17" s="20" t="s">
        <v>58</v>
      </c>
      <c r="E17" s="20" t="s">
        <v>35</v>
      </c>
      <c r="F17" s="19">
        <v>24086.32</v>
      </c>
      <c r="G17" s="19">
        <v>141278.74</v>
      </c>
    </row>
    <row r="18" spans="1:7" x14ac:dyDescent="0.25">
      <c r="A18" s="20" t="s">
        <v>27</v>
      </c>
      <c r="B18" s="20" t="s">
        <v>2</v>
      </c>
      <c r="C18" s="20" t="s">
        <v>57</v>
      </c>
      <c r="D18" s="20" t="s">
        <v>58</v>
      </c>
      <c r="E18" s="20" t="s">
        <v>32</v>
      </c>
      <c r="F18" s="19">
        <v>7159.34</v>
      </c>
      <c r="G18" s="19">
        <v>26193.33</v>
      </c>
    </row>
    <row r="19" spans="1:7" x14ac:dyDescent="0.25">
      <c r="A19" s="20" t="s">
        <v>27</v>
      </c>
      <c r="B19" s="20" t="s">
        <v>2</v>
      </c>
      <c r="C19" s="20" t="s">
        <v>57</v>
      </c>
      <c r="D19" s="20" t="s">
        <v>56</v>
      </c>
      <c r="E19" s="20" t="s">
        <v>104</v>
      </c>
      <c r="F19" s="19">
        <v>10408.51</v>
      </c>
      <c r="G19" s="19">
        <v>169030</v>
      </c>
    </row>
    <row r="20" spans="1:7" x14ac:dyDescent="0.25">
      <c r="A20" s="20" t="s">
        <v>27</v>
      </c>
      <c r="B20" s="20" t="s">
        <v>2</v>
      </c>
      <c r="C20" s="20" t="s">
        <v>57</v>
      </c>
      <c r="D20" s="20" t="s">
        <v>56</v>
      </c>
      <c r="E20" s="20" t="s">
        <v>93</v>
      </c>
      <c r="F20" s="19">
        <v>16372.8</v>
      </c>
      <c r="G20" s="19">
        <v>42028.5</v>
      </c>
    </row>
    <row r="21" spans="1:7" x14ac:dyDescent="0.25">
      <c r="A21" s="20" t="s">
        <v>27</v>
      </c>
      <c r="B21" s="20" t="s">
        <v>2</v>
      </c>
      <c r="C21" s="20" t="s">
        <v>57</v>
      </c>
      <c r="D21" s="20" t="s">
        <v>56</v>
      </c>
      <c r="E21" s="20" t="s">
        <v>32</v>
      </c>
      <c r="F21" s="19">
        <v>9466.56</v>
      </c>
      <c r="G21" s="19">
        <v>53650.79</v>
      </c>
    </row>
    <row r="22" spans="1:7" x14ac:dyDescent="0.25">
      <c r="A22" s="36" t="s">
        <v>27</v>
      </c>
      <c r="B22" s="31"/>
      <c r="C22" s="31"/>
      <c r="D22" s="31"/>
      <c r="E22" s="31"/>
      <c r="F22" s="31">
        <f>SUM(F13:F21)</f>
        <v>111630.91999999998</v>
      </c>
      <c r="G22" s="32">
        <f>SUM(G13:G21)</f>
        <v>634986.44000000006</v>
      </c>
    </row>
    <row r="23" spans="1:7" x14ac:dyDescent="0.25">
      <c r="A23" s="20" t="s">
        <v>62</v>
      </c>
      <c r="B23" s="20" t="s">
        <v>2</v>
      </c>
      <c r="C23" s="20" t="s">
        <v>57</v>
      </c>
      <c r="D23" s="20" t="s">
        <v>59</v>
      </c>
      <c r="E23" s="20" t="s">
        <v>48</v>
      </c>
      <c r="F23" s="19">
        <v>13417.86</v>
      </c>
      <c r="G23" s="19">
        <v>36794.25</v>
      </c>
    </row>
    <row r="24" spans="1:7" x14ac:dyDescent="0.25">
      <c r="A24" s="20" t="s">
        <v>62</v>
      </c>
      <c r="B24" s="20" t="s">
        <v>2</v>
      </c>
      <c r="C24" s="20" t="s">
        <v>57</v>
      </c>
      <c r="D24" s="20" t="s">
        <v>59</v>
      </c>
      <c r="E24" s="20" t="s">
        <v>75</v>
      </c>
      <c r="F24" s="19">
        <v>31104</v>
      </c>
      <c r="G24" s="19">
        <v>88195.39</v>
      </c>
    </row>
    <row r="25" spans="1:7" x14ac:dyDescent="0.25">
      <c r="A25" s="20" t="s">
        <v>62</v>
      </c>
      <c r="B25" s="20" t="s">
        <v>2</v>
      </c>
      <c r="C25" s="20" t="s">
        <v>57</v>
      </c>
      <c r="D25" s="20" t="s">
        <v>59</v>
      </c>
      <c r="E25" s="20" t="s">
        <v>37</v>
      </c>
      <c r="F25" s="19">
        <v>589.67999999999995</v>
      </c>
      <c r="G25" s="19">
        <v>1603.92</v>
      </c>
    </row>
    <row r="26" spans="1:7" x14ac:dyDescent="0.25">
      <c r="A26" s="20" t="s">
        <v>62</v>
      </c>
      <c r="B26" s="20" t="s">
        <v>2</v>
      </c>
      <c r="C26" s="20" t="s">
        <v>57</v>
      </c>
      <c r="D26" s="20" t="s">
        <v>58</v>
      </c>
      <c r="E26" s="20" t="s">
        <v>37</v>
      </c>
      <c r="F26" s="19">
        <v>1751.04</v>
      </c>
      <c r="G26" s="19">
        <v>69028.23</v>
      </c>
    </row>
    <row r="27" spans="1:7" x14ac:dyDescent="0.25">
      <c r="A27" s="20" t="s">
        <v>62</v>
      </c>
      <c r="B27" s="20" t="s">
        <v>2</v>
      </c>
      <c r="C27" s="20" t="s">
        <v>57</v>
      </c>
      <c r="D27" s="20" t="s">
        <v>58</v>
      </c>
      <c r="E27" s="20" t="s">
        <v>35</v>
      </c>
      <c r="F27" s="19">
        <v>59330.04</v>
      </c>
      <c r="G27" s="19">
        <v>368736.21</v>
      </c>
    </row>
    <row r="28" spans="1:7" x14ac:dyDescent="0.25">
      <c r="A28" s="20" t="s">
        <v>62</v>
      </c>
      <c r="B28" s="20" t="s">
        <v>2</v>
      </c>
      <c r="C28" s="20" t="s">
        <v>57</v>
      </c>
      <c r="D28" s="20" t="s">
        <v>58</v>
      </c>
      <c r="E28" s="20" t="s">
        <v>32</v>
      </c>
      <c r="F28" s="19">
        <v>45265.46</v>
      </c>
      <c r="G28" s="19">
        <v>230979.92</v>
      </c>
    </row>
    <row r="29" spans="1:7" x14ac:dyDescent="0.25">
      <c r="A29" s="20" t="s">
        <v>62</v>
      </c>
      <c r="B29" s="20" t="s">
        <v>2</v>
      </c>
      <c r="C29" s="20" t="s">
        <v>57</v>
      </c>
      <c r="D29" s="20" t="s">
        <v>56</v>
      </c>
      <c r="E29" s="20" t="s">
        <v>93</v>
      </c>
      <c r="F29" s="19">
        <v>7200</v>
      </c>
      <c r="G29" s="19">
        <v>20034.8</v>
      </c>
    </row>
    <row r="30" spans="1:7" x14ac:dyDescent="0.25">
      <c r="A30" s="20" t="s">
        <v>62</v>
      </c>
      <c r="B30" s="20" t="s">
        <v>2</v>
      </c>
      <c r="C30" s="20" t="s">
        <v>57</v>
      </c>
      <c r="D30" s="20" t="s">
        <v>56</v>
      </c>
      <c r="E30" s="20" t="s">
        <v>35</v>
      </c>
      <c r="F30" s="19">
        <v>11150</v>
      </c>
      <c r="G30" s="19">
        <v>150607.23000000001</v>
      </c>
    </row>
    <row r="31" spans="1:7" x14ac:dyDescent="0.25">
      <c r="A31" s="20" t="s">
        <v>62</v>
      </c>
      <c r="B31" s="20" t="s">
        <v>2</v>
      </c>
      <c r="C31" s="20" t="s">
        <v>57</v>
      </c>
      <c r="D31" s="20" t="s">
        <v>56</v>
      </c>
      <c r="E31" s="20" t="s">
        <v>32</v>
      </c>
      <c r="F31" s="19">
        <v>41013.599999999999</v>
      </c>
      <c r="G31" s="19">
        <v>229450.2</v>
      </c>
    </row>
    <row r="32" spans="1:7" x14ac:dyDescent="0.25">
      <c r="A32" s="36" t="s">
        <v>62</v>
      </c>
      <c r="B32" s="31"/>
      <c r="C32" s="31"/>
      <c r="D32" s="31"/>
      <c r="E32" s="31"/>
      <c r="F32" s="31">
        <f>SUM(F23:F31)</f>
        <v>210821.68</v>
      </c>
      <c r="G32" s="32">
        <f>SUM(G23:G31)</f>
        <v>1195430.1500000001</v>
      </c>
    </row>
    <row r="33" spans="1:7" x14ac:dyDescent="0.25">
      <c r="A33" s="21" t="s">
        <v>63</v>
      </c>
      <c r="B33" s="21" t="s">
        <v>2</v>
      </c>
      <c r="C33" s="21" t="s">
        <v>57</v>
      </c>
      <c r="D33" s="21" t="s">
        <v>58</v>
      </c>
      <c r="E33" s="21" t="s">
        <v>48</v>
      </c>
      <c r="F33" s="22">
        <v>5121.8</v>
      </c>
      <c r="G33" s="22">
        <v>20666.400000000001</v>
      </c>
    </row>
    <row r="34" spans="1:7" x14ac:dyDescent="0.25">
      <c r="A34" s="21" t="s">
        <v>63</v>
      </c>
      <c r="B34" s="21" t="s">
        <v>2</v>
      </c>
      <c r="C34" s="21" t="s">
        <v>57</v>
      </c>
      <c r="D34" s="21" t="s">
        <v>58</v>
      </c>
      <c r="E34" s="21" t="s">
        <v>37</v>
      </c>
      <c r="F34" s="22">
        <v>10780</v>
      </c>
      <c r="G34" s="22">
        <v>76424.61</v>
      </c>
    </row>
    <row r="35" spans="1:7" x14ac:dyDescent="0.25">
      <c r="A35" s="21" t="s">
        <v>63</v>
      </c>
      <c r="B35" s="21" t="s">
        <v>2</v>
      </c>
      <c r="C35" s="21" t="s">
        <v>57</v>
      </c>
      <c r="D35" s="21" t="s">
        <v>58</v>
      </c>
      <c r="E35" s="21" t="s">
        <v>35</v>
      </c>
      <c r="F35" s="22">
        <v>25248</v>
      </c>
      <c r="G35" s="22">
        <v>163392.29999999999</v>
      </c>
    </row>
    <row r="36" spans="1:7" x14ac:dyDescent="0.25">
      <c r="A36" s="21" t="s">
        <v>63</v>
      </c>
      <c r="B36" s="21" t="s">
        <v>2</v>
      </c>
      <c r="C36" s="21" t="s">
        <v>57</v>
      </c>
      <c r="D36" s="21" t="s">
        <v>58</v>
      </c>
      <c r="E36" s="21" t="s">
        <v>68</v>
      </c>
      <c r="F36" s="22">
        <v>7354.32</v>
      </c>
      <c r="G36" s="22">
        <v>95640.61</v>
      </c>
    </row>
    <row r="37" spans="1:7" x14ac:dyDescent="0.25">
      <c r="A37" s="21" t="s">
        <v>63</v>
      </c>
      <c r="B37" s="21" t="s">
        <v>2</v>
      </c>
      <c r="C37" s="21" t="s">
        <v>57</v>
      </c>
      <c r="D37" s="21" t="s">
        <v>58</v>
      </c>
      <c r="E37" s="21" t="s">
        <v>32</v>
      </c>
      <c r="F37" s="22">
        <v>30783.93</v>
      </c>
      <c r="G37" s="22">
        <v>163635.41</v>
      </c>
    </row>
    <row r="38" spans="1:7" x14ac:dyDescent="0.25">
      <c r="A38" s="21" t="s">
        <v>63</v>
      </c>
      <c r="B38" s="21" t="s">
        <v>2</v>
      </c>
      <c r="C38" s="21" t="s">
        <v>57</v>
      </c>
      <c r="D38" s="21" t="s">
        <v>56</v>
      </c>
      <c r="E38" s="21" t="s">
        <v>35</v>
      </c>
      <c r="F38" s="22">
        <v>26092.93</v>
      </c>
      <c r="G38" s="22">
        <v>140800.28</v>
      </c>
    </row>
    <row r="39" spans="1:7" x14ac:dyDescent="0.25">
      <c r="A39" s="21" t="s">
        <v>63</v>
      </c>
      <c r="B39" s="21" t="s">
        <v>2</v>
      </c>
      <c r="C39" s="21" t="s">
        <v>57</v>
      </c>
      <c r="D39" s="21" t="s">
        <v>56</v>
      </c>
      <c r="E39" s="21" t="s">
        <v>108</v>
      </c>
      <c r="F39" s="22">
        <v>5129.5200000000004</v>
      </c>
      <c r="G39" s="22">
        <v>42391.6</v>
      </c>
    </row>
    <row r="40" spans="1:7" x14ac:dyDescent="0.25">
      <c r="A40" s="21" t="s">
        <v>63</v>
      </c>
      <c r="B40" s="21" t="s">
        <v>2</v>
      </c>
      <c r="C40" s="21" t="s">
        <v>57</v>
      </c>
      <c r="D40" s="21" t="s">
        <v>56</v>
      </c>
      <c r="E40" s="21" t="s">
        <v>32</v>
      </c>
      <c r="F40" s="22">
        <v>19083.599999999999</v>
      </c>
      <c r="G40" s="22">
        <v>108646.93</v>
      </c>
    </row>
    <row r="41" spans="1:7" x14ac:dyDescent="0.25">
      <c r="A41" s="36" t="s">
        <v>63</v>
      </c>
      <c r="B41" s="31"/>
      <c r="C41" s="31"/>
      <c r="D41" s="31"/>
      <c r="E41" s="31"/>
      <c r="F41" s="31">
        <f>SUM(F33:F40)</f>
        <v>129594.1</v>
      </c>
      <c r="G41" s="32">
        <f>SUM(G33:G40)</f>
        <v>811598.1399999999</v>
      </c>
    </row>
    <row r="42" spans="1:7" x14ac:dyDescent="0.25">
      <c r="A42" s="36" t="s">
        <v>0</v>
      </c>
      <c r="B42" s="31"/>
      <c r="C42" s="31"/>
      <c r="D42" s="31"/>
      <c r="E42" s="31"/>
      <c r="F42" s="31">
        <f>SUM(F41,F32,F22)</f>
        <v>452046.7</v>
      </c>
      <c r="G42" s="32">
        <f>SUM(G41,G32,G22)</f>
        <v>2642014.73</v>
      </c>
    </row>
    <row r="44" spans="1:7" x14ac:dyDescent="0.25">
      <c r="A44" t="s">
        <v>21</v>
      </c>
    </row>
    <row r="46" spans="1:7" x14ac:dyDescent="0.25">
      <c r="A46" s="56" t="s">
        <v>84</v>
      </c>
      <c r="B46" s="56"/>
      <c r="C46" s="56"/>
    </row>
    <row r="47" spans="1:7" x14ac:dyDescent="0.25">
      <c r="A47" s="39" t="s">
        <v>87</v>
      </c>
      <c r="B47" s="39" t="s">
        <v>85</v>
      </c>
      <c r="C47" s="39" t="s">
        <v>88</v>
      </c>
    </row>
    <row r="48" spans="1:7" x14ac:dyDescent="0.25">
      <c r="A48" s="20" t="s">
        <v>104</v>
      </c>
      <c r="B48" s="19">
        <v>8328.3799999999992</v>
      </c>
      <c r="C48" s="19">
        <v>123368.98</v>
      </c>
    </row>
    <row r="49" spans="1:3" x14ac:dyDescent="0.25">
      <c r="A49" s="21" t="s">
        <v>48</v>
      </c>
      <c r="B49" s="22">
        <v>49071.26</v>
      </c>
      <c r="C49" s="22">
        <v>125178.45000000001</v>
      </c>
    </row>
    <row r="50" spans="1:3" x14ac:dyDescent="0.25">
      <c r="A50" s="20" t="s">
        <v>60</v>
      </c>
      <c r="B50" s="19">
        <v>4098.0600000000004</v>
      </c>
      <c r="C50" s="19">
        <v>8510.4599999999991</v>
      </c>
    </row>
    <row r="51" spans="1:3" x14ac:dyDescent="0.25">
      <c r="A51" s="20" t="s">
        <v>75</v>
      </c>
      <c r="B51" s="19">
        <v>12000</v>
      </c>
      <c r="C51" s="19">
        <v>5520</v>
      </c>
    </row>
    <row r="52" spans="1:3" ht="30" x14ac:dyDescent="0.25">
      <c r="A52" s="20" t="s">
        <v>37</v>
      </c>
      <c r="B52" s="19">
        <v>14300.07</v>
      </c>
      <c r="C52" s="19">
        <v>150264.59999999998</v>
      </c>
    </row>
    <row r="53" spans="1:3" x14ac:dyDescent="0.25">
      <c r="A53" s="20" t="s">
        <v>111</v>
      </c>
      <c r="B53" s="22">
        <v>16372.8</v>
      </c>
      <c r="C53" s="22">
        <v>42028.5</v>
      </c>
    </row>
    <row r="54" spans="1:3" x14ac:dyDescent="0.25">
      <c r="A54" s="21" t="s">
        <v>35</v>
      </c>
      <c r="B54" s="22">
        <v>145907.29</v>
      </c>
      <c r="C54" s="22">
        <v>964814.76</v>
      </c>
    </row>
    <row r="55" spans="1:3" x14ac:dyDescent="0.25">
      <c r="A55" s="20" t="s">
        <v>68</v>
      </c>
      <c r="B55" s="22">
        <v>7354.32</v>
      </c>
      <c r="C55" s="22">
        <v>95640.61</v>
      </c>
    </row>
    <row r="56" spans="1:3" x14ac:dyDescent="0.25">
      <c r="A56" s="21" t="s">
        <v>108</v>
      </c>
      <c r="B56" s="19">
        <v>5129.5200000000004</v>
      </c>
      <c r="C56" s="19">
        <v>42391.6</v>
      </c>
    </row>
    <row r="57" spans="1:3" ht="30" x14ac:dyDescent="0.25">
      <c r="A57" s="20" t="s">
        <v>32</v>
      </c>
      <c r="B57" s="19">
        <v>152772.49</v>
      </c>
      <c r="C57" s="19">
        <v>812556.58000000007</v>
      </c>
    </row>
  </sheetData>
  <sortState xmlns:xlrd2="http://schemas.microsoft.com/office/spreadsheetml/2017/richdata2" ref="A49:C58">
    <sortCondition ref="A49"/>
  </sortState>
  <mergeCells count="7">
    <mergeCell ref="A46:C46"/>
    <mergeCell ref="A8:G8"/>
    <mergeCell ref="A11:G11"/>
    <mergeCell ref="A6:G6"/>
    <mergeCell ref="A7:G7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7" fitToHeight="0" orientation="landscape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20.25" thickBot="1" x14ac:dyDescent="0.4">
      <c r="A9" s="55" t="e">
        <f>Consolidado!#REF!</f>
        <v>#REF!</v>
      </c>
      <c r="B9" s="55"/>
      <c r="C9" s="55"/>
      <c r="D9" s="55"/>
      <c r="E9" s="55"/>
      <c r="F9" s="55"/>
      <c r="G9" s="55"/>
    </row>
    <row r="10" spans="1:7" ht="15.75" thickBot="1" x14ac:dyDescent="0.3">
      <c r="A10" s="59" t="s">
        <v>20</v>
      </c>
      <c r="B10" s="60"/>
      <c r="C10" s="60"/>
      <c r="D10" s="60"/>
      <c r="E10" s="60"/>
      <c r="F10" s="60"/>
      <c r="G10" s="61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19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5"/>
  <sheetViews>
    <sheetView showGridLines="0" tabSelected="1" topLeftCell="B1" workbookViewId="0">
      <selection activeCell="A13" sqref="A13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2.5703125" bestFit="1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52"/>
      <c r="C6" s="52"/>
      <c r="D6" s="52"/>
      <c r="E6" s="52"/>
    </row>
    <row r="7" spans="2:8" ht="23.25" x14ac:dyDescent="0.35">
      <c r="B7" s="53"/>
      <c r="C7" s="53"/>
      <c r="D7" s="53"/>
      <c r="E7" s="53"/>
    </row>
    <row r="8" spans="2:8" ht="22.5" x14ac:dyDescent="0.35">
      <c r="B8" s="54" t="s">
        <v>15</v>
      </c>
      <c r="C8" s="54"/>
      <c r="D8" s="54"/>
      <c r="E8" s="54"/>
      <c r="F8" s="45"/>
      <c r="G8" s="45"/>
      <c r="H8" s="45"/>
    </row>
    <row r="9" spans="2:8" ht="22.5" x14ac:dyDescent="0.35">
      <c r="B9" s="62" t="s">
        <v>80</v>
      </c>
      <c r="C9" s="62"/>
      <c r="D9" s="62"/>
      <c r="E9" s="62"/>
      <c r="F9" s="45"/>
      <c r="G9" s="45"/>
      <c r="H9" s="45"/>
    </row>
    <row r="10" spans="2:8" x14ac:dyDescent="0.25">
      <c r="B10" s="63" t="s">
        <v>23</v>
      </c>
      <c r="C10" s="64"/>
      <c r="D10" s="64"/>
      <c r="E10" s="65"/>
    </row>
    <row r="11" spans="2:8" x14ac:dyDescent="0.25">
      <c r="B11" s="63" t="str">
        <f>Consolidado!A11</f>
        <v>Año 2024</v>
      </c>
      <c r="C11" s="64"/>
      <c r="D11" s="64"/>
      <c r="E11" s="65"/>
    </row>
    <row r="12" spans="2:8" ht="18" customHeight="1" x14ac:dyDescent="0.25">
      <c r="B12" s="42" t="s">
        <v>4</v>
      </c>
      <c r="C12" s="42" t="s">
        <v>12</v>
      </c>
      <c r="D12" s="42" t="s">
        <v>89</v>
      </c>
      <c r="E12" s="43" t="s">
        <v>8</v>
      </c>
    </row>
    <row r="13" spans="2:8" x14ac:dyDescent="0.25">
      <c r="B13" s="40" t="s">
        <v>27</v>
      </c>
      <c r="C13" s="40" t="s">
        <v>61</v>
      </c>
      <c r="D13" s="40" t="s">
        <v>106</v>
      </c>
      <c r="E13" s="41">
        <v>9500</v>
      </c>
    </row>
    <row r="14" spans="2:8" x14ac:dyDescent="0.25">
      <c r="B14" s="40" t="s">
        <v>27</v>
      </c>
      <c r="C14" s="40" t="s">
        <v>61</v>
      </c>
      <c r="D14" s="40" t="s">
        <v>48</v>
      </c>
      <c r="E14" s="41">
        <v>10425</v>
      </c>
    </row>
    <row r="15" spans="2:8" x14ac:dyDescent="0.25">
      <c r="B15" s="40" t="s">
        <v>27</v>
      </c>
      <c r="C15" s="40" t="s">
        <v>61</v>
      </c>
      <c r="D15" s="40" t="s">
        <v>37</v>
      </c>
      <c r="E15" s="41">
        <v>348735.72</v>
      </c>
    </row>
    <row r="16" spans="2:8" x14ac:dyDescent="0.25">
      <c r="B16" s="40" t="s">
        <v>27</v>
      </c>
      <c r="C16" s="40" t="s">
        <v>61</v>
      </c>
      <c r="D16" s="40" t="s">
        <v>92</v>
      </c>
      <c r="E16" s="41">
        <v>1422</v>
      </c>
    </row>
    <row r="17" spans="2:5" x14ac:dyDescent="0.25">
      <c r="B17" s="31" t="s">
        <v>27</v>
      </c>
      <c r="C17" s="31"/>
      <c r="D17" s="31"/>
      <c r="E17" s="32">
        <f>SUM(E13:E16)</f>
        <v>370082.72</v>
      </c>
    </row>
    <row r="18" spans="2:5" x14ac:dyDescent="0.25">
      <c r="B18" s="40" t="s">
        <v>62</v>
      </c>
      <c r="C18" s="40" t="s">
        <v>61</v>
      </c>
      <c r="D18" s="40" t="s">
        <v>91</v>
      </c>
      <c r="E18" s="41">
        <v>13260</v>
      </c>
    </row>
    <row r="19" spans="2:5" x14ac:dyDescent="0.25">
      <c r="B19" s="40" t="s">
        <v>62</v>
      </c>
      <c r="C19" s="40" t="s">
        <v>61</v>
      </c>
      <c r="D19" s="40" t="s">
        <v>48</v>
      </c>
      <c r="E19" s="41">
        <v>995503.24</v>
      </c>
    </row>
    <row r="20" spans="2:5" x14ac:dyDescent="0.25">
      <c r="B20" s="40" t="s">
        <v>62</v>
      </c>
      <c r="C20" s="40" t="s">
        <v>61</v>
      </c>
      <c r="D20" s="40" t="s">
        <v>64</v>
      </c>
      <c r="E20" s="41">
        <v>67224</v>
      </c>
    </row>
    <row r="21" spans="2:5" x14ac:dyDescent="0.25">
      <c r="B21" s="40" t="s">
        <v>62</v>
      </c>
      <c r="C21" s="40" t="s">
        <v>61</v>
      </c>
      <c r="D21" s="40" t="s">
        <v>109</v>
      </c>
      <c r="E21" s="41">
        <v>78970</v>
      </c>
    </row>
    <row r="22" spans="2:5" x14ac:dyDescent="0.25">
      <c r="B22" s="40" t="s">
        <v>62</v>
      </c>
      <c r="C22" s="40" t="s">
        <v>61</v>
      </c>
      <c r="D22" s="40" t="s">
        <v>66</v>
      </c>
      <c r="E22" s="41">
        <v>18850</v>
      </c>
    </row>
    <row r="23" spans="2:5" x14ac:dyDescent="0.25">
      <c r="B23" s="40" t="s">
        <v>62</v>
      </c>
      <c r="C23" s="40" t="s">
        <v>61</v>
      </c>
      <c r="D23" s="40" t="s">
        <v>35</v>
      </c>
      <c r="E23" s="41">
        <v>5555</v>
      </c>
    </row>
    <row r="24" spans="2:5" x14ac:dyDescent="0.25">
      <c r="B24" s="40" t="s">
        <v>62</v>
      </c>
      <c r="C24" s="40" t="s">
        <v>61</v>
      </c>
      <c r="D24" s="40" t="s">
        <v>50</v>
      </c>
      <c r="E24" s="41">
        <v>87880</v>
      </c>
    </row>
    <row r="25" spans="2:5" x14ac:dyDescent="0.25">
      <c r="B25" s="31" t="s">
        <v>62</v>
      </c>
      <c r="C25" s="31"/>
      <c r="D25" s="31"/>
      <c r="E25" s="32">
        <f>SUM(E18:E24)</f>
        <v>1267242.24</v>
      </c>
    </row>
    <row r="26" spans="2:5" x14ac:dyDescent="0.25">
      <c r="B26" s="40" t="s">
        <v>63</v>
      </c>
      <c r="C26" s="40" t="s">
        <v>61</v>
      </c>
      <c r="D26" s="40" t="s">
        <v>48</v>
      </c>
      <c r="E26" s="41">
        <v>75757.97</v>
      </c>
    </row>
    <row r="27" spans="2:5" x14ac:dyDescent="0.25">
      <c r="B27" s="40" t="s">
        <v>63</v>
      </c>
      <c r="C27" s="40" t="s">
        <v>61</v>
      </c>
      <c r="D27" s="40" t="s">
        <v>47</v>
      </c>
      <c r="E27" s="41">
        <v>4653.3</v>
      </c>
    </row>
    <row r="28" spans="2:5" x14ac:dyDescent="0.25">
      <c r="B28" s="31" t="s">
        <v>63</v>
      </c>
      <c r="C28" s="31"/>
      <c r="D28" s="31"/>
      <c r="E28" s="32">
        <f>SUM(E26:E27)</f>
        <v>80411.27</v>
      </c>
    </row>
    <row r="29" spans="2:5" x14ac:dyDescent="0.25">
      <c r="B29" s="31" t="s">
        <v>0</v>
      </c>
      <c r="C29" s="31"/>
      <c r="D29" s="31"/>
      <c r="E29" s="32">
        <f>SUM(E28,E25,E17)</f>
        <v>1717736.23</v>
      </c>
    </row>
    <row r="31" spans="2:5" x14ac:dyDescent="0.25">
      <c r="B31" t="s">
        <v>21</v>
      </c>
    </row>
    <row r="33" spans="2:4" x14ac:dyDescent="0.25">
      <c r="B33" s="56" t="s">
        <v>84</v>
      </c>
      <c r="C33" s="56"/>
      <c r="D33" s="44"/>
    </row>
    <row r="34" spans="2:4" x14ac:dyDescent="0.25">
      <c r="B34" s="39" t="s">
        <v>87</v>
      </c>
      <c r="C34" s="39" t="s">
        <v>88</v>
      </c>
    </row>
    <row r="35" spans="2:4" x14ac:dyDescent="0.25">
      <c r="B35" s="40" t="s">
        <v>91</v>
      </c>
      <c r="C35" s="41">
        <v>13260</v>
      </c>
    </row>
    <row r="36" spans="2:4" x14ac:dyDescent="0.25">
      <c r="B36" s="40" t="s">
        <v>106</v>
      </c>
      <c r="C36" s="41">
        <v>9500</v>
      </c>
    </row>
    <row r="37" spans="2:4" x14ac:dyDescent="0.25">
      <c r="B37" s="40" t="s">
        <v>48</v>
      </c>
      <c r="C37" s="41">
        <v>1081686.21</v>
      </c>
    </row>
    <row r="38" spans="2:4" x14ac:dyDescent="0.25">
      <c r="B38" s="40" t="s">
        <v>64</v>
      </c>
      <c r="C38" s="41">
        <v>67224</v>
      </c>
    </row>
    <row r="39" spans="2:4" ht="30" x14ac:dyDescent="0.25">
      <c r="B39" s="40" t="s">
        <v>37</v>
      </c>
      <c r="C39" s="41">
        <v>348735.72</v>
      </c>
    </row>
    <row r="40" spans="2:4" x14ac:dyDescent="0.25">
      <c r="B40" s="40" t="s">
        <v>109</v>
      </c>
      <c r="C40" s="41">
        <v>78970</v>
      </c>
    </row>
    <row r="41" spans="2:4" x14ac:dyDescent="0.25">
      <c r="B41" s="40" t="s">
        <v>47</v>
      </c>
      <c r="C41" s="41">
        <v>4653.3</v>
      </c>
    </row>
    <row r="42" spans="2:4" x14ac:dyDescent="0.25">
      <c r="B42" s="40" t="s">
        <v>66</v>
      </c>
      <c r="C42" s="41">
        <v>18850</v>
      </c>
    </row>
    <row r="43" spans="2:4" ht="30" x14ac:dyDescent="0.25">
      <c r="B43" s="40" t="s">
        <v>92</v>
      </c>
      <c r="C43" s="41">
        <v>1422</v>
      </c>
    </row>
    <row r="44" spans="2:4" x14ac:dyDescent="0.25">
      <c r="B44" s="40" t="s">
        <v>35</v>
      </c>
      <c r="C44" s="41">
        <v>5555</v>
      </c>
    </row>
    <row r="45" spans="2:4" x14ac:dyDescent="0.25">
      <c r="B45" s="40" t="s">
        <v>50</v>
      </c>
      <c r="C45" s="41">
        <v>87880</v>
      </c>
    </row>
  </sheetData>
  <sortState xmlns:xlrd2="http://schemas.microsoft.com/office/spreadsheetml/2017/richdata2" ref="B35:C45">
    <sortCondition ref="B35"/>
  </sortState>
  <mergeCells count="7">
    <mergeCell ref="B33:C33"/>
    <mergeCell ref="B9:E9"/>
    <mergeCell ref="B11:E11"/>
    <mergeCell ref="B6:E6"/>
    <mergeCell ref="B7:E7"/>
    <mergeCell ref="B8:E8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landscape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Carnico'!Print_Titles</vt:lpstr>
      <vt:lpstr>'Bovino Lacteo'!Print_Titles</vt:lpstr>
      <vt:lpstr>Embutidos!Print_Titles</vt:lpstr>
      <vt:lpstr>Huevo!Print_Titles</vt:lpstr>
      <vt:lpstr>Leche!Print_Titles</vt:lpstr>
      <vt:lpstr>'Otro Origen'!Print_Titles</vt:lpstr>
      <vt:lpstr>Pieles!Print_Titles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2025-06-04T16:08:49Z</dcterms:modified>
</cp:coreProperties>
</file>