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18\"/>
    </mc:Choice>
  </mc:AlternateContent>
  <xr:revisionPtr revIDLastSave="0" documentId="8_{A210599C-E25F-465E-93A0-4E09FADA911B}" xr6:coauthVersionLast="47" xr6:coauthVersionMax="47" xr10:uidLastSave="{00000000-0000-0000-0000-000000000000}"/>
  <bookViews>
    <workbookView xWindow="9120" yWindow="9120" windowWidth="27675" windowHeight="8940" tabRatio="918" activeTab="10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ieles" sheetId="11" r:id="rId6"/>
    <sheet name="Embutidos" sheetId="12" r:id="rId7"/>
    <sheet name="Otro Origen" sheetId="14" r:id="rId8"/>
    <sheet name="Huevo" sheetId="21" state="hidden" r:id="rId9"/>
    <sheet name="Alimento animal" sheetId="19" r:id="rId10"/>
    <sheet name="Pro vet" sheetId="20" r:id="rId11"/>
  </sheets>
  <definedNames>
    <definedName name="_xlnm._FilterDatabase" localSheetId="9" hidden="1">'Alimento animal'!$A$11:$G$11</definedName>
    <definedName name="_xlnm._FilterDatabase" localSheetId="6" hidden="1">Embutidos!#REF!</definedName>
    <definedName name="_xlnm.Print_Titles" localSheetId="9">'Alimento animal'!$10:$11</definedName>
    <definedName name="_xlnm.Print_Titles" localSheetId="1">'Bovino Carnico'!$10:$11</definedName>
    <definedName name="_xlnm.Print_Titles" localSheetId="2">'Bovino Lacteo'!$9:$10</definedName>
    <definedName name="_xlnm.Print_Titles" localSheetId="6">Embutidos!$10:$11</definedName>
    <definedName name="_xlnm.Print_Titles" localSheetId="8">Huevo!$10:$11</definedName>
    <definedName name="_xlnm.Print_Titles" localSheetId="3">Leche!$10:$11</definedName>
    <definedName name="_xlnm.Print_Titles" localSheetId="7">'Otro Origen'!$10:$11</definedName>
    <definedName name="_xlnm.Print_Titles" localSheetId="5">Pieles!$10:$11</definedName>
    <definedName name="_xlnm.Print_Titles" localSheetId="4">'Porcino Carnico'!$10:$11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0" l="1"/>
  <c r="E15" i="20"/>
  <c r="F23" i="8"/>
  <c r="G23" i="8"/>
  <c r="F17" i="8"/>
  <c r="G17" i="8"/>
  <c r="F21" i="8"/>
  <c r="G21" i="8"/>
  <c r="E22" i="20"/>
  <c r="F74" i="14"/>
  <c r="G74" i="14"/>
  <c r="F32" i="12"/>
  <c r="G32" i="12"/>
  <c r="F71" i="11"/>
  <c r="G71" i="11"/>
  <c r="F47" i="7"/>
  <c r="G47" i="7"/>
  <c r="F42" i="6"/>
  <c r="G42" i="6"/>
  <c r="F59" i="6"/>
  <c r="G59" i="6"/>
  <c r="G21" i="5"/>
  <c r="F21" i="5"/>
  <c r="E19" i="20" l="1"/>
  <c r="F62" i="14"/>
  <c r="G62" i="14"/>
  <c r="F30" i="12"/>
  <c r="G30" i="12"/>
  <c r="F61" i="11"/>
  <c r="G61" i="11"/>
  <c r="F39" i="7"/>
  <c r="G39" i="7"/>
  <c r="F54" i="6"/>
  <c r="G54" i="6"/>
  <c r="F19" i="5"/>
  <c r="G19" i="5"/>
  <c r="F51" i="14" l="1"/>
  <c r="G51" i="14"/>
  <c r="F34" i="14"/>
  <c r="G34" i="14"/>
  <c r="F26" i="12"/>
  <c r="G26" i="12"/>
  <c r="F21" i="12"/>
  <c r="G21" i="12"/>
  <c r="F48" i="11"/>
  <c r="G48" i="11"/>
  <c r="F41" i="11"/>
  <c r="G41" i="11"/>
  <c r="F15" i="8"/>
  <c r="G15" i="8"/>
  <c r="F32" i="7"/>
  <c r="G32" i="7"/>
  <c r="F24" i="7"/>
  <c r="G24" i="7"/>
  <c r="F32" i="6"/>
  <c r="G32" i="6"/>
  <c r="G15" i="5"/>
  <c r="F15" i="5"/>
  <c r="G24" i="8" l="1"/>
  <c r="E13" i="20"/>
  <c r="E23" i="20" s="1"/>
  <c r="F13" i="19"/>
  <c r="F14" i="19" s="1"/>
  <c r="G13" i="19"/>
  <c r="G14" i="19" s="1"/>
  <c r="F21" i="14"/>
  <c r="F75" i="14" s="1"/>
  <c r="G21" i="14"/>
  <c r="G75" i="14" s="1"/>
  <c r="F17" i="12"/>
  <c r="F33" i="12" s="1"/>
  <c r="G17" i="12"/>
  <c r="G33" i="12" s="1"/>
  <c r="F27" i="11"/>
  <c r="F72" i="11" s="1"/>
  <c r="G27" i="11"/>
  <c r="G72" i="11" s="1"/>
  <c r="F13" i="8"/>
  <c r="F24" i="8" s="1"/>
  <c r="G13" i="8"/>
  <c r="F20" i="7" l="1"/>
  <c r="F48" i="7" s="1"/>
  <c r="G20" i="7"/>
  <c r="G48" i="7" s="1"/>
  <c r="F24" i="6"/>
  <c r="F60" i="6" s="1"/>
  <c r="G24" i="6"/>
  <c r="G60" i="6" s="1"/>
  <c r="F13" i="5"/>
  <c r="F22" i="5" s="1"/>
  <c r="G13" i="5"/>
  <c r="G22" i="5" s="1"/>
  <c r="B12" i="15" l="1"/>
  <c r="C12" i="15"/>
  <c r="B9" i="20" l="1"/>
  <c r="A9" i="19"/>
  <c r="A9" i="21"/>
  <c r="A9" i="14"/>
  <c r="A9" i="12"/>
  <c r="A9" i="11"/>
  <c r="A9" i="8"/>
  <c r="A9" i="7"/>
  <c r="A8" i="6"/>
  <c r="A9" i="5" s="1"/>
  <c r="F16" i="21" l="1"/>
  <c r="G16" i="21"/>
  <c r="B19" i="15" l="1"/>
  <c r="C19" i="15"/>
  <c r="C21" i="15" l="1"/>
  <c r="C15" i="15"/>
  <c r="B15" i="15"/>
  <c r="C20" i="15" l="1"/>
  <c r="B20" i="15"/>
  <c r="B16" i="15"/>
  <c r="C16" i="15"/>
  <c r="B18" i="15"/>
  <c r="B17" i="15"/>
  <c r="C17" i="15"/>
  <c r="C14" i="15" l="1"/>
  <c r="B14" i="15"/>
  <c r="B13" i="15"/>
  <c r="C13" i="15"/>
  <c r="B22" i="15" l="1"/>
  <c r="C18" i="15" l="1"/>
  <c r="C22" i="15" s="1"/>
</calcChain>
</file>

<file path=xl/sharedStrings.xml><?xml version="1.0" encoding="utf-8"?>
<sst xmlns="http://schemas.openxmlformats.org/spreadsheetml/2006/main" count="1262" uniqueCount="142">
  <si>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</si>
  <si>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</si>
  <si>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</si>
  <si>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</si>
  <si>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</si>
  <si>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</si>
  <si>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</si>
  <si>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</si>
  <si>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</si>
  <si>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</si>
  <si>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</si>
  <si>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</si>
  <si>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</si>
  <si>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</si>
  <si>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</si>
  <si>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</si>
  <si>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</si>
  <si>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</si>
  <si>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Alimento para Animales</t>
  </si>
  <si>
    <t>Destino</t>
  </si>
  <si>
    <t>Piel</t>
  </si>
  <si>
    <t>Pais de Procedencia</t>
  </si>
  <si>
    <t>Huevos</t>
  </si>
  <si>
    <t>Haiti</t>
  </si>
  <si>
    <t>Yogurt</t>
  </si>
  <si>
    <t>Lácteo</t>
  </si>
  <si>
    <t>Bovino</t>
  </si>
  <si>
    <t>Bonaire</t>
  </si>
  <si>
    <t>Jamaica</t>
  </si>
  <si>
    <t>Helados</t>
  </si>
  <si>
    <t>Estados Unidos</t>
  </si>
  <si>
    <t>Dulce de leche</t>
  </si>
  <si>
    <t>Crema de leche</t>
  </si>
  <si>
    <t>Queso</t>
  </si>
  <si>
    <t>Edam</t>
  </si>
  <si>
    <t>Holandes</t>
  </si>
  <si>
    <t>Queso Amarillo</t>
  </si>
  <si>
    <t>Queso Blanco</t>
  </si>
  <si>
    <t>Queso de hoja</t>
  </si>
  <si>
    <t>Enero</t>
  </si>
  <si>
    <t>Leche entera en polvo</t>
  </si>
  <si>
    <t>Santa Lucia</t>
  </si>
  <si>
    <t>Formula Infantil</t>
  </si>
  <si>
    <t>Aruba</t>
  </si>
  <si>
    <t>Piel Animal</t>
  </si>
  <si>
    <t>San Martin</t>
  </si>
  <si>
    <t>Jamon</t>
  </si>
  <si>
    <t>Otro Tipo</t>
  </si>
  <si>
    <t>Cuba</t>
  </si>
  <si>
    <t>Alimento para cerdo</t>
  </si>
  <si>
    <t>Alimento Animal</t>
  </si>
  <si>
    <t>Otro origen</t>
  </si>
  <si>
    <t>PVET</t>
  </si>
  <si>
    <t>Cárnico</t>
  </si>
  <si>
    <t>Consolidado de Importaciones de Huevos del Año 2017</t>
  </si>
  <si>
    <t>Antigua y Barbuda</t>
  </si>
  <si>
    <t>Leche con Chocolate</t>
  </si>
  <si>
    <t>Dominica</t>
  </si>
  <si>
    <t>Leche UHT</t>
  </si>
  <si>
    <t>enero</t>
  </si>
  <si>
    <t>Porcino</t>
  </si>
  <si>
    <t>Barbados</t>
  </si>
  <si>
    <t>Islas Virgenes (U.S.)</t>
  </si>
  <si>
    <t>“Año del Fomento a las Exportaciones”</t>
  </si>
  <si>
    <t>Geo geo</t>
  </si>
  <si>
    <t>Norteño para freir</t>
  </si>
  <si>
    <t>ST.KITTS</t>
  </si>
  <si>
    <t>Chuleta</t>
  </si>
  <si>
    <t>Curtidas o curadas</t>
  </si>
  <si>
    <t>Alemania</t>
  </si>
  <si>
    <t>Argentina</t>
  </si>
  <si>
    <t>China</t>
  </si>
  <si>
    <t>El Salvador</t>
  </si>
  <si>
    <t>India</t>
  </si>
  <si>
    <t>Italia</t>
  </si>
  <si>
    <t>Piel Bovina Salada verde</t>
  </si>
  <si>
    <t>Bosnia</t>
  </si>
  <si>
    <t>Mexico</t>
  </si>
  <si>
    <t>Pieles Bovinas Frescas Saladas</t>
  </si>
  <si>
    <t>Turquia</t>
  </si>
  <si>
    <t>Otro tipo</t>
  </si>
  <si>
    <t>Salami</t>
  </si>
  <si>
    <t>Salchichas</t>
  </si>
  <si>
    <t>Pollo</t>
  </si>
  <si>
    <t>Caldo de pollo</t>
  </si>
  <si>
    <t>Guatemala</t>
  </si>
  <si>
    <t>Cubitos de pollo</t>
  </si>
  <si>
    <t>Mayonesa</t>
  </si>
  <si>
    <t>Sazones</t>
  </si>
  <si>
    <t>Trinidad &amp; Tobago</t>
  </si>
  <si>
    <t>Sopa</t>
  </si>
  <si>
    <t>febrero</t>
  </si>
  <si>
    <t>Febrero</t>
  </si>
  <si>
    <t>Marzo</t>
  </si>
  <si>
    <t>Leche entera liquida</t>
  </si>
  <si>
    <t>Leche Modificada</t>
  </si>
  <si>
    <t>Leche sin lactosa</t>
  </si>
  <si>
    <t>TORTOLA</t>
  </si>
  <si>
    <t>porcino</t>
  </si>
  <si>
    <t>Bovina</t>
  </si>
  <si>
    <t>Ucrania</t>
  </si>
  <si>
    <t>Pakistan</t>
  </si>
  <si>
    <t>Egipto</t>
  </si>
  <si>
    <t>Sudáfrica</t>
  </si>
  <si>
    <t>Embutidos Variados</t>
  </si>
  <si>
    <t>Curazao</t>
  </si>
  <si>
    <t>Guyana</t>
  </si>
  <si>
    <t>Panama</t>
  </si>
  <si>
    <t>Surinam</t>
  </si>
  <si>
    <t>Bebida nutritiva</t>
  </si>
  <si>
    <t>Puerto Rico</t>
  </si>
  <si>
    <t>Colombia</t>
  </si>
  <si>
    <t>Costa Rica</t>
  </si>
  <si>
    <t>Georgia</t>
  </si>
  <si>
    <t>Abril</t>
  </si>
  <si>
    <t>Higado</t>
  </si>
  <si>
    <t/>
  </si>
  <si>
    <t>Norteño Amarillo</t>
  </si>
  <si>
    <t>Granada</t>
  </si>
  <si>
    <t>Guayana Francesa</t>
  </si>
  <si>
    <t>Leche semidescremada liquida</t>
  </si>
  <si>
    <t>Mortadela</t>
  </si>
  <si>
    <t>Curtidas o Curadas</t>
  </si>
  <si>
    <t>España</t>
  </si>
  <si>
    <t>Semicurtidas o semicuradas</t>
  </si>
  <si>
    <t>Mayo</t>
  </si>
  <si>
    <t>Cortes</t>
  </si>
  <si>
    <t>SAINT KITS</t>
  </si>
  <si>
    <t>Productos Lácteos</t>
  </si>
  <si>
    <t>KITTS</t>
  </si>
  <si>
    <t>Pieles Bovinas Secas y Saladas</t>
  </si>
  <si>
    <t>Honduras</t>
  </si>
  <si>
    <t>Consolidado General de Exportaciones de los Meses Enero/ Mayo del  Año 2018</t>
  </si>
  <si>
    <t>Consolidado de Exportaciones de Carne de Res de los Meses Enero/ Mayo del Año 2018</t>
  </si>
  <si>
    <t>Consolidado de Exportaciones de Lacteo de los Meses Enero/ Mayo del Año 2018</t>
  </si>
  <si>
    <t>Consolidado de Exportaciones de Leche de los Meses Enero/ Mayo del Año 2018</t>
  </si>
  <si>
    <t>Consolidado de Exportaciones de Carne de Cerdo de los Meses Enero/ Mayo del Año 2018</t>
  </si>
  <si>
    <t>Consolidado de Exportaciones de Pieles de los Meses Enero/ Mayo del Año 2018</t>
  </si>
  <si>
    <t>Consolidado de Exportaciones de Embutidos de los Meses Enero/ Mayo del Año 2018</t>
  </si>
  <si>
    <t>Consolidado de Exportaciones de Mercancia de Otro Origen de los Meses Enero/ Mayo del Año 2018</t>
  </si>
  <si>
    <t>Consolidado de Exportaciones de Alimento para animales de los Meses Enero/ Mayo del Año 2018</t>
  </si>
  <si>
    <t>Consolidado de Exportaciones de Productos Veterinarios de los Meses Enero/ Mayo del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</si>
</sst>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hadow/>
      <sz val="14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67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0" fillId="0" borderId="5" xfId="0" applyBorder="1"/>
    <xf numFmtId="164" fontId="4" fillId="0" borderId="5" xfId="1" applyNumberFormat="1" applyFont="1" applyBorder="1"/>
    <xf numFmtId="0" fontId="0" fillId="0" borderId="6" xfId="0" applyBorder="1"/>
    <xf numFmtId="164" fontId="4" fillId="0" borderId="6" xfId="1" applyNumberFormat="1" applyFont="1" applyBorder="1"/>
    <xf numFmtId="0" fontId="6" fillId="0" borderId="0" xfId="0" applyFont="1" applyAlignment="1">
      <alignment horizontal="center"/>
    </xf>
    <xf numFmtId="0" fontId="0" fillId="0" borderId="7" xfId="0" applyBorder="1"/>
    <xf numFmtId="164" fontId="4" fillId="0" borderId="7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8" xfId="1" applyNumberFormat="1" applyFont="1" applyFill="1" applyBorder="1"/>
    <xf numFmtId="43" fontId="7" fillId="4" borderId="8" xfId="1" applyFont="1" applyFill="1" applyBorder="1"/>
    <xf numFmtId="0" fontId="2" fillId="3" borderId="8" xfId="3" applyFont="1" applyFill="1" applyBorder="1" applyAlignment="1">
      <alignment wrapText="1"/>
    </xf>
    <xf numFmtId="43" fontId="5" fillId="3" borderId="8" xfId="1" applyFont="1" applyFill="1" applyBorder="1"/>
    <xf numFmtId="164" fontId="5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43" fontId="5" fillId="3" borderId="4" xfId="1" applyFont="1" applyFill="1" applyBorder="1"/>
    <xf numFmtId="164" fontId="5" fillId="3" borderId="4" xfId="1" applyNumberFormat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43" fontId="4" fillId="0" borderId="6" xfId="1" applyFont="1" applyBorder="1"/>
    <xf numFmtId="43" fontId="4" fillId="0" borderId="5" xfId="1" applyFont="1" applyBorder="1"/>
    <xf numFmtId="43" fontId="0" fillId="0" borderId="0" xfId="1" applyFont="1"/>
    <xf numFmtId="0" fontId="2" fillId="2" borderId="4" xfId="4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3" xfId="2" applyFont="1" applyBorder="1" applyAlignment="1">
      <alignment wrapText="1"/>
    </xf>
    <xf numFmtId="164" fontId="1" fillId="0" borderId="13" xfId="1" applyNumberFormat="1" applyFont="1" applyFill="1" applyBorder="1" applyAlignment="1">
      <alignment horizontal="right" wrapText="1"/>
    </xf>
    <xf numFmtId="43" fontId="1" fillId="0" borderId="13" xfId="1" applyFont="1" applyFill="1" applyBorder="1" applyAlignment="1">
      <alignment horizontal="right" wrapText="1"/>
    </xf>
    <xf numFmtId="0" fontId="2" fillId="2" borderId="14" xfId="4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2" fillId="3" borderId="7" xfId="3" applyFont="1" applyFill="1" applyBorder="1" applyAlignment="1">
      <alignment wrapText="1"/>
    </xf>
    <xf numFmtId="164" fontId="5" fillId="3" borderId="7" xfId="1" applyNumberFormat="1" applyFont="1" applyFill="1" applyBorder="1"/>
    <xf numFmtId="43" fontId="5" fillId="3" borderId="7" xfId="1" applyFont="1" applyFill="1" applyBorder="1"/>
    <xf numFmtId="0" fontId="0" fillId="0" borderId="13" xfId="0" applyBorder="1"/>
    <xf numFmtId="164" fontId="4" fillId="0" borderId="13" xfId="1" applyNumberFormat="1" applyFont="1" applyBorder="1"/>
    <xf numFmtId="43" fontId="1" fillId="0" borderId="13" xfId="1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0" fontId="1" fillId="0" borderId="13" xfId="2" applyFont="1" applyBorder="1" applyAlignment="1">
      <alignment vertical="center" wrapText="1"/>
    </xf>
    <xf numFmtId="164" fontId="1" fillId="0" borderId="13" xfId="1" applyNumberFormat="1" applyFont="1" applyFill="1" applyBorder="1" applyAlignment="1">
      <alignment horizontal="right" vertical="center" wrapText="1"/>
    </xf>
    <xf numFmtId="43" fontId="1" fillId="0" borderId="13" xfId="1" applyFont="1" applyFill="1" applyBorder="1" applyAlignment="1">
      <alignment horizontal="right" vertical="center" wrapText="1"/>
    </xf>
    <xf numFmtId="0" fontId="2" fillId="3" borderId="4" xfId="3" applyFont="1" applyFill="1" applyBorder="1" applyAlignment="1">
      <alignment vertical="center" wrapText="1"/>
    </xf>
    <xf numFmtId="164" fontId="5" fillId="3" borderId="4" xfId="1" applyNumberFormat="1" applyFont="1" applyFill="1" applyBorder="1" applyAlignment="1">
      <alignment vertical="center"/>
    </xf>
    <xf numFmtId="43" fontId="5" fillId="3" borderId="4" xfId="1" applyFont="1" applyFill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2" borderId="9" xfId="4" applyFont="1" applyFill="1" applyBorder="1" applyAlignment="1">
      <alignment horizontal="center" wrapText="1"/>
    </xf>
    <xf numFmtId="0" fontId="2" fillId="2" borderId="10" xfId="4" applyFont="1" applyFill="1" applyBorder="1" applyAlignment="1">
      <alignment horizontal="center" wrapText="1"/>
    </xf>
    <xf numFmtId="0" fontId="2" fillId="2" borderId="12" xfId="4" applyFont="1" applyFill="1" applyBorder="1" applyAlignment="1">
      <alignment horizontal="center" wrapText="1"/>
    </xf>
    <xf numFmtId="0" fontId="2" fillId="2" borderId="11" xfId="4" applyFont="1" applyFill="1" applyBorder="1" applyAlignment="1">
      <alignment horizontal="center" wrapText="1"/>
    </xf>
  </cellXfs>
  <cellStyles count="5">
    <cellStyle name="Millares" xfId="1" builtinId="3"/>
    <cellStyle name="Normal" xfId="0" builtinId="0"/>
    <cellStyle name="Normal_Bovino Lacteo" xfId="2" xr:uid="{00000000-0005-0000-0000-000002000000}"/>
    <cellStyle name="Normal_Hoja14" xfId="3" xr:uid="{00000000-0005-0000-0000-000003000000}"/>
    <cellStyle name="Normal_Hoja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0</xdr:row>
      <xdr:rowOff>76200</xdr:rowOff>
    </xdr:from>
    <xdr:to>
      <xdr:col>2</xdr:col>
      <xdr:colOff>57150</xdr:colOff>
      <xdr:row>4</xdr:row>
      <xdr:rowOff>142875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4075" y="76200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0</xdr:row>
      <xdr:rowOff>19050</xdr:rowOff>
    </xdr:from>
    <xdr:to>
      <xdr:col>3</xdr:col>
      <xdr:colOff>1162050</xdr:colOff>
      <xdr:row>4</xdr:row>
      <xdr:rowOff>180975</xdr:rowOff>
    </xdr:to>
    <xdr:pic>
      <xdr:nvPicPr>
        <xdr:cNvPr id="15442" name="Picture 1" descr="escudo">
          <a:extLst>
            <a:ext uri="{FF2B5EF4-FFF2-40B4-BE49-F238E27FC236}">
              <a16:creationId xmlns:a16="http://schemas.microsoft.com/office/drawing/2014/main" id="{00000000-0008-0000-0900-000052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43275" y="19050"/>
          <a:ext cx="10572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95250</xdr:rowOff>
    </xdr:from>
    <xdr:to>
      <xdr:col>3</xdr:col>
      <xdr:colOff>1133475</xdr:colOff>
      <xdr:row>4</xdr:row>
      <xdr:rowOff>142875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28775" y="95250"/>
          <a:ext cx="914400" cy="8096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0</xdr:row>
      <xdr:rowOff>142875</xdr:rowOff>
    </xdr:from>
    <xdr:to>
      <xdr:col>4</xdr:col>
      <xdr:colOff>19050</xdr:colOff>
      <xdr:row>4</xdr:row>
      <xdr:rowOff>123825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0" y="142875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28576</xdr:rowOff>
    </xdr:from>
    <xdr:to>
      <xdr:col>4</xdr:col>
      <xdr:colOff>200024</xdr:colOff>
      <xdr:row>3</xdr:row>
      <xdr:rowOff>66676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47950" y="28576"/>
          <a:ext cx="723899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0</xdr:row>
      <xdr:rowOff>57150</xdr:rowOff>
    </xdr:from>
    <xdr:to>
      <xdr:col>4</xdr:col>
      <xdr:colOff>133350</xdr:colOff>
      <xdr:row>5</xdr:row>
      <xdr:rowOff>0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571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0</xdr:rowOff>
    </xdr:from>
    <xdr:to>
      <xdr:col>4</xdr:col>
      <xdr:colOff>152400</xdr:colOff>
      <xdr:row>4</xdr:row>
      <xdr:rowOff>161925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5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6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7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workbookViewId="0">
      <selection activeCell="C13" sqref="C13"/>
    </sheetView>
  </sheetViews>
  <sheetFormatPr baseColWidth="10" defaultRowHeight="15" x14ac:dyDescent="0.25"/>
  <cols>
    <col min="1" max="1" width="22.5703125" bestFit="1" customWidth="1"/>
    <col min="2" max="2" width="21.28515625" style="6" customWidth="1"/>
    <col min="3" max="3" width="27.140625" style="1" customWidth="1"/>
    <col min="4" max="4" width="21.140625" customWidth="1"/>
  </cols>
  <sheetData>
    <row r="1" spans="1:3" x14ac:dyDescent="0.25">
      <c r="A1" s="11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53" t="s">
        <v>14</v>
      </c>
      <c r="B6" s="53"/>
      <c r="C6" s="53"/>
    </row>
    <row r="7" spans="1:3" ht="23.25" x14ac:dyDescent="0.35">
      <c r="A7" s="54" t="s">
        <v>15</v>
      </c>
      <c r="B7" s="54"/>
      <c r="C7" s="54"/>
    </row>
    <row r="8" spans="1:3" ht="22.5" x14ac:dyDescent="0.35">
      <c r="A8" s="55" t="s">
        <v>16</v>
      </c>
      <c r="B8" s="55"/>
      <c r="C8" s="55"/>
    </row>
    <row r="9" spans="1:3" ht="16.5" thickBot="1" x14ac:dyDescent="0.3">
      <c r="A9" s="56" t="s">
        <v>63</v>
      </c>
      <c r="B9" s="56"/>
      <c r="C9" s="56"/>
    </row>
    <row r="10" spans="1:3" ht="15.75" thickBot="1" x14ac:dyDescent="0.3">
      <c r="A10" s="57" t="s">
        <v>132</v>
      </c>
      <c r="B10" s="58"/>
      <c r="C10" s="59"/>
    </row>
    <row r="11" spans="1:3" ht="15.75" thickBot="1" x14ac:dyDescent="0.3">
      <c r="A11" s="2" t="s">
        <v>13</v>
      </c>
      <c r="B11" s="2" t="s">
        <v>7</v>
      </c>
      <c r="C11" s="2" t="s">
        <v>8</v>
      </c>
    </row>
    <row r="12" spans="1:3" x14ac:dyDescent="0.25">
      <c r="A12" s="9" t="s">
        <v>9</v>
      </c>
      <c r="B12" s="10">
        <f>'Bovino Carnico'!F22</f>
        <v>43343.630664062504</v>
      </c>
      <c r="C12" s="27">
        <f>'Bovino Carnico'!G22</f>
        <v>98860.240234375</v>
      </c>
    </row>
    <row r="13" spans="1:3" x14ac:dyDescent="0.25">
      <c r="A13" s="7" t="s">
        <v>10</v>
      </c>
      <c r="B13" s="8">
        <f>'Bovino Lacteo'!F60</f>
        <v>468915.38013584138</v>
      </c>
      <c r="C13" s="28">
        <f>'Bovino Lacteo'!G60</f>
        <v>1074923.1506622313</v>
      </c>
    </row>
    <row r="14" spans="1:3" x14ac:dyDescent="0.25">
      <c r="A14" s="7" t="s">
        <v>1</v>
      </c>
      <c r="B14" s="8">
        <f>Leche!F48</f>
        <v>110626.38951171876</v>
      </c>
      <c r="C14" s="28">
        <f>Leche!G48</f>
        <v>1199159.0512622071</v>
      </c>
    </row>
    <row r="15" spans="1:3" x14ac:dyDescent="0.25">
      <c r="A15" s="7" t="s">
        <v>11</v>
      </c>
      <c r="B15" s="8">
        <f>'Porcino Carnico'!F24</f>
        <v>10215.549876098632</v>
      </c>
      <c r="C15" s="28">
        <f>'Porcino Carnico'!G24</f>
        <v>64199.06982421875</v>
      </c>
    </row>
    <row r="16" spans="1:3" x14ac:dyDescent="0.25">
      <c r="A16" s="7" t="s">
        <v>12</v>
      </c>
      <c r="B16" s="8">
        <f>Pieles!F72</f>
        <v>2902448.9410959389</v>
      </c>
      <c r="C16" s="28">
        <f>Pieles!G72</f>
        <v>1570269.1252661133</v>
      </c>
    </row>
    <row r="17" spans="1:3" x14ac:dyDescent="0.25">
      <c r="A17" s="7" t="s">
        <v>3</v>
      </c>
      <c r="B17" s="8">
        <f>Embutidos!F33</f>
        <v>482683.75980957033</v>
      </c>
      <c r="C17" s="28">
        <f>Embutidos!G33</f>
        <v>898599.89761718747</v>
      </c>
    </row>
    <row r="18" spans="1:3" x14ac:dyDescent="0.25">
      <c r="A18" s="7" t="s">
        <v>2</v>
      </c>
      <c r="B18" s="8">
        <f>'Otro Origen'!F75</f>
        <v>1731226.1994458006</v>
      </c>
      <c r="C18" s="28">
        <f>'Otro Origen'!G75</f>
        <v>9153568.1182568371</v>
      </c>
    </row>
    <row r="19" spans="1:3" x14ac:dyDescent="0.25">
      <c r="A19" s="41" t="s">
        <v>22</v>
      </c>
      <c r="B19" s="42">
        <f>Huevo!F16</f>
        <v>0</v>
      </c>
      <c r="C19" s="42">
        <f>Huevo!G16</f>
        <v>0</v>
      </c>
    </row>
    <row r="20" spans="1:3" x14ac:dyDescent="0.25">
      <c r="A20" s="7" t="s">
        <v>18</v>
      </c>
      <c r="B20" s="8">
        <f>'Alimento animal'!F14</f>
        <v>476800</v>
      </c>
      <c r="C20" s="28">
        <f>'Alimento animal'!G14</f>
        <v>342437.38</v>
      </c>
    </row>
    <row r="21" spans="1:3" ht="15.75" thickBot="1" x14ac:dyDescent="0.3">
      <c r="A21" s="12" t="s">
        <v>17</v>
      </c>
      <c r="B21" s="13"/>
      <c r="C21" s="27">
        <f>'Pro vet'!E23</f>
        <v>1395571.3896875</v>
      </c>
    </row>
    <row r="22" spans="1:3" ht="15.75" thickBot="1" x14ac:dyDescent="0.3">
      <c r="A22" s="14" t="s">
        <v>0</v>
      </c>
      <c r="B22" s="16">
        <f>SUM(B12:B21)</f>
        <v>6226259.8505390314</v>
      </c>
      <c r="C22" s="15">
        <f>SUM(C12:C21)</f>
        <v>15797587.42281067</v>
      </c>
    </row>
  </sheetData>
  <mergeCells count="5">
    <mergeCell ref="A6:C6"/>
    <mergeCell ref="A7:C7"/>
    <mergeCell ref="A8:C8"/>
    <mergeCell ref="A9:C9"/>
    <mergeCell ref="A10:C10"/>
  </mergeCells>
  <printOptions horizontalCentered="1"/>
  <pageMargins left="0.43307086614173229" right="0.70866141732283472" top="0.74803149606299213" bottom="0.74803149606299213" header="0.31496062992125984" footer="0.31496062992125984"/>
  <pageSetup orientation="portrait" r:id="rId1"/>
  <headerFooter>
    <oddHeader>Página &amp;P</oddHeader>
    <oddFooter>&amp;CE-Pagina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4"/>
  <sheetViews>
    <sheetView workbookViewId="0">
      <selection activeCell="G17" sqref="G17"/>
    </sheetView>
  </sheetViews>
  <sheetFormatPr baseColWidth="10" defaultColWidth="52.5703125" defaultRowHeight="15" x14ac:dyDescent="0.25"/>
  <cols>
    <col min="1" max="1" width="7.42578125" bestFit="1" customWidth="1"/>
    <col min="2" max="2" width="13.28515625" customWidth="1"/>
    <col min="3" max="3" width="18.140625" customWidth="1"/>
    <col min="4" max="4" width="20.5703125" customWidth="1"/>
    <col min="5" max="5" width="7.85546875" bestFit="1" customWidth="1"/>
    <col min="6" max="6" width="9.85546875" style="6" bestFit="1" customWidth="1"/>
    <col min="7" max="7" width="12.7109375" style="1" bestFit="1" customWidth="1"/>
    <col min="8" max="8" width="13.5703125" customWidth="1"/>
    <col min="9" max="9" width="8.7109375" customWidth="1"/>
  </cols>
  <sheetData>
    <row r="1" spans="1:7" x14ac:dyDescent="0.25">
      <c r="A1" s="11"/>
    </row>
    <row r="6" spans="1:7" x14ac:dyDescent="0.25">
      <c r="A6" s="53" t="s">
        <v>14</v>
      </c>
      <c r="B6" s="53"/>
      <c r="C6" s="53"/>
      <c r="D6" s="53"/>
      <c r="E6" s="53"/>
      <c r="F6" s="53"/>
      <c r="G6" s="53"/>
    </row>
    <row r="7" spans="1:7" ht="23.25" x14ac:dyDescent="0.35">
      <c r="A7" s="54" t="s">
        <v>15</v>
      </c>
      <c r="B7" s="54"/>
      <c r="C7" s="54"/>
      <c r="D7" s="54"/>
      <c r="E7" s="54"/>
      <c r="F7" s="54"/>
      <c r="G7" s="54"/>
    </row>
    <row r="8" spans="1:7" ht="22.5" x14ac:dyDescent="0.35">
      <c r="A8" s="55" t="s">
        <v>16</v>
      </c>
      <c r="B8" s="55"/>
      <c r="C8" s="55"/>
      <c r="D8" s="55"/>
      <c r="E8" s="55"/>
      <c r="F8" s="55"/>
      <c r="G8" s="55"/>
    </row>
    <row r="9" spans="1:7" ht="20.25" thickBot="1" x14ac:dyDescent="0.4">
      <c r="A9" s="60" t="str">
        <f>Consolidado!A9</f>
        <v>“Año del Fomento a las Exportaciones”</v>
      </c>
      <c r="B9" s="60"/>
      <c r="C9" s="60"/>
      <c r="D9" s="60"/>
      <c r="E9" s="60"/>
      <c r="F9" s="60"/>
      <c r="G9" s="60"/>
    </row>
    <row r="10" spans="1:7" ht="15" customHeight="1" thickBot="1" x14ac:dyDescent="0.3">
      <c r="A10" s="63" t="s">
        <v>140</v>
      </c>
      <c r="B10" s="64"/>
      <c r="C10" s="64"/>
      <c r="D10" s="64"/>
      <c r="E10" s="64"/>
      <c r="F10" s="64"/>
      <c r="G10" s="65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19</v>
      </c>
      <c r="F11" s="5" t="s">
        <v>7</v>
      </c>
      <c r="G11" s="4" t="s">
        <v>8</v>
      </c>
    </row>
    <row r="12" spans="1:7" x14ac:dyDescent="0.25">
      <c r="A12" s="32" t="s">
        <v>39</v>
      </c>
      <c r="B12" s="32" t="s">
        <v>51</v>
      </c>
      <c r="C12" s="32" t="s">
        <v>50</v>
      </c>
      <c r="D12" s="32" t="s">
        <v>49</v>
      </c>
      <c r="E12" s="32" t="s">
        <v>48</v>
      </c>
      <c r="F12" s="33">
        <v>476800</v>
      </c>
      <c r="G12" s="34">
        <v>342437.38</v>
      </c>
    </row>
    <row r="13" spans="1:7" ht="15.75" thickBot="1" x14ac:dyDescent="0.3">
      <c r="A13" s="19" t="s">
        <v>39</v>
      </c>
      <c r="B13" s="21"/>
      <c r="C13" s="21"/>
      <c r="D13" s="21"/>
      <c r="E13" s="21"/>
      <c r="F13" s="21">
        <f>SUM(F12)</f>
        <v>476800</v>
      </c>
      <c r="G13" s="20">
        <f>SUM(G12)</f>
        <v>342437.38</v>
      </c>
    </row>
    <row r="14" spans="1:7" ht="16.5" thickBot="1" x14ac:dyDescent="0.3">
      <c r="A14" s="17" t="s">
        <v>0</v>
      </c>
      <c r="B14" s="17"/>
      <c r="C14" s="17"/>
      <c r="D14" s="17"/>
      <c r="E14" s="17"/>
      <c r="F14" s="17">
        <f>SUM(F13)</f>
        <v>476800</v>
      </c>
      <c r="G14" s="18">
        <f>SUM(G13)</f>
        <v>342437.38</v>
      </c>
    </row>
  </sheetData>
  <sortState xmlns:xlrd2="http://schemas.microsoft.com/office/spreadsheetml/2017/richdata2" ref="A12:H31">
    <sortCondition ref="D12:D31"/>
    <sortCondition ref="E12:E31"/>
  </sortState>
  <mergeCells count="5">
    <mergeCell ref="A6:G6"/>
    <mergeCell ref="A7:G7"/>
    <mergeCell ref="A8:G8"/>
    <mergeCell ref="A9:G9"/>
    <mergeCell ref="A10:G10"/>
  </mergeCells>
  <printOptions horizontalCentered="1"/>
  <pageMargins left="0.35433070866141736" right="0.47244094488188981" top="0.47244094488188981" bottom="0.62992125984251968" header="0.31496062992125984" footer="0.31496062992125984"/>
  <pageSetup scale="83" orientation="portrait" r:id="rId1"/>
  <headerFooter>
    <oddFooter>&amp;CE-Página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3"/>
  <sheetViews>
    <sheetView tabSelected="1" topLeftCell="B7" workbookViewId="0">
      <selection activeCell="G19" sqref="G19"/>
    </sheetView>
  </sheetViews>
  <sheetFormatPr baseColWidth="10" defaultColWidth="24.140625" defaultRowHeight="15" x14ac:dyDescent="0.25"/>
  <cols>
    <col min="1" max="1" width="16.7109375" hidden="1" customWidth="1"/>
    <col min="2" max="2" width="16.140625" customWidth="1"/>
    <col min="3" max="3" width="17.28515625" customWidth="1"/>
    <col min="4" max="4" width="24.28515625" customWidth="1"/>
    <col min="5" max="5" width="23.140625" customWidth="1"/>
  </cols>
  <sheetData>
    <row r="1" spans="2:6" x14ac:dyDescent="0.25">
      <c r="B1" s="11"/>
      <c r="E1" s="29"/>
    </row>
    <row r="2" spans="2:6" x14ac:dyDescent="0.25">
      <c r="E2" s="29"/>
    </row>
    <row r="3" spans="2:6" x14ac:dyDescent="0.25">
      <c r="E3" s="29"/>
    </row>
    <row r="4" spans="2:6" x14ac:dyDescent="0.25">
      <c r="E4" s="29"/>
    </row>
    <row r="5" spans="2:6" x14ac:dyDescent="0.25">
      <c r="E5" s="29"/>
    </row>
    <row r="6" spans="2:6" x14ac:dyDescent="0.25">
      <c r="B6" s="53" t="s">
        <v>14</v>
      </c>
      <c r="C6" s="53"/>
      <c r="D6" s="53"/>
      <c r="E6" s="53"/>
    </row>
    <row r="7" spans="2:6" ht="23.25" x14ac:dyDescent="0.35">
      <c r="B7" s="54" t="s">
        <v>15</v>
      </c>
      <c r="C7" s="54"/>
      <c r="D7" s="54"/>
      <c r="E7" s="54"/>
    </row>
    <row r="8" spans="2:6" ht="22.5" x14ac:dyDescent="0.35">
      <c r="B8" s="55" t="s">
        <v>16</v>
      </c>
      <c r="C8" s="55"/>
      <c r="D8" s="55"/>
      <c r="E8" s="55"/>
    </row>
    <row r="9" spans="2:6" ht="20.25" thickBot="1" x14ac:dyDescent="0.4">
      <c r="B9" s="60" t="str">
        <f>Consolidado!A9</f>
        <v>“Año del Fomento a las Exportaciones”</v>
      </c>
      <c r="C9" s="60"/>
      <c r="D9" s="60"/>
      <c r="E9" s="60"/>
    </row>
    <row r="10" spans="2:6" ht="33.75" customHeight="1" thickBot="1" x14ac:dyDescent="0.3">
      <c r="B10" s="63" t="s">
        <v>141</v>
      </c>
      <c r="C10" s="64"/>
      <c r="D10" s="64"/>
      <c r="E10" s="66"/>
    </row>
    <row r="11" spans="2:6" ht="15.75" thickBot="1" x14ac:dyDescent="0.3">
      <c r="B11" s="30" t="s">
        <v>4</v>
      </c>
      <c r="C11" s="30" t="s">
        <v>13</v>
      </c>
      <c r="D11" s="31" t="s">
        <v>21</v>
      </c>
      <c r="E11" s="31" t="s">
        <v>8</v>
      </c>
      <c r="F11" s="52"/>
    </row>
    <row r="12" spans="2:6" x14ac:dyDescent="0.25">
      <c r="B12" s="32" t="s">
        <v>39</v>
      </c>
      <c r="C12" s="32" t="s">
        <v>52</v>
      </c>
      <c r="D12" s="32" t="s">
        <v>48</v>
      </c>
      <c r="E12" s="43">
        <v>16895.21</v>
      </c>
    </row>
    <row r="13" spans="2:6" ht="15.75" thickBot="1" x14ac:dyDescent="0.3">
      <c r="B13" s="19" t="s">
        <v>39</v>
      </c>
      <c r="C13" s="21"/>
      <c r="D13" s="21"/>
      <c r="E13" s="20">
        <f>SUM(E12)</f>
        <v>16895.21</v>
      </c>
    </row>
    <row r="14" spans="2:6" x14ac:dyDescent="0.25">
      <c r="B14" s="32" t="s">
        <v>92</v>
      </c>
      <c r="C14" s="32"/>
      <c r="D14" s="32"/>
      <c r="E14" s="43">
        <v>0</v>
      </c>
    </row>
    <row r="15" spans="2:6" ht="15.75" thickBot="1" x14ac:dyDescent="0.3">
      <c r="B15" s="19" t="s">
        <v>92</v>
      </c>
      <c r="C15" s="21"/>
      <c r="D15" s="21"/>
      <c r="E15" s="20">
        <f>SUM(E14)</f>
        <v>0</v>
      </c>
    </row>
    <row r="16" spans="2:6" x14ac:dyDescent="0.25">
      <c r="B16" s="32" t="s">
        <v>93</v>
      </c>
      <c r="C16" s="32"/>
      <c r="D16" s="32"/>
      <c r="E16" s="43">
        <v>0</v>
      </c>
    </row>
    <row r="17" spans="2:5" ht="15.75" thickBot="1" x14ac:dyDescent="0.3">
      <c r="B17" s="19" t="s">
        <v>93</v>
      </c>
      <c r="C17" s="21"/>
      <c r="D17" s="21"/>
      <c r="E17" s="20">
        <f>SUM(E16)</f>
        <v>0</v>
      </c>
    </row>
    <row r="18" spans="2:5" x14ac:dyDescent="0.25">
      <c r="B18" s="32" t="s">
        <v>114</v>
      </c>
      <c r="C18" s="32" t="s">
        <v>52</v>
      </c>
      <c r="D18" s="32" t="s">
        <v>48</v>
      </c>
      <c r="E18" s="43">
        <v>1228317.5</v>
      </c>
    </row>
    <row r="19" spans="2:5" ht="15.75" thickBot="1" x14ac:dyDescent="0.3">
      <c r="B19" s="19" t="s">
        <v>114</v>
      </c>
      <c r="C19" s="21"/>
      <c r="D19" s="21"/>
      <c r="E19" s="20">
        <f>SUM(E18)</f>
        <v>1228317.5</v>
      </c>
    </row>
    <row r="20" spans="2:5" x14ac:dyDescent="0.25">
      <c r="B20" s="32" t="s">
        <v>125</v>
      </c>
      <c r="C20" s="32" t="s">
        <v>52</v>
      </c>
      <c r="D20" s="32" t="s">
        <v>131</v>
      </c>
      <c r="E20" s="43">
        <v>27120</v>
      </c>
    </row>
    <row r="21" spans="2:5" x14ac:dyDescent="0.25">
      <c r="B21" s="32" t="s">
        <v>125</v>
      </c>
      <c r="C21" s="32" t="s">
        <v>52</v>
      </c>
      <c r="D21" s="32" t="s">
        <v>48</v>
      </c>
      <c r="E21" s="43">
        <v>123238.6796875</v>
      </c>
    </row>
    <row r="22" spans="2:5" ht="15.75" thickBot="1" x14ac:dyDescent="0.3">
      <c r="B22" s="19" t="s">
        <v>125</v>
      </c>
      <c r="C22" s="21"/>
      <c r="D22" s="21"/>
      <c r="E22" s="20">
        <f>SUM(E20:E21)</f>
        <v>150358.6796875</v>
      </c>
    </row>
    <row r="23" spans="2:5" ht="16.5" thickBot="1" x14ac:dyDescent="0.3">
      <c r="B23" s="17" t="s">
        <v>0</v>
      </c>
      <c r="C23" s="17"/>
      <c r="D23" s="17"/>
      <c r="E23" s="18">
        <f>SUM(E22,E19,E13)</f>
        <v>1395571.3896875</v>
      </c>
    </row>
  </sheetData>
  <sortState xmlns:xlrd2="http://schemas.microsoft.com/office/spreadsheetml/2017/richdata2" ref="B12:E16">
    <sortCondition ref="B12"/>
  </sortState>
  <mergeCells count="5">
    <mergeCell ref="B6:E6"/>
    <mergeCell ref="B7:E7"/>
    <mergeCell ref="B8:E8"/>
    <mergeCell ref="B9:E9"/>
    <mergeCell ref="B10:E10"/>
  </mergeCells>
  <printOptions horizontalCentered="1"/>
  <pageMargins left="0.19685039370078741" right="0.19685039370078741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topLeftCell="A5" workbookViewId="0">
      <selection activeCell="A10" sqref="A10:G10"/>
    </sheetView>
  </sheetViews>
  <sheetFormatPr baseColWidth="10" defaultColWidth="36.140625" defaultRowHeight="15" x14ac:dyDescent="0.25"/>
  <cols>
    <col min="1" max="1" width="11.42578125" bestFit="1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3" t="s">
        <v>14</v>
      </c>
      <c r="B6" s="53"/>
      <c r="C6" s="53"/>
      <c r="D6" s="53"/>
      <c r="E6" s="53"/>
      <c r="F6" s="53"/>
      <c r="G6" s="53"/>
    </row>
    <row r="7" spans="1:7" ht="23.25" x14ac:dyDescent="0.35">
      <c r="A7" s="54" t="s">
        <v>15</v>
      </c>
      <c r="B7" s="54"/>
      <c r="C7" s="54"/>
      <c r="D7" s="54"/>
      <c r="E7" s="54"/>
      <c r="F7" s="54"/>
      <c r="G7" s="54"/>
    </row>
    <row r="8" spans="1:7" ht="19.5" customHeight="1" x14ac:dyDescent="0.35">
      <c r="A8" s="55" t="s">
        <v>16</v>
      </c>
      <c r="B8" s="55"/>
      <c r="C8" s="55"/>
      <c r="D8" s="55"/>
      <c r="E8" s="55"/>
      <c r="F8" s="55"/>
      <c r="G8" s="55"/>
    </row>
    <row r="9" spans="1:7" ht="20.25" thickBot="1" x14ac:dyDescent="0.4">
      <c r="A9" s="60" t="str">
        <f>'Bovino Lacteo'!A8</f>
        <v>“Año del Fomento a las Exportaciones”</v>
      </c>
      <c r="B9" s="60"/>
      <c r="C9" s="60"/>
      <c r="D9" s="60"/>
      <c r="E9" s="60"/>
      <c r="F9" s="60"/>
      <c r="G9" s="60"/>
    </row>
    <row r="10" spans="1:7" ht="15.75" thickBot="1" x14ac:dyDescent="0.3">
      <c r="A10" s="57" t="s">
        <v>133</v>
      </c>
      <c r="B10" s="58"/>
      <c r="C10" s="58"/>
      <c r="D10" s="58"/>
      <c r="E10" s="58"/>
      <c r="F10" s="58"/>
      <c r="G10" s="61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19</v>
      </c>
      <c r="F11" s="5" t="s">
        <v>7</v>
      </c>
      <c r="G11" s="4" t="s">
        <v>8</v>
      </c>
    </row>
    <row r="12" spans="1:7" x14ac:dyDescent="0.25">
      <c r="A12" s="32" t="s">
        <v>39</v>
      </c>
      <c r="B12" s="32" t="s">
        <v>26</v>
      </c>
      <c r="C12" s="32" t="s">
        <v>53</v>
      </c>
      <c r="D12" s="32" t="s">
        <v>46</v>
      </c>
      <c r="E12" s="32" t="s">
        <v>23</v>
      </c>
      <c r="F12" s="33">
        <v>1268.01</v>
      </c>
      <c r="G12" s="34">
        <v>5569</v>
      </c>
    </row>
    <row r="13" spans="1:7" ht="15.75" thickBot="1" x14ac:dyDescent="0.3">
      <c r="A13" s="19" t="s">
        <v>39</v>
      </c>
      <c r="B13" s="21"/>
      <c r="C13" s="21"/>
      <c r="D13" s="21"/>
      <c r="E13" s="21"/>
      <c r="F13" s="21">
        <f>SUM(F12)</f>
        <v>1268.01</v>
      </c>
      <c r="G13" s="20">
        <f>SUM(G12)</f>
        <v>5569</v>
      </c>
    </row>
    <row r="14" spans="1:7" x14ac:dyDescent="0.25">
      <c r="A14" s="32" t="s">
        <v>92</v>
      </c>
      <c r="B14" s="32" t="s">
        <v>26</v>
      </c>
      <c r="C14" s="32" t="s">
        <v>53</v>
      </c>
      <c r="D14" s="32" t="s">
        <v>46</v>
      </c>
      <c r="E14" s="32" t="s">
        <v>23</v>
      </c>
      <c r="F14" s="33">
        <v>6378.94</v>
      </c>
      <c r="G14" s="34">
        <v>23171.75</v>
      </c>
    </row>
    <row r="15" spans="1:7" ht="15.75" thickBot="1" x14ac:dyDescent="0.3">
      <c r="A15" s="19" t="s">
        <v>92</v>
      </c>
      <c r="B15" s="21"/>
      <c r="C15" s="21"/>
      <c r="D15" s="21"/>
      <c r="E15" s="21"/>
      <c r="F15" s="21">
        <f>SUM(F14)</f>
        <v>6378.94</v>
      </c>
      <c r="G15" s="20">
        <f>SUM(G14)</f>
        <v>23171.75</v>
      </c>
    </row>
    <row r="16" spans="1:7" x14ac:dyDescent="0.25">
      <c r="A16" s="32" t="s">
        <v>93</v>
      </c>
      <c r="B16" s="32"/>
      <c r="C16" s="32"/>
      <c r="D16" s="32"/>
      <c r="E16" s="32"/>
      <c r="F16" s="33">
        <v>0</v>
      </c>
      <c r="G16" s="34">
        <v>0</v>
      </c>
    </row>
    <row r="17" spans="1:7" ht="15.75" thickBot="1" x14ac:dyDescent="0.3">
      <c r="A17" s="19" t="s">
        <v>93</v>
      </c>
      <c r="B17" s="21"/>
      <c r="C17" s="21"/>
      <c r="D17" s="21"/>
      <c r="E17" s="21"/>
      <c r="F17" s="21">
        <v>0</v>
      </c>
      <c r="G17" s="20">
        <v>0</v>
      </c>
    </row>
    <row r="18" spans="1:7" x14ac:dyDescent="0.25">
      <c r="A18" s="32" t="s">
        <v>114</v>
      </c>
      <c r="B18" s="32" t="s">
        <v>26</v>
      </c>
      <c r="C18" s="32" t="s">
        <v>53</v>
      </c>
      <c r="D18" s="32" t="s">
        <v>115</v>
      </c>
      <c r="E18" s="32" t="s">
        <v>30</v>
      </c>
      <c r="F18" s="33">
        <v>27240.73046875</v>
      </c>
      <c r="G18" s="34">
        <v>18179.310546875</v>
      </c>
    </row>
    <row r="19" spans="1:7" ht="15.75" thickBot="1" x14ac:dyDescent="0.3">
      <c r="A19" s="19" t="s">
        <v>114</v>
      </c>
      <c r="B19" s="21"/>
      <c r="C19" s="21"/>
      <c r="D19" s="21"/>
      <c r="E19" s="21"/>
      <c r="F19" s="21">
        <f>SUM(F18)</f>
        <v>27240.73046875</v>
      </c>
      <c r="G19" s="20">
        <f>SUM(G18)</f>
        <v>18179.310546875</v>
      </c>
    </row>
    <row r="20" spans="1:7" x14ac:dyDescent="0.25">
      <c r="A20" s="32" t="s">
        <v>125</v>
      </c>
      <c r="B20" s="32" t="s">
        <v>26</v>
      </c>
      <c r="C20" s="32" t="s">
        <v>53</v>
      </c>
      <c r="D20" s="32" t="s">
        <v>126</v>
      </c>
      <c r="E20" s="32" t="s">
        <v>72</v>
      </c>
      <c r="F20" s="33">
        <v>8455.9501953125</v>
      </c>
      <c r="G20" s="34">
        <v>51940.1796875</v>
      </c>
    </row>
    <row r="21" spans="1:7" ht="15.75" thickBot="1" x14ac:dyDescent="0.3">
      <c r="A21" s="19" t="s">
        <v>125</v>
      </c>
      <c r="B21" s="21"/>
      <c r="C21" s="21"/>
      <c r="D21" s="21"/>
      <c r="E21" s="21"/>
      <c r="F21" s="21">
        <f>SUM(F20)</f>
        <v>8455.9501953125</v>
      </c>
      <c r="G21" s="20">
        <f>SUM(G20)</f>
        <v>51940.1796875</v>
      </c>
    </row>
    <row r="22" spans="1:7" ht="16.5" thickBot="1" x14ac:dyDescent="0.3">
      <c r="A22" s="17" t="s">
        <v>0</v>
      </c>
      <c r="B22" s="17"/>
      <c r="C22" s="17"/>
      <c r="D22" s="17"/>
      <c r="E22" s="17"/>
      <c r="F22" s="17">
        <f>SUM(F21,F19,F15,F13)</f>
        <v>43343.630664062504</v>
      </c>
      <c r="G22" s="17">
        <f>SUM(G21,G19,G15,G13)</f>
        <v>98860.240234375</v>
      </c>
    </row>
  </sheetData>
  <sortState xmlns:xlrd2="http://schemas.microsoft.com/office/spreadsheetml/2017/richdata2" ref="A12:H28">
    <sortCondition ref="D12:D28"/>
  </sortState>
  <mergeCells count="5">
    <mergeCell ref="A6:G6"/>
    <mergeCell ref="A7:G7"/>
    <mergeCell ref="A8:G8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0"/>
  <sheetViews>
    <sheetView workbookViewId="0">
      <selection activeCell="A9" sqref="A9:G9"/>
    </sheetView>
  </sheetViews>
  <sheetFormatPr baseColWidth="10" defaultColWidth="25.140625" defaultRowHeight="15" x14ac:dyDescent="0.25"/>
  <cols>
    <col min="1" max="1" width="8.85546875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5" spans="1:7" x14ac:dyDescent="0.25">
      <c r="A5" s="53" t="s">
        <v>14</v>
      </c>
      <c r="B5" s="53"/>
      <c r="C5" s="53"/>
      <c r="D5" s="53"/>
      <c r="E5" s="53"/>
      <c r="F5" s="53"/>
      <c r="G5" s="53"/>
    </row>
    <row r="6" spans="1:7" ht="18.75" x14ac:dyDescent="0.3">
      <c r="A6" s="62" t="s">
        <v>15</v>
      </c>
      <c r="B6" s="62"/>
      <c r="C6" s="62"/>
      <c r="D6" s="62"/>
      <c r="E6" s="62"/>
      <c r="F6" s="62"/>
      <c r="G6" s="62"/>
    </row>
    <row r="7" spans="1:7" ht="19.5" x14ac:dyDescent="0.35">
      <c r="A7" s="60" t="s">
        <v>16</v>
      </c>
      <c r="B7" s="60"/>
      <c r="C7" s="60"/>
      <c r="D7" s="60"/>
      <c r="E7" s="60"/>
      <c r="F7" s="60"/>
      <c r="G7" s="60"/>
    </row>
    <row r="8" spans="1:7" ht="20.25" thickBot="1" x14ac:dyDescent="0.4">
      <c r="A8" s="60" t="str">
        <f>Consolidado!A9</f>
        <v>“Año del Fomento a las Exportaciones”</v>
      </c>
      <c r="B8" s="60"/>
      <c r="C8" s="60"/>
      <c r="D8" s="60"/>
      <c r="E8" s="60"/>
      <c r="F8" s="60"/>
      <c r="G8" s="60"/>
    </row>
    <row r="9" spans="1:7" ht="15.75" thickBot="1" x14ac:dyDescent="0.3">
      <c r="A9" s="57" t="s">
        <v>134</v>
      </c>
      <c r="B9" s="58"/>
      <c r="C9" s="58"/>
      <c r="D9" s="58"/>
      <c r="E9" s="58"/>
      <c r="F9" s="58"/>
      <c r="G9" s="61"/>
    </row>
    <row r="10" spans="1:7" ht="15.75" thickBot="1" x14ac:dyDescent="0.3">
      <c r="A10" s="2" t="s">
        <v>4</v>
      </c>
      <c r="B10" s="3" t="s">
        <v>5</v>
      </c>
      <c r="C10" s="3" t="s">
        <v>6</v>
      </c>
      <c r="D10" s="3" t="s">
        <v>13</v>
      </c>
      <c r="E10" s="3" t="s">
        <v>19</v>
      </c>
      <c r="F10" s="5" t="s">
        <v>7</v>
      </c>
      <c r="G10" s="4" t="s">
        <v>8</v>
      </c>
    </row>
    <row r="11" spans="1:7" x14ac:dyDescent="0.25">
      <c r="A11" s="32" t="s">
        <v>39</v>
      </c>
      <c r="B11" s="32" t="s">
        <v>26</v>
      </c>
      <c r="C11" s="32" t="s">
        <v>25</v>
      </c>
      <c r="D11" s="32" t="s">
        <v>32</v>
      </c>
      <c r="E11" s="32" t="s">
        <v>30</v>
      </c>
      <c r="F11" s="33">
        <v>1334.03</v>
      </c>
      <c r="G11" s="34">
        <v>3786.95</v>
      </c>
    </row>
    <row r="12" spans="1:7" x14ac:dyDescent="0.25">
      <c r="A12" s="32" t="s">
        <v>39</v>
      </c>
      <c r="B12" s="32" t="s">
        <v>26</v>
      </c>
      <c r="C12" s="32" t="s">
        <v>25</v>
      </c>
      <c r="D12" s="32" t="s">
        <v>31</v>
      </c>
      <c r="E12" s="32" t="s">
        <v>30</v>
      </c>
      <c r="F12" s="33">
        <v>6307.01</v>
      </c>
      <c r="G12" s="34">
        <v>19951.939999999999</v>
      </c>
    </row>
    <row r="13" spans="1:7" x14ac:dyDescent="0.25">
      <c r="A13" s="32" t="s">
        <v>39</v>
      </c>
      <c r="B13" s="32" t="s">
        <v>26</v>
      </c>
      <c r="C13" s="32" t="s">
        <v>25</v>
      </c>
      <c r="D13" s="32" t="s">
        <v>29</v>
      </c>
      <c r="E13" s="32" t="s">
        <v>55</v>
      </c>
      <c r="F13" s="33">
        <v>6570.12</v>
      </c>
      <c r="G13" s="34">
        <v>38130.300000000003</v>
      </c>
    </row>
    <row r="14" spans="1:7" x14ac:dyDescent="0.25">
      <c r="A14" s="32" t="s">
        <v>39</v>
      </c>
      <c r="B14" s="32" t="s">
        <v>26</v>
      </c>
      <c r="C14" s="32" t="s">
        <v>25</v>
      </c>
      <c r="D14" s="32" t="s">
        <v>29</v>
      </c>
      <c r="E14" s="32" t="s">
        <v>61</v>
      </c>
      <c r="F14" s="33">
        <v>2316.48</v>
      </c>
      <c r="G14" s="34">
        <v>16949.5</v>
      </c>
    </row>
    <row r="15" spans="1:7" x14ac:dyDescent="0.25">
      <c r="A15" s="32" t="s">
        <v>39</v>
      </c>
      <c r="B15" s="32" t="s">
        <v>26</v>
      </c>
      <c r="C15" s="32" t="s">
        <v>25</v>
      </c>
      <c r="D15" s="32" t="s">
        <v>29</v>
      </c>
      <c r="E15" s="32" t="s">
        <v>28</v>
      </c>
      <c r="F15" s="33">
        <v>14885.46</v>
      </c>
      <c r="G15" s="34">
        <v>69138.990000000005</v>
      </c>
    </row>
    <row r="16" spans="1:7" x14ac:dyDescent="0.25">
      <c r="A16" s="32" t="s">
        <v>39</v>
      </c>
      <c r="B16" s="32" t="s">
        <v>26</v>
      </c>
      <c r="C16" s="32" t="s">
        <v>25</v>
      </c>
      <c r="D16" s="32" t="s">
        <v>24</v>
      </c>
      <c r="E16" s="32" t="s">
        <v>27</v>
      </c>
      <c r="F16" s="33">
        <v>349.27</v>
      </c>
      <c r="G16" s="34">
        <v>1906.71</v>
      </c>
    </row>
    <row r="17" spans="1:7" x14ac:dyDescent="0.25">
      <c r="A17" s="32" t="s">
        <v>39</v>
      </c>
      <c r="B17" s="32" t="s">
        <v>26</v>
      </c>
      <c r="C17" s="32" t="s">
        <v>33</v>
      </c>
      <c r="D17" s="32" t="s">
        <v>34</v>
      </c>
      <c r="E17" s="32" t="s">
        <v>30</v>
      </c>
      <c r="F17" s="33">
        <v>4490.6099999999997</v>
      </c>
      <c r="G17" s="34">
        <v>27033.48</v>
      </c>
    </row>
    <row r="18" spans="1:7" x14ac:dyDescent="0.25">
      <c r="A18" s="32" t="s">
        <v>39</v>
      </c>
      <c r="B18" s="32" t="s">
        <v>26</v>
      </c>
      <c r="C18" s="32" t="s">
        <v>33</v>
      </c>
      <c r="D18" s="32" t="s">
        <v>64</v>
      </c>
      <c r="E18" s="32" t="s">
        <v>30</v>
      </c>
      <c r="F18" s="33">
        <v>63</v>
      </c>
      <c r="G18" s="34">
        <v>510.41</v>
      </c>
    </row>
    <row r="19" spans="1:7" x14ac:dyDescent="0.25">
      <c r="A19" s="32" t="s">
        <v>39</v>
      </c>
      <c r="B19" s="32" t="s">
        <v>26</v>
      </c>
      <c r="C19" s="32" t="s">
        <v>33</v>
      </c>
      <c r="D19" s="32" t="s">
        <v>35</v>
      </c>
      <c r="E19" s="32" t="s">
        <v>30</v>
      </c>
      <c r="F19" s="33">
        <v>4932.87</v>
      </c>
      <c r="G19" s="34">
        <v>23110.9</v>
      </c>
    </row>
    <row r="20" spans="1:7" x14ac:dyDescent="0.25">
      <c r="A20" s="32" t="s">
        <v>39</v>
      </c>
      <c r="B20" s="32" t="s">
        <v>26</v>
      </c>
      <c r="C20" s="32" t="s">
        <v>33</v>
      </c>
      <c r="D20" s="32" t="s">
        <v>65</v>
      </c>
      <c r="E20" s="32" t="s">
        <v>45</v>
      </c>
      <c r="F20" s="33">
        <v>22.68</v>
      </c>
      <c r="G20" s="34">
        <v>24</v>
      </c>
    </row>
    <row r="21" spans="1:7" x14ac:dyDescent="0.25">
      <c r="A21" s="32" t="s">
        <v>39</v>
      </c>
      <c r="B21" s="32" t="s">
        <v>26</v>
      </c>
      <c r="C21" s="32" t="s">
        <v>33</v>
      </c>
      <c r="D21" s="32" t="s">
        <v>36</v>
      </c>
      <c r="E21" s="32" t="s">
        <v>30</v>
      </c>
      <c r="F21" s="33">
        <v>4980.95</v>
      </c>
      <c r="G21" s="34">
        <v>26889.5</v>
      </c>
    </row>
    <row r="22" spans="1:7" x14ac:dyDescent="0.25">
      <c r="A22" s="32" t="s">
        <v>39</v>
      </c>
      <c r="B22" s="32" t="s">
        <v>26</v>
      </c>
      <c r="C22" s="32" t="s">
        <v>33</v>
      </c>
      <c r="D22" s="32" t="s">
        <v>37</v>
      </c>
      <c r="E22" s="32" t="s">
        <v>30</v>
      </c>
      <c r="F22" s="33">
        <v>4120.93</v>
      </c>
      <c r="G22" s="34">
        <v>23901.38</v>
      </c>
    </row>
    <row r="23" spans="1:7" x14ac:dyDescent="0.25">
      <c r="A23" s="32" t="s">
        <v>39</v>
      </c>
      <c r="B23" s="32" t="s">
        <v>26</v>
      </c>
      <c r="C23" s="32" t="s">
        <v>33</v>
      </c>
      <c r="D23" s="32" t="s">
        <v>38</v>
      </c>
      <c r="E23" s="32" t="s">
        <v>30</v>
      </c>
      <c r="F23" s="33">
        <v>3463.36</v>
      </c>
      <c r="G23" s="34">
        <v>20092.55</v>
      </c>
    </row>
    <row r="24" spans="1:7" ht="15.75" thickBot="1" x14ac:dyDescent="0.3">
      <c r="A24" s="19" t="s">
        <v>39</v>
      </c>
      <c r="B24" s="21"/>
      <c r="C24" s="21"/>
      <c r="D24" s="21"/>
      <c r="E24" s="21"/>
      <c r="F24" s="21">
        <f>SUM(F11:F23)</f>
        <v>53836.77</v>
      </c>
      <c r="G24" s="20">
        <f>SUM(G11:G23)</f>
        <v>271426.61</v>
      </c>
    </row>
    <row r="25" spans="1:7" x14ac:dyDescent="0.25">
      <c r="A25" s="32" t="s">
        <v>92</v>
      </c>
      <c r="B25" s="32" t="s">
        <v>26</v>
      </c>
      <c r="C25" s="32" t="s">
        <v>25</v>
      </c>
      <c r="D25" s="32" t="s">
        <v>31</v>
      </c>
      <c r="E25" s="32" t="s">
        <v>30</v>
      </c>
      <c r="F25" s="33">
        <v>1809.85</v>
      </c>
      <c r="G25" s="34">
        <v>7699.56</v>
      </c>
    </row>
    <row r="26" spans="1:7" x14ac:dyDescent="0.25">
      <c r="A26" s="32" t="s">
        <v>92</v>
      </c>
      <c r="B26" s="32" t="s">
        <v>26</v>
      </c>
      <c r="C26" s="32" t="s">
        <v>25</v>
      </c>
      <c r="D26" s="32" t="s">
        <v>29</v>
      </c>
      <c r="E26" s="32" t="s">
        <v>28</v>
      </c>
      <c r="F26" s="33">
        <v>17237.23</v>
      </c>
      <c r="G26" s="34">
        <v>94243.74</v>
      </c>
    </row>
    <row r="27" spans="1:7" x14ac:dyDescent="0.25">
      <c r="A27" s="32" t="s">
        <v>92</v>
      </c>
      <c r="B27" s="32" t="s">
        <v>26</v>
      </c>
      <c r="C27" s="32" t="s">
        <v>25</v>
      </c>
      <c r="D27" s="32" t="s">
        <v>24</v>
      </c>
      <c r="E27" s="32" t="s">
        <v>27</v>
      </c>
      <c r="F27" s="33">
        <v>455.41</v>
      </c>
      <c r="G27" s="34">
        <v>767.49</v>
      </c>
    </row>
    <row r="28" spans="1:7" x14ac:dyDescent="0.25">
      <c r="A28" s="32" t="s">
        <v>92</v>
      </c>
      <c r="B28" s="32" t="s">
        <v>26</v>
      </c>
      <c r="C28" s="32" t="s">
        <v>25</v>
      </c>
      <c r="D28" s="32" t="s">
        <v>24</v>
      </c>
      <c r="E28" s="32" t="s">
        <v>23</v>
      </c>
      <c r="F28" s="33">
        <v>644.47</v>
      </c>
      <c r="G28" s="34">
        <v>806.4</v>
      </c>
    </row>
    <row r="29" spans="1:7" x14ac:dyDescent="0.25">
      <c r="A29" s="32" t="s">
        <v>92</v>
      </c>
      <c r="B29" s="32" t="s">
        <v>26</v>
      </c>
      <c r="C29" s="32" t="s">
        <v>33</v>
      </c>
      <c r="D29" s="32" t="s">
        <v>34</v>
      </c>
      <c r="E29" s="32" t="s">
        <v>30</v>
      </c>
      <c r="F29" s="33">
        <v>68.03</v>
      </c>
      <c r="G29" s="34">
        <v>527.75</v>
      </c>
    </row>
    <row r="30" spans="1:7" x14ac:dyDescent="0.25">
      <c r="A30" s="32" t="s">
        <v>92</v>
      </c>
      <c r="B30" s="32" t="s">
        <v>26</v>
      </c>
      <c r="C30" s="32" t="s">
        <v>33</v>
      </c>
      <c r="D30" s="32" t="s">
        <v>64</v>
      </c>
      <c r="E30" s="32" t="s">
        <v>30</v>
      </c>
      <c r="F30" s="33">
        <v>14.74</v>
      </c>
      <c r="G30" s="34">
        <v>116.3</v>
      </c>
    </row>
    <row r="31" spans="1:7" x14ac:dyDescent="0.25">
      <c r="A31" s="32" t="s">
        <v>92</v>
      </c>
      <c r="B31" s="32" t="s">
        <v>26</v>
      </c>
      <c r="C31" s="32" t="s">
        <v>33</v>
      </c>
      <c r="D31" s="32" t="s">
        <v>37</v>
      </c>
      <c r="E31" s="32" t="s">
        <v>45</v>
      </c>
      <c r="F31" s="33">
        <v>113</v>
      </c>
      <c r="G31" s="34">
        <v>25724</v>
      </c>
    </row>
    <row r="32" spans="1:7" ht="15.75" thickBot="1" x14ac:dyDescent="0.3">
      <c r="A32" s="19" t="s">
        <v>92</v>
      </c>
      <c r="B32" s="21"/>
      <c r="C32" s="21"/>
      <c r="D32" s="21"/>
      <c r="E32" s="21"/>
      <c r="F32" s="21">
        <f>SUM(F25:F31)</f>
        <v>20342.73</v>
      </c>
      <c r="G32" s="20">
        <f>SUM(G25:G31)</f>
        <v>129885.24</v>
      </c>
    </row>
    <row r="33" spans="1:7" x14ac:dyDescent="0.25">
      <c r="A33" s="32" t="s">
        <v>93</v>
      </c>
      <c r="B33" s="32" t="s">
        <v>26</v>
      </c>
      <c r="C33" s="32" t="s">
        <v>25</v>
      </c>
      <c r="D33" s="32" t="s">
        <v>29</v>
      </c>
      <c r="E33" s="32" t="s">
        <v>55</v>
      </c>
      <c r="F33" s="33">
        <v>6370.98</v>
      </c>
      <c r="G33" s="34">
        <v>38185.199999999997</v>
      </c>
    </row>
    <row r="34" spans="1:7" x14ac:dyDescent="0.25">
      <c r="A34" s="32" t="s">
        <v>93</v>
      </c>
      <c r="B34" s="32" t="s">
        <v>26</v>
      </c>
      <c r="C34" s="32" t="s">
        <v>25</v>
      </c>
      <c r="D34" s="32" t="s">
        <v>29</v>
      </c>
      <c r="E34" s="32" t="s">
        <v>61</v>
      </c>
      <c r="F34" s="33">
        <v>2893.72</v>
      </c>
      <c r="G34" s="34">
        <v>18803</v>
      </c>
    </row>
    <row r="35" spans="1:7" x14ac:dyDescent="0.25">
      <c r="A35" s="32" t="s">
        <v>93</v>
      </c>
      <c r="B35" s="32" t="s">
        <v>26</v>
      </c>
      <c r="C35" s="32" t="s">
        <v>25</v>
      </c>
      <c r="D35" s="32" t="s">
        <v>29</v>
      </c>
      <c r="E35" s="32" t="s">
        <v>28</v>
      </c>
      <c r="F35" s="33">
        <v>20931.810000000001</v>
      </c>
      <c r="G35" s="34">
        <v>71113.75</v>
      </c>
    </row>
    <row r="36" spans="1:7" x14ac:dyDescent="0.25">
      <c r="A36" s="32" t="s">
        <v>93</v>
      </c>
      <c r="B36" s="32" t="s">
        <v>26</v>
      </c>
      <c r="C36" s="32" t="s">
        <v>25</v>
      </c>
      <c r="D36" s="32" t="s">
        <v>24</v>
      </c>
      <c r="E36" s="32"/>
      <c r="F36" s="33">
        <v>263993.34000000003</v>
      </c>
      <c r="G36" s="34">
        <v>503.62</v>
      </c>
    </row>
    <row r="37" spans="1:7" x14ac:dyDescent="0.25">
      <c r="A37" s="32" t="s">
        <v>93</v>
      </c>
      <c r="B37" s="32" t="s">
        <v>26</v>
      </c>
      <c r="C37" s="32" t="s">
        <v>25</v>
      </c>
      <c r="D37" s="32" t="s">
        <v>24</v>
      </c>
      <c r="E37" s="32" t="s">
        <v>27</v>
      </c>
      <c r="F37" s="33">
        <v>374.22</v>
      </c>
      <c r="G37" s="34">
        <v>747.63</v>
      </c>
    </row>
    <row r="38" spans="1:7" x14ac:dyDescent="0.25">
      <c r="A38" s="32" t="s">
        <v>93</v>
      </c>
      <c r="B38" s="32" t="s">
        <v>26</v>
      </c>
      <c r="C38" s="32" t="s">
        <v>33</v>
      </c>
      <c r="D38" s="32" t="s">
        <v>34</v>
      </c>
      <c r="E38" s="32" t="s">
        <v>30</v>
      </c>
      <c r="F38" s="33">
        <v>5355.0599365234375</v>
      </c>
      <c r="G38" s="34">
        <v>32237.419921875</v>
      </c>
    </row>
    <row r="39" spans="1:7" x14ac:dyDescent="0.25">
      <c r="A39" s="32" t="s">
        <v>93</v>
      </c>
      <c r="B39" s="32" t="s">
        <v>26</v>
      </c>
      <c r="C39" s="32" t="s">
        <v>33</v>
      </c>
      <c r="D39" s="32" t="s">
        <v>36</v>
      </c>
      <c r="E39" s="32" t="s">
        <v>30</v>
      </c>
      <c r="F39" s="33">
        <v>5715.929931640625</v>
      </c>
      <c r="G39" s="34">
        <v>33150.1904296875</v>
      </c>
    </row>
    <row r="40" spans="1:7" x14ac:dyDescent="0.25">
      <c r="A40" s="32" t="s">
        <v>93</v>
      </c>
      <c r="B40" s="32" t="s">
        <v>26</v>
      </c>
      <c r="C40" s="32" t="s">
        <v>33</v>
      </c>
      <c r="D40" s="32" t="s">
        <v>37</v>
      </c>
      <c r="E40" s="32" t="s">
        <v>30</v>
      </c>
      <c r="F40" s="33">
        <v>1612.5400390625</v>
      </c>
      <c r="G40" s="34">
        <v>9352.7197265625</v>
      </c>
    </row>
    <row r="41" spans="1:7" x14ac:dyDescent="0.25">
      <c r="A41" s="32" t="s">
        <v>93</v>
      </c>
      <c r="B41" s="32" t="s">
        <v>26</v>
      </c>
      <c r="C41" s="32" t="s">
        <v>33</v>
      </c>
      <c r="D41" s="32" t="s">
        <v>38</v>
      </c>
      <c r="E41" s="32" t="s">
        <v>30</v>
      </c>
      <c r="F41" s="33">
        <v>2760.2300109863281</v>
      </c>
      <c r="G41" s="34">
        <v>16003.52978515625</v>
      </c>
    </row>
    <row r="42" spans="1:7" ht="15.75" thickBot="1" x14ac:dyDescent="0.3">
      <c r="A42" s="19" t="s">
        <v>93</v>
      </c>
      <c r="B42" s="21"/>
      <c r="C42" s="21"/>
      <c r="D42" s="21"/>
      <c r="E42" s="21"/>
      <c r="F42" s="21">
        <f>SUM(F33:F41)</f>
        <v>310007.8299182129</v>
      </c>
      <c r="G42" s="20">
        <f>SUM(G33:G41)</f>
        <v>220097.05986328126</v>
      </c>
    </row>
    <row r="43" spans="1:7" x14ac:dyDescent="0.25">
      <c r="A43" s="32" t="s">
        <v>114</v>
      </c>
      <c r="B43" s="32" t="s">
        <v>26</v>
      </c>
      <c r="C43" s="32" t="s">
        <v>25</v>
      </c>
      <c r="D43" s="32" t="s">
        <v>32</v>
      </c>
      <c r="E43" s="32" t="s">
        <v>30</v>
      </c>
      <c r="F43" s="33">
        <v>1376.1899719238281</v>
      </c>
      <c r="G43" s="34">
        <v>4639.409912109375</v>
      </c>
    </row>
    <row r="44" spans="1:7" x14ac:dyDescent="0.25">
      <c r="A44" s="32" t="s">
        <v>114</v>
      </c>
      <c r="B44" s="32" t="s">
        <v>26</v>
      </c>
      <c r="C44" s="32" t="s">
        <v>25</v>
      </c>
      <c r="D44" s="32" t="s">
        <v>31</v>
      </c>
      <c r="E44" s="32" t="s">
        <v>30</v>
      </c>
      <c r="F44" s="33">
        <v>11343.559997558594</v>
      </c>
      <c r="G44" s="34">
        <v>36002.840209960938</v>
      </c>
    </row>
    <row r="45" spans="1:7" x14ac:dyDescent="0.25">
      <c r="A45" s="32" t="s">
        <v>114</v>
      </c>
      <c r="B45" s="32" t="s">
        <v>26</v>
      </c>
      <c r="C45" s="32" t="s">
        <v>25</v>
      </c>
      <c r="D45" s="32" t="s">
        <v>29</v>
      </c>
      <c r="E45" s="32" t="s">
        <v>116</v>
      </c>
      <c r="F45" s="33">
        <v>6296.85009765625</v>
      </c>
      <c r="G45" s="34">
        <v>34853.30078125</v>
      </c>
    </row>
    <row r="46" spans="1:7" x14ac:dyDescent="0.25">
      <c r="A46" s="32" t="s">
        <v>114</v>
      </c>
      <c r="B46" s="32" t="s">
        <v>26</v>
      </c>
      <c r="C46" s="32" t="s">
        <v>25</v>
      </c>
      <c r="D46" s="32" t="s">
        <v>29</v>
      </c>
      <c r="E46" s="32" t="s">
        <v>61</v>
      </c>
      <c r="F46" s="33">
        <v>2668.919921875</v>
      </c>
      <c r="G46" s="34">
        <v>19235.05078125</v>
      </c>
    </row>
    <row r="47" spans="1:7" x14ac:dyDescent="0.25">
      <c r="A47" s="32" t="s">
        <v>114</v>
      </c>
      <c r="B47" s="32" t="s">
        <v>26</v>
      </c>
      <c r="C47" s="32" t="s">
        <v>25</v>
      </c>
      <c r="D47" s="32" t="s">
        <v>29</v>
      </c>
      <c r="E47" s="32" t="s">
        <v>28</v>
      </c>
      <c r="F47" s="33">
        <v>14729.5302734375</v>
      </c>
      <c r="G47" s="34">
        <v>73870.8984375</v>
      </c>
    </row>
    <row r="48" spans="1:7" x14ac:dyDescent="0.25">
      <c r="A48" s="32" t="s">
        <v>114</v>
      </c>
      <c r="B48" s="32" t="s">
        <v>26</v>
      </c>
      <c r="C48" s="32" t="s">
        <v>33</v>
      </c>
      <c r="D48" s="32" t="s">
        <v>34</v>
      </c>
      <c r="E48" s="32" t="s">
        <v>30</v>
      </c>
      <c r="F48" s="33">
        <v>11280.459877967834</v>
      </c>
      <c r="G48" s="34">
        <v>68900.100662231445</v>
      </c>
    </row>
    <row r="49" spans="1:7" x14ac:dyDescent="0.25">
      <c r="A49" s="32" t="s">
        <v>114</v>
      </c>
      <c r="B49" s="32" t="s">
        <v>26</v>
      </c>
      <c r="C49" s="32" t="s">
        <v>33</v>
      </c>
      <c r="D49" s="32" t="s">
        <v>64</v>
      </c>
      <c r="E49" s="32" t="s">
        <v>30</v>
      </c>
      <c r="F49" s="33">
        <v>48.75</v>
      </c>
      <c r="G49" s="34">
        <v>384.6300048828125</v>
      </c>
    </row>
    <row r="50" spans="1:7" x14ac:dyDescent="0.25">
      <c r="A50" s="32" t="s">
        <v>114</v>
      </c>
      <c r="B50" s="32" t="s">
        <v>26</v>
      </c>
      <c r="C50" s="32" t="s">
        <v>33</v>
      </c>
      <c r="D50" s="32" t="s">
        <v>117</v>
      </c>
      <c r="E50" s="32" t="s">
        <v>45</v>
      </c>
      <c r="F50" s="33">
        <v>113.40000152587891</v>
      </c>
      <c r="G50" s="34">
        <v>416</v>
      </c>
    </row>
    <row r="51" spans="1:7" x14ac:dyDescent="0.25">
      <c r="A51" s="32" t="s">
        <v>114</v>
      </c>
      <c r="B51" s="32" t="s">
        <v>26</v>
      </c>
      <c r="C51" s="32" t="s">
        <v>33</v>
      </c>
      <c r="D51" s="32" t="s">
        <v>36</v>
      </c>
      <c r="E51" s="32" t="s">
        <v>30</v>
      </c>
      <c r="F51" s="33">
        <v>9030.2099609375</v>
      </c>
      <c r="G51" s="34">
        <v>52375.2099609375</v>
      </c>
    </row>
    <row r="52" spans="1:7" x14ac:dyDescent="0.25">
      <c r="A52" s="32" t="s">
        <v>114</v>
      </c>
      <c r="B52" s="32" t="s">
        <v>26</v>
      </c>
      <c r="C52" s="32" t="s">
        <v>33</v>
      </c>
      <c r="D52" s="32" t="s">
        <v>37</v>
      </c>
      <c r="E52" s="32" t="s">
        <v>30</v>
      </c>
      <c r="F52" s="33">
        <v>2293.47998046875</v>
      </c>
      <c r="G52" s="34">
        <v>13301.6396484375</v>
      </c>
    </row>
    <row r="53" spans="1:7" x14ac:dyDescent="0.25">
      <c r="A53" s="32" t="s">
        <v>114</v>
      </c>
      <c r="B53" s="32" t="s">
        <v>26</v>
      </c>
      <c r="C53" s="32" t="s">
        <v>33</v>
      </c>
      <c r="D53" s="32" t="s">
        <v>38</v>
      </c>
      <c r="E53" s="32" t="s">
        <v>30</v>
      </c>
      <c r="F53" s="33">
        <v>3743.5299682617188</v>
      </c>
      <c r="G53" s="34">
        <v>21711.899658203125</v>
      </c>
    </row>
    <row r="54" spans="1:7" ht="15.75" thickBot="1" x14ac:dyDescent="0.3">
      <c r="A54" s="19" t="s">
        <v>114</v>
      </c>
      <c r="B54" s="21"/>
      <c r="C54" s="21"/>
      <c r="D54" s="21"/>
      <c r="E54" s="21"/>
      <c r="F54" s="21">
        <f>SUM(F43:F53)</f>
        <v>62924.880051612854</v>
      </c>
      <c r="G54" s="20">
        <f>SUM(G43:G53)</f>
        <v>325690.9800567627</v>
      </c>
    </row>
    <row r="55" spans="1:7" x14ac:dyDescent="0.25">
      <c r="A55" s="32" t="s">
        <v>125</v>
      </c>
      <c r="B55" s="32" t="s">
        <v>26</v>
      </c>
      <c r="C55" s="32" t="s">
        <v>25</v>
      </c>
      <c r="D55" s="32" t="s">
        <v>29</v>
      </c>
      <c r="E55" s="32" t="s">
        <v>61</v>
      </c>
      <c r="F55" s="33">
        <v>2442.949951171875</v>
      </c>
      <c r="G55" s="34">
        <v>19160.5</v>
      </c>
    </row>
    <row r="56" spans="1:7" x14ac:dyDescent="0.25">
      <c r="A56" s="32" t="s">
        <v>125</v>
      </c>
      <c r="B56" s="32" t="s">
        <v>26</v>
      </c>
      <c r="C56" s="32" t="s">
        <v>25</v>
      </c>
      <c r="D56" s="32" t="s">
        <v>29</v>
      </c>
      <c r="E56" s="32" t="s">
        <v>28</v>
      </c>
      <c r="F56" s="33">
        <v>14414.02001953125</v>
      </c>
      <c r="G56" s="34">
        <v>86228.23046875</v>
      </c>
    </row>
    <row r="57" spans="1:7" x14ac:dyDescent="0.25">
      <c r="A57" s="32" t="s">
        <v>125</v>
      </c>
      <c r="B57" s="32" t="s">
        <v>26</v>
      </c>
      <c r="C57" s="32" t="s">
        <v>25</v>
      </c>
      <c r="D57" s="32" t="s">
        <v>29</v>
      </c>
      <c r="E57" s="32" t="s">
        <v>127</v>
      </c>
      <c r="F57" s="33">
        <v>2198.090087890625</v>
      </c>
      <c r="G57" s="34">
        <v>15832.9501953125</v>
      </c>
    </row>
    <row r="58" spans="1:7" x14ac:dyDescent="0.25">
      <c r="A58" s="32" t="s">
        <v>125</v>
      </c>
      <c r="B58" s="32" t="s">
        <v>26</v>
      </c>
      <c r="C58" s="32" t="s">
        <v>25</v>
      </c>
      <c r="D58" s="32" t="s">
        <v>128</v>
      </c>
      <c r="E58" s="32" t="s">
        <v>57</v>
      </c>
      <c r="F58" s="33">
        <v>2748.110107421875</v>
      </c>
      <c r="G58" s="34">
        <v>6601.580078125</v>
      </c>
    </row>
    <row r="59" spans="1:7" ht="15.75" thickBot="1" x14ac:dyDescent="0.3">
      <c r="A59" s="19" t="s">
        <v>125</v>
      </c>
      <c r="B59" s="21"/>
      <c r="C59" s="21"/>
      <c r="D59" s="21"/>
      <c r="E59" s="21"/>
      <c r="F59" s="21">
        <f>SUM(F55:F58)</f>
        <v>21803.170166015625</v>
      </c>
      <c r="G59" s="20">
        <f>SUM(G55:G58)</f>
        <v>127823.2607421875</v>
      </c>
    </row>
    <row r="60" spans="1:7" ht="16.5" thickBot="1" x14ac:dyDescent="0.3">
      <c r="A60" s="17" t="s">
        <v>0</v>
      </c>
      <c r="B60" s="17"/>
      <c r="C60" s="17"/>
      <c r="D60" s="17"/>
      <c r="E60" s="17"/>
      <c r="F60" s="17">
        <f>SUM(F59,F54,F42,F32,F24)</f>
        <v>468915.38013584138</v>
      </c>
      <c r="G60" s="18">
        <f>SUM(G59,G54,G42,G32,G24)</f>
        <v>1074923.1506622313</v>
      </c>
    </row>
  </sheetData>
  <sortState xmlns:xlrd2="http://schemas.microsoft.com/office/spreadsheetml/2017/richdata2" ref="A12:H115">
    <sortCondition ref="D12:D115"/>
    <sortCondition ref="E12:E115"/>
  </sortState>
  <mergeCells count="5">
    <mergeCell ref="A5:G5"/>
    <mergeCell ref="A6:G6"/>
    <mergeCell ref="A7:G7"/>
    <mergeCell ref="A8:G8"/>
    <mergeCell ref="A9:G9"/>
  </mergeCells>
  <pageMargins left="0.62992125984251968" right="0.43307086614173229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8"/>
  <sheetViews>
    <sheetView workbookViewId="0">
      <selection activeCell="A10" sqref="A10:G10"/>
    </sheetView>
  </sheetViews>
  <sheetFormatPr baseColWidth="10" defaultColWidth="47.28515625" defaultRowHeight="15" x14ac:dyDescent="0.25"/>
  <cols>
    <col min="1" max="1" width="11.85546875" bestFit="1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3" t="s">
        <v>14</v>
      </c>
      <c r="B6" s="53"/>
      <c r="C6" s="53"/>
      <c r="D6" s="53"/>
      <c r="E6" s="53"/>
      <c r="F6" s="53"/>
      <c r="G6" s="53"/>
    </row>
    <row r="7" spans="1:7" ht="23.25" x14ac:dyDescent="0.35">
      <c r="A7" s="54" t="s">
        <v>15</v>
      </c>
      <c r="B7" s="54"/>
      <c r="C7" s="54"/>
      <c r="D7" s="54"/>
      <c r="E7" s="54"/>
      <c r="F7" s="54"/>
      <c r="G7" s="54"/>
    </row>
    <row r="8" spans="1:7" ht="22.5" x14ac:dyDescent="0.35">
      <c r="A8" s="55" t="s">
        <v>16</v>
      </c>
      <c r="B8" s="55"/>
      <c r="C8" s="55"/>
      <c r="D8" s="55"/>
      <c r="E8" s="55"/>
      <c r="F8" s="55"/>
      <c r="G8" s="55"/>
    </row>
    <row r="9" spans="1:7" ht="20.25" thickBot="1" x14ac:dyDescent="0.4">
      <c r="A9" s="60" t="str">
        <f>Consolidado!A9</f>
        <v>“Año del Fomento a las Exportaciones”</v>
      </c>
      <c r="B9" s="60"/>
      <c r="C9" s="60"/>
      <c r="D9" s="60"/>
      <c r="E9" s="60"/>
      <c r="F9" s="60"/>
      <c r="G9" s="60"/>
    </row>
    <row r="10" spans="1:7" ht="15.75" thickBot="1" x14ac:dyDescent="0.3">
      <c r="A10" s="57" t="s">
        <v>135</v>
      </c>
      <c r="B10" s="58"/>
      <c r="C10" s="58"/>
      <c r="D10" s="58"/>
      <c r="E10" s="58"/>
      <c r="F10" s="58"/>
      <c r="G10" s="61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19</v>
      </c>
      <c r="F11" s="5" t="s">
        <v>7</v>
      </c>
      <c r="G11" s="4" t="s">
        <v>8</v>
      </c>
    </row>
    <row r="12" spans="1:7" x14ac:dyDescent="0.25">
      <c r="A12" s="32" t="s">
        <v>39</v>
      </c>
      <c r="B12" s="32" t="s">
        <v>26</v>
      </c>
      <c r="C12" s="32" t="s">
        <v>1</v>
      </c>
      <c r="D12" s="32" t="s">
        <v>42</v>
      </c>
      <c r="E12" s="32" t="s">
        <v>23</v>
      </c>
      <c r="F12" s="33">
        <v>2489.36</v>
      </c>
      <c r="G12" s="34">
        <v>59909.62</v>
      </c>
    </row>
    <row r="13" spans="1:7" x14ac:dyDescent="0.25">
      <c r="A13" s="32" t="s">
        <v>39</v>
      </c>
      <c r="B13" s="32" t="s">
        <v>26</v>
      </c>
      <c r="C13" s="32" t="s">
        <v>1</v>
      </c>
      <c r="D13" s="32" t="s">
        <v>42</v>
      </c>
      <c r="E13" s="32" t="s">
        <v>41</v>
      </c>
      <c r="F13" s="33">
        <v>4722.92</v>
      </c>
      <c r="G13" s="34">
        <v>31278</v>
      </c>
    </row>
    <row r="14" spans="1:7" x14ac:dyDescent="0.25">
      <c r="A14" s="32" t="s">
        <v>39</v>
      </c>
      <c r="B14" s="32" t="s">
        <v>26</v>
      </c>
      <c r="C14" s="32" t="s">
        <v>1</v>
      </c>
      <c r="D14" s="32" t="s">
        <v>56</v>
      </c>
      <c r="E14" s="32" t="s">
        <v>55</v>
      </c>
      <c r="F14" s="33">
        <v>8845.07</v>
      </c>
      <c r="G14" s="34">
        <v>15042.99</v>
      </c>
    </row>
    <row r="15" spans="1:7" x14ac:dyDescent="0.25">
      <c r="A15" s="32" t="s">
        <v>39</v>
      </c>
      <c r="B15" s="32" t="s">
        <v>26</v>
      </c>
      <c r="C15" s="32" t="s">
        <v>1</v>
      </c>
      <c r="D15" s="32" t="s">
        <v>56</v>
      </c>
      <c r="E15" s="32" t="s">
        <v>57</v>
      </c>
      <c r="F15" s="33">
        <v>9173.33</v>
      </c>
      <c r="G15" s="34">
        <v>17312.25</v>
      </c>
    </row>
    <row r="16" spans="1:7" x14ac:dyDescent="0.25">
      <c r="A16" s="32" t="s">
        <v>39</v>
      </c>
      <c r="B16" s="32" t="s">
        <v>26</v>
      </c>
      <c r="C16" s="32" t="s">
        <v>1</v>
      </c>
      <c r="D16" s="32" t="s">
        <v>40</v>
      </c>
      <c r="E16" s="32" t="s">
        <v>43</v>
      </c>
      <c r="F16" s="33">
        <v>4722</v>
      </c>
      <c r="G16" s="34">
        <v>42980</v>
      </c>
    </row>
    <row r="17" spans="1:7" x14ac:dyDescent="0.25">
      <c r="A17" s="32" t="s">
        <v>39</v>
      </c>
      <c r="B17" s="32" t="s">
        <v>26</v>
      </c>
      <c r="C17" s="32" t="s">
        <v>1</v>
      </c>
      <c r="D17" s="32" t="s">
        <v>40</v>
      </c>
      <c r="E17" s="32" t="s">
        <v>45</v>
      </c>
      <c r="F17" s="33">
        <v>4030.8</v>
      </c>
      <c r="G17" s="34">
        <v>31619.66</v>
      </c>
    </row>
    <row r="18" spans="1:7" x14ac:dyDescent="0.25">
      <c r="A18" s="32" t="s">
        <v>39</v>
      </c>
      <c r="B18" s="32" t="s">
        <v>26</v>
      </c>
      <c r="C18" s="32" t="s">
        <v>1</v>
      </c>
      <c r="D18" s="32" t="s">
        <v>40</v>
      </c>
      <c r="E18" s="32" t="s">
        <v>66</v>
      </c>
      <c r="F18" s="33">
        <v>8542.6200000000008</v>
      </c>
      <c r="G18" s="34">
        <v>13891.5</v>
      </c>
    </row>
    <row r="19" spans="1:7" x14ac:dyDescent="0.25">
      <c r="A19" s="32" t="s">
        <v>39</v>
      </c>
      <c r="B19" s="32" t="s">
        <v>26</v>
      </c>
      <c r="C19" s="32" t="s">
        <v>1</v>
      </c>
      <c r="D19" s="32" t="s">
        <v>58</v>
      </c>
      <c r="E19" s="32" t="s">
        <v>62</v>
      </c>
      <c r="F19" s="33">
        <v>380.05</v>
      </c>
      <c r="G19" s="34">
        <v>409</v>
      </c>
    </row>
    <row r="20" spans="1:7" ht="15.75" thickBot="1" x14ac:dyDescent="0.3">
      <c r="A20" s="19" t="s">
        <v>39</v>
      </c>
      <c r="B20" s="21"/>
      <c r="C20" s="21"/>
      <c r="D20" s="21"/>
      <c r="E20" s="21"/>
      <c r="F20" s="21">
        <f>SUM(F12:F19)</f>
        <v>42906.150000000009</v>
      </c>
      <c r="G20" s="20">
        <f>SUM(G12:G19)</f>
        <v>212443.02</v>
      </c>
    </row>
    <row r="21" spans="1:7" x14ac:dyDescent="0.25">
      <c r="A21" s="32" t="s">
        <v>92</v>
      </c>
      <c r="B21" s="32" t="s">
        <v>26</v>
      </c>
      <c r="C21" s="32" t="s">
        <v>1</v>
      </c>
      <c r="D21" s="32" t="s">
        <v>42</v>
      </c>
      <c r="E21" s="32" t="s">
        <v>23</v>
      </c>
      <c r="F21" s="33">
        <v>3612.84</v>
      </c>
      <c r="G21" s="34">
        <v>184079.28</v>
      </c>
    </row>
    <row r="22" spans="1:7" x14ac:dyDescent="0.25">
      <c r="A22" s="32" t="s">
        <v>92</v>
      </c>
      <c r="B22" s="32" t="s">
        <v>26</v>
      </c>
      <c r="C22" s="32" t="s">
        <v>1</v>
      </c>
      <c r="D22" s="32" t="s">
        <v>42</v>
      </c>
      <c r="E22" s="32" t="s">
        <v>41</v>
      </c>
      <c r="F22" s="33">
        <v>4732.8</v>
      </c>
      <c r="G22" s="34">
        <v>31278</v>
      </c>
    </row>
    <row r="23" spans="1:7" x14ac:dyDescent="0.25">
      <c r="A23" s="32" t="s">
        <v>92</v>
      </c>
      <c r="B23" s="32" t="s">
        <v>26</v>
      </c>
      <c r="C23" s="32" t="s">
        <v>1</v>
      </c>
      <c r="D23" s="32" t="s">
        <v>94</v>
      </c>
      <c r="E23" s="32" t="s">
        <v>23</v>
      </c>
      <c r="F23" s="33">
        <v>2029.8</v>
      </c>
      <c r="G23" s="34">
        <v>3531</v>
      </c>
    </row>
    <row r="24" spans="1:7" ht="15.75" thickBot="1" x14ac:dyDescent="0.3">
      <c r="A24" s="19" t="s">
        <v>92</v>
      </c>
      <c r="B24" s="21"/>
      <c r="C24" s="21"/>
      <c r="D24" s="21"/>
      <c r="E24" s="21"/>
      <c r="F24" s="21">
        <f>SUM(F21:F23)</f>
        <v>10375.439999999999</v>
      </c>
      <c r="G24" s="20">
        <f>SUM(G21:G23)</f>
        <v>218888.28</v>
      </c>
    </row>
    <row r="25" spans="1:7" x14ac:dyDescent="0.25">
      <c r="A25" s="32" t="s">
        <v>93</v>
      </c>
      <c r="B25" s="32" t="s">
        <v>26</v>
      </c>
      <c r="C25" s="32" t="s">
        <v>1</v>
      </c>
      <c r="D25" s="32" t="s">
        <v>42</v>
      </c>
      <c r="E25" s="32" t="s">
        <v>43</v>
      </c>
      <c r="F25" s="33">
        <v>2156.04</v>
      </c>
      <c r="G25" s="34">
        <v>36899.089999999997</v>
      </c>
    </row>
    <row r="26" spans="1:7" x14ac:dyDescent="0.25">
      <c r="A26" s="32" t="s">
        <v>93</v>
      </c>
      <c r="B26" s="32" t="s">
        <v>26</v>
      </c>
      <c r="C26" s="32" t="s">
        <v>1</v>
      </c>
      <c r="D26" s="32" t="s">
        <v>42</v>
      </c>
      <c r="E26" s="32" t="s">
        <v>23</v>
      </c>
      <c r="F26" s="33">
        <v>3062.26</v>
      </c>
      <c r="G26" s="34">
        <v>157148.31</v>
      </c>
    </row>
    <row r="27" spans="1:7" x14ac:dyDescent="0.25">
      <c r="A27" s="32" t="s">
        <v>93</v>
      </c>
      <c r="B27" s="32" t="s">
        <v>26</v>
      </c>
      <c r="C27" s="32" t="s">
        <v>1</v>
      </c>
      <c r="D27" s="32" t="s">
        <v>56</v>
      </c>
      <c r="E27" s="32" t="s">
        <v>55</v>
      </c>
      <c r="F27" s="33">
        <v>826.14</v>
      </c>
      <c r="G27" s="34">
        <v>13682.58</v>
      </c>
    </row>
    <row r="28" spans="1:7" x14ac:dyDescent="0.25">
      <c r="A28" s="32" t="s">
        <v>93</v>
      </c>
      <c r="B28" s="32" t="s">
        <v>26</v>
      </c>
      <c r="C28" s="32" t="s">
        <v>1</v>
      </c>
      <c r="D28" s="32" t="s">
        <v>56</v>
      </c>
      <c r="E28" s="32" t="s">
        <v>57</v>
      </c>
      <c r="F28" s="33">
        <v>2413.4</v>
      </c>
      <c r="G28" s="34">
        <v>19771.400000000001</v>
      </c>
    </row>
    <row r="29" spans="1:7" x14ac:dyDescent="0.25">
      <c r="A29" s="32" t="s">
        <v>93</v>
      </c>
      <c r="B29" s="32" t="s">
        <v>26</v>
      </c>
      <c r="C29" s="32" t="s">
        <v>1</v>
      </c>
      <c r="D29" s="32" t="s">
        <v>94</v>
      </c>
      <c r="E29" s="32" t="s">
        <v>23</v>
      </c>
      <c r="F29" s="33">
        <v>2461.66</v>
      </c>
      <c r="G29" s="34">
        <v>1754</v>
      </c>
    </row>
    <row r="30" spans="1:7" x14ac:dyDescent="0.25">
      <c r="A30" s="32" t="s">
        <v>93</v>
      </c>
      <c r="B30" s="32" t="s">
        <v>26</v>
      </c>
      <c r="C30" s="32" t="s">
        <v>1</v>
      </c>
      <c r="D30" s="32" t="s">
        <v>95</v>
      </c>
      <c r="E30" s="32" t="s">
        <v>45</v>
      </c>
      <c r="F30" s="33">
        <v>2066.84</v>
      </c>
      <c r="G30" s="34">
        <v>34483.14</v>
      </c>
    </row>
    <row r="31" spans="1:7" x14ac:dyDescent="0.25">
      <c r="A31" s="32" t="s">
        <v>93</v>
      </c>
      <c r="B31" s="32" t="s">
        <v>26</v>
      </c>
      <c r="C31" s="32" t="s">
        <v>1</v>
      </c>
      <c r="D31" s="32" t="s">
        <v>96</v>
      </c>
      <c r="E31" s="32" t="s">
        <v>97</v>
      </c>
      <c r="F31" s="33">
        <v>1407.96</v>
      </c>
      <c r="G31" s="34">
        <v>6296.25</v>
      </c>
    </row>
    <row r="32" spans="1:7" ht="15.75" thickBot="1" x14ac:dyDescent="0.3">
      <c r="A32" s="19" t="s">
        <v>93</v>
      </c>
      <c r="B32" s="21"/>
      <c r="C32" s="21"/>
      <c r="D32" s="21"/>
      <c r="E32" s="21"/>
      <c r="F32" s="21">
        <f>SUM(F25:F31)</f>
        <v>14394.3</v>
      </c>
      <c r="G32" s="20">
        <f>SUM(G25:G31)</f>
        <v>270034.76999999996</v>
      </c>
    </row>
    <row r="33" spans="1:7" x14ac:dyDescent="0.25">
      <c r="A33" s="32" t="s">
        <v>114</v>
      </c>
      <c r="B33" s="32" t="s">
        <v>26</v>
      </c>
      <c r="C33" s="32" t="s">
        <v>1</v>
      </c>
      <c r="D33" s="32" t="s">
        <v>42</v>
      </c>
      <c r="E33" s="32" t="s">
        <v>43</v>
      </c>
      <c r="F33" s="33">
        <v>4722</v>
      </c>
      <c r="G33" s="34">
        <v>36366.69921875</v>
      </c>
    </row>
    <row r="34" spans="1:7" x14ac:dyDescent="0.25">
      <c r="A34" s="32" t="s">
        <v>114</v>
      </c>
      <c r="B34" s="32" t="s">
        <v>26</v>
      </c>
      <c r="C34" s="32" t="s">
        <v>1</v>
      </c>
      <c r="D34" s="32" t="s">
        <v>42</v>
      </c>
      <c r="E34" s="32" t="s">
        <v>118</v>
      </c>
      <c r="F34" s="33">
        <v>5060.39990234375</v>
      </c>
      <c r="G34" s="34">
        <v>38233.25</v>
      </c>
    </row>
    <row r="35" spans="1:7" x14ac:dyDescent="0.25">
      <c r="A35" s="32" t="s">
        <v>114</v>
      </c>
      <c r="B35" s="32" t="s">
        <v>26</v>
      </c>
      <c r="C35" s="32" t="s">
        <v>1</v>
      </c>
      <c r="D35" s="32" t="s">
        <v>42</v>
      </c>
      <c r="E35" s="32" t="s">
        <v>41</v>
      </c>
      <c r="F35" s="33">
        <v>4732.7998046875</v>
      </c>
      <c r="G35" s="34">
        <v>31278</v>
      </c>
    </row>
    <row r="36" spans="1:7" x14ac:dyDescent="0.25">
      <c r="A36" s="32" t="s">
        <v>114</v>
      </c>
      <c r="B36" s="32" t="s">
        <v>26</v>
      </c>
      <c r="C36" s="32" t="s">
        <v>1</v>
      </c>
      <c r="D36" s="32" t="s">
        <v>56</v>
      </c>
      <c r="E36" s="32" t="s">
        <v>57</v>
      </c>
      <c r="F36" s="33">
        <v>460.989990234375</v>
      </c>
      <c r="G36" s="34">
        <v>2656.64990234375</v>
      </c>
    </row>
    <row r="37" spans="1:7" x14ac:dyDescent="0.25">
      <c r="A37" s="32" t="s">
        <v>114</v>
      </c>
      <c r="B37" s="32" t="s">
        <v>26</v>
      </c>
      <c r="C37" s="32" t="s">
        <v>1</v>
      </c>
      <c r="D37" s="32" t="s">
        <v>56</v>
      </c>
      <c r="E37" s="32" t="s">
        <v>119</v>
      </c>
      <c r="F37" s="33">
        <v>1152</v>
      </c>
      <c r="G37" s="34">
        <v>1130.0999755859375</v>
      </c>
    </row>
    <row r="38" spans="1:7" ht="30" x14ac:dyDescent="0.25">
      <c r="A38" s="32" t="s">
        <v>114</v>
      </c>
      <c r="B38" s="32" t="s">
        <v>26</v>
      </c>
      <c r="C38" s="32" t="s">
        <v>1</v>
      </c>
      <c r="D38" s="32" t="s">
        <v>120</v>
      </c>
      <c r="E38" s="32" t="s">
        <v>23</v>
      </c>
      <c r="F38" s="33">
        <v>1756.3699951171875</v>
      </c>
      <c r="G38" s="34">
        <v>3475.02001953125</v>
      </c>
    </row>
    <row r="39" spans="1:7" ht="15.75" thickBot="1" x14ac:dyDescent="0.3">
      <c r="A39" s="19" t="s">
        <v>114</v>
      </c>
      <c r="B39" s="21"/>
      <c r="C39" s="21"/>
      <c r="D39" s="21"/>
      <c r="E39" s="21"/>
      <c r="F39" s="21">
        <f>SUM(F33:F38)</f>
        <v>17884.559692382813</v>
      </c>
      <c r="G39" s="20">
        <f>SUM(G33:G38)</f>
        <v>113139.71911621094</v>
      </c>
    </row>
    <row r="40" spans="1:7" x14ac:dyDescent="0.25">
      <c r="A40" s="32" t="s">
        <v>125</v>
      </c>
      <c r="B40" s="32" t="s">
        <v>26</v>
      </c>
      <c r="C40" s="32" t="s">
        <v>1</v>
      </c>
      <c r="D40" s="32" t="s">
        <v>42</v>
      </c>
      <c r="E40" s="32" t="s">
        <v>43</v>
      </c>
      <c r="F40" s="33">
        <v>4800</v>
      </c>
      <c r="G40" s="34">
        <v>33600</v>
      </c>
    </row>
    <row r="41" spans="1:7" x14ac:dyDescent="0.25">
      <c r="A41" s="32" t="s">
        <v>125</v>
      </c>
      <c r="B41" s="32" t="s">
        <v>26</v>
      </c>
      <c r="C41" s="32" t="s">
        <v>1</v>
      </c>
      <c r="D41" s="32" t="s">
        <v>42</v>
      </c>
      <c r="E41" s="32" t="s">
        <v>23</v>
      </c>
      <c r="F41" s="33">
        <v>12719.6298828125</v>
      </c>
      <c r="G41" s="34">
        <v>289692.0625</v>
      </c>
    </row>
    <row r="42" spans="1:7" x14ac:dyDescent="0.25">
      <c r="A42" s="32" t="s">
        <v>125</v>
      </c>
      <c r="B42" s="32" t="s">
        <v>26</v>
      </c>
      <c r="C42" s="32" t="s">
        <v>1</v>
      </c>
      <c r="D42" s="32" t="s">
        <v>56</v>
      </c>
      <c r="E42" s="32" t="s">
        <v>116</v>
      </c>
      <c r="F42" s="33">
        <v>1066.969970703125</v>
      </c>
      <c r="G42" s="34">
        <v>1226.8800048828125</v>
      </c>
    </row>
    <row r="43" spans="1:7" x14ac:dyDescent="0.25">
      <c r="A43" s="32" t="s">
        <v>125</v>
      </c>
      <c r="B43" s="32" t="s">
        <v>26</v>
      </c>
      <c r="C43" s="32" t="s">
        <v>1</v>
      </c>
      <c r="D43" s="32" t="s">
        <v>56</v>
      </c>
      <c r="E43" s="32" t="s">
        <v>129</v>
      </c>
      <c r="F43" s="33">
        <v>594.3800048828125</v>
      </c>
      <c r="G43" s="34">
        <v>691.20001220703125</v>
      </c>
    </row>
    <row r="44" spans="1:7" x14ac:dyDescent="0.25">
      <c r="A44" s="32" t="s">
        <v>125</v>
      </c>
      <c r="B44" s="32" t="s">
        <v>26</v>
      </c>
      <c r="C44" s="32" t="s">
        <v>1</v>
      </c>
      <c r="D44" s="32" t="s">
        <v>40</v>
      </c>
      <c r="E44" s="32" t="s">
        <v>28</v>
      </c>
      <c r="F44" s="33">
        <v>2180.889892578125</v>
      </c>
      <c r="G44" s="34">
        <v>26852.6796875</v>
      </c>
    </row>
    <row r="45" spans="1:7" x14ac:dyDescent="0.25">
      <c r="A45" s="32" t="s">
        <v>125</v>
      </c>
      <c r="B45" s="32" t="s">
        <v>26</v>
      </c>
      <c r="C45" s="32" t="s">
        <v>1</v>
      </c>
      <c r="D45" s="32" t="s">
        <v>40</v>
      </c>
      <c r="E45" s="32" t="s">
        <v>41</v>
      </c>
      <c r="F45" s="33">
        <v>2146.780029296875</v>
      </c>
      <c r="G45" s="34">
        <v>31278</v>
      </c>
    </row>
    <row r="46" spans="1:7" ht="30" x14ac:dyDescent="0.25">
      <c r="A46" s="46" t="s">
        <v>125</v>
      </c>
      <c r="B46" s="46" t="s">
        <v>26</v>
      </c>
      <c r="C46" s="46" t="s">
        <v>1</v>
      </c>
      <c r="D46" s="46" t="s">
        <v>120</v>
      </c>
      <c r="E46" s="46" t="s">
        <v>23</v>
      </c>
      <c r="F46" s="47">
        <v>1557.2900390625</v>
      </c>
      <c r="G46" s="48">
        <v>1312.43994140625</v>
      </c>
    </row>
    <row r="47" spans="1:7" ht="15.75" thickBot="1" x14ac:dyDescent="0.3">
      <c r="A47" s="19" t="s">
        <v>125</v>
      </c>
      <c r="B47" s="21"/>
      <c r="C47" s="21"/>
      <c r="D47" s="21"/>
      <c r="E47" s="21"/>
      <c r="F47" s="21">
        <f>SUM(F40:F46)</f>
        <v>25065.939819335938</v>
      </c>
      <c r="G47" s="20">
        <f>SUM(G40:G46)</f>
        <v>384653.26214599609</v>
      </c>
    </row>
    <row r="48" spans="1:7" ht="16.5" thickBot="1" x14ac:dyDescent="0.3">
      <c r="A48" s="17" t="s">
        <v>0</v>
      </c>
      <c r="B48" s="17"/>
      <c r="C48" s="17"/>
      <c r="D48" s="17"/>
      <c r="E48" s="17"/>
      <c r="F48" s="17">
        <f>SUM(F47,F39,F32,F24,F20)</f>
        <v>110626.38951171876</v>
      </c>
      <c r="G48" s="18">
        <f>SUM(G47,G39,G32,G24,G20)</f>
        <v>1199159.0512622071</v>
      </c>
    </row>
  </sheetData>
  <sortState xmlns:xlrd2="http://schemas.microsoft.com/office/spreadsheetml/2017/richdata2" ref="A12:H70">
    <sortCondition ref="D12:D70"/>
    <sortCondition ref="E12:E70"/>
  </sortState>
  <mergeCells count="5">
    <mergeCell ref="A6:G6"/>
    <mergeCell ref="A7:G7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topLeftCell="A4" workbookViewId="0">
      <selection activeCell="A10" sqref="A10:G10"/>
    </sheetView>
  </sheetViews>
  <sheetFormatPr baseColWidth="10" defaultColWidth="28.28515625" defaultRowHeight="15" x14ac:dyDescent="0.25"/>
  <cols>
    <col min="1" max="1" width="11.85546875" bestFit="1" customWidth="1"/>
    <col min="2" max="2" width="8.140625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11.5703125" style="6" bestFit="1" customWidth="1"/>
    <col min="7" max="7" width="12.85546875" bestFit="1" customWidth="1"/>
  </cols>
  <sheetData>
    <row r="1" spans="1:7" x14ac:dyDescent="0.25">
      <c r="A1" s="11"/>
    </row>
    <row r="6" spans="1:7" x14ac:dyDescent="0.25">
      <c r="A6" s="53" t="s">
        <v>14</v>
      </c>
      <c r="B6" s="53"/>
      <c r="C6" s="53"/>
      <c r="D6" s="53"/>
      <c r="E6" s="53"/>
      <c r="F6" s="53"/>
      <c r="G6" s="53"/>
    </row>
    <row r="7" spans="1:7" ht="23.25" x14ac:dyDescent="0.35">
      <c r="A7" s="54" t="s">
        <v>15</v>
      </c>
      <c r="B7" s="54"/>
      <c r="C7" s="54"/>
      <c r="D7" s="54"/>
      <c r="E7" s="54"/>
      <c r="F7" s="54"/>
      <c r="G7" s="54"/>
    </row>
    <row r="8" spans="1:7" ht="22.5" x14ac:dyDescent="0.35">
      <c r="A8" s="55" t="s">
        <v>16</v>
      </c>
      <c r="B8" s="55"/>
      <c r="C8" s="55"/>
      <c r="D8" s="55"/>
      <c r="E8" s="55"/>
      <c r="F8" s="55"/>
      <c r="G8" s="55"/>
    </row>
    <row r="9" spans="1:7" ht="20.25" thickBot="1" x14ac:dyDescent="0.4">
      <c r="A9" s="60" t="str">
        <f>Consolidado!A9</f>
        <v>“Año del Fomento a las Exportaciones”</v>
      </c>
      <c r="B9" s="60"/>
      <c r="C9" s="60"/>
      <c r="D9" s="60"/>
      <c r="E9" s="60"/>
      <c r="F9" s="60"/>
      <c r="G9" s="60"/>
    </row>
    <row r="10" spans="1:7" ht="15.75" thickBot="1" x14ac:dyDescent="0.3">
      <c r="A10" s="57" t="s">
        <v>136</v>
      </c>
      <c r="B10" s="58"/>
      <c r="C10" s="58"/>
      <c r="D10" s="58"/>
      <c r="E10" s="58"/>
      <c r="F10" s="58"/>
      <c r="G10" s="61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19</v>
      </c>
      <c r="F11" s="5" t="s">
        <v>7</v>
      </c>
      <c r="G11" s="4" t="s">
        <v>8</v>
      </c>
    </row>
    <row r="12" spans="1:7" x14ac:dyDescent="0.25">
      <c r="A12" s="32" t="s">
        <v>39</v>
      </c>
      <c r="B12" s="32" t="s">
        <v>60</v>
      </c>
      <c r="C12" s="32" t="s">
        <v>53</v>
      </c>
      <c r="D12" s="32" t="s">
        <v>67</v>
      </c>
      <c r="E12" s="32" t="s">
        <v>45</v>
      </c>
      <c r="F12" s="33">
        <v>136.08000000000001</v>
      </c>
      <c r="G12" s="34">
        <v>540</v>
      </c>
    </row>
    <row r="13" spans="1:7" ht="15.75" thickBot="1" x14ac:dyDescent="0.3">
      <c r="A13" s="19" t="s">
        <v>39</v>
      </c>
      <c r="B13" s="21"/>
      <c r="C13" s="21"/>
      <c r="D13" s="21"/>
      <c r="E13" s="21"/>
      <c r="F13" s="21">
        <f>SUM(F12)</f>
        <v>136.08000000000001</v>
      </c>
      <c r="G13" s="20">
        <f>SUM(G12)</f>
        <v>540</v>
      </c>
    </row>
    <row r="14" spans="1:7" x14ac:dyDescent="0.25">
      <c r="A14" s="32" t="s">
        <v>92</v>
      </c>
      <c r="B14" s="32" t="s">
        <v>98</v>
      </c>
      <c r="C14" s="32" t="s">
        <v>53</v>
      </c>
      <c r="D14" s="32" t="s">
        <v>67</v>
      </c>
      <c r="E14" s="32" t="s">
        <v>45</v>
      </c>
      <c r="F14" s="33">
        <v>226.8</v>
      </c>
      <c r="G14" s="34">
        <v>42500</v>
      </c>
    </row>
    <row r="15" spans="1:7" ht="15.75" thickBot="1" x14ac:dyDescent="0.3">
      <c r="A15" s="19" t="s">
        <v>92</v>
      </c>
      <c r="B15" s="21"/>
      <c r="C15" s="21"/>
      <c r="D15" s="21"/>
      <c r="E15" s="21"/>
      <c r="F15" s="21">
        <f>SUM(F14)</f>
        <v>226.8</v>
      </c>
      <c r="G15" s="20">
        <f>SUM(G14)</f>
        <v>42500</v>
      </c>
    </row>
    <row r="16" spans="1:7" x14ac:dyDescent="0.25">
      <c r="A16" s="32" t="s">
        <v>93</v>
      </c>
      <c r="B16" s="32"/>
      <c r="C16" s="32"/>
      <c r="D16" s="32"/>
      <c r="E16" s="32"/>
      <c r="F16" s="33">
        <v>0</v>
      </c>
      <c r="G16" s="34">
        <v>0</v>
      </c>
    </row>
    <row r="17" spans="1:7" ht="15.75" thickBot="1" x14ac:dyDescent="0.3">
      <c r="A17" s="19" t="s">
        <v>93</v>
      </c>
      <c r="B17" s="21"/>
      <c r="C17" s="21"/>
      <c r="D17" s="21"/>
      <c r="E17" s="21"/>
      <c r="F17" s="21">
        <f>SUM(F16)</f>
        <v>0</v>
      </c>
      <c r="G17" s="20">
        <f>SUM(G16)</f>
        <v>0</v>
      </c>
    </row>
    <row r="18" spans="1:7" x14ac:dyDescent="0.25">
      <c r="A18" s="32" t="s">
        <v>114</v>
      </c>
      <c r="B18" s="32" t="s">
        <v>60</v>
      </c>
      <c r="C18" s="32" t="s">
        <v>53</v>
      </c>
      <c r="D18" s="32" t="s">
        <v>67</v>
      </c>
      <c r="E18" s="32" t="s">
        <v>45</v>
      </c>
      <c r="F18" s="33">
        <v>226.80000305175781</v>
      </c>
      <c r="G18" s="34">
        <v>1020</v>
      </c>
    </row>
    <row r="19" spans="1:7" x14ac:dyDescent="0.25">
      <c r="A19" s="32" t="s">
        <v>114</v>
      </c>
      <c r="B19" s="32" t="s">
        <v>60</v>
      </c>
      <c r="C19" s="32" t="s">
        <v>53</v>
      </c>
      <c r="D19" s="32" t="s">
        <v>46</v>
      </c>
      <c r="E19" s="32" t="s">
        <v>23</v>
      </c>
      <c r="F19" s="33">
        <v>7642.64990234375</v>
      </c>
      <c r="G19" s="34">
        <v>13629.2998046875</v>
      </c>
    </row>
    <row r="20" spans="1:7" x14ac:dyDescent="0.25">
      <c r="A20" s="32" t="s">
        <v>114</v>
      </c>
      <c r="B20" s="32" t="s">
        <v>60</v>
      </c>
      <c r="C20" s="32" t="s">
        <v>53</v>
      </c>
      <c r="D20" s="32" t="s">
        <v>121</v>
      </c>
      <c r="E20" s="32" t="s">
        <v>45</v>
      </c>
      <c r="F20" s="33">
        <v>1983.219970703125</v>
      </c>
      <c r="G20" s="34">
        <v>6509.77001953125</v>
      </c>
    </row>
    <row r="21" spans="1:7" ht="15.75" thickBot="1" x14ac:dyDescent="0.3">
      <c r="A21" s="19" t="s">
        <v>114</v>
      </c>
      <c r="B21" s="21"/>
      <c r="C21" s="21"/>
      <c r="D21" s="21"/>
      <c r="E21" s="21"/>
      <c r="F21" s="21">
        <f>SUM(F18:F20)</f>
        <v>9852.6698760986328</v>
      </c>
      <c r="G21" s="20">
        <f>SUM(G18:G20)</f>
        <v>21159.06982421875</v>
      </c>
    </row>
    <row r="22" spans="1:7" x14ac:dyDescent="0.25">
      <c r="A22" s="32" t="s">
        <v>125</v>
      </c>
      <c r="B22" s="32"/>
      <c r="C22" s="32"/>
      <c r="D22" s="32"/>
      <c r="E22" s="32"/>
      <c r="F22" s="33">
        <v>0</v>
      </c>
      <c r="G22" s="34">
        <v>0</v>
      </c>
    </row>
    <row r="23" spans="1:7" ht="15.75" thickBot="1" x14ac:dyDescent="0.3">
      <c r="A23" s="19" t="s">
        <v>125</v>
      </c>
      <c r="B23" s="21"/>
      <c r="C23" s="21"/>
      <c r="D23" s="21"/>
      <c r="E23" s="21"/>
      <c r="F23" s="21">
        <f>SUM(F22)</f>
        <v>0</v>
      </c>
      <c r="G23" s="20">
        <f>SUM(G22)</f>
        <v>0</v>
      </c>
    </row>
    <row r="24" spans="1:7" ht="16.5" thickBot="1" x14ac:dyDescent="0.3">
      <c r="A24" s="17" t="s">
        <v>0</v>
      </c>
      <c r="B24" s="17"/>
      <c r="C24" s="17"/>
      <c r="D24" s="17"/>
      <c r="E24" s="17"/>
      <c r="F24" s="17">
        <f>SUM(F21,F17,F15,F13)</f>
        <v>10215.549876098632</v>
      </c>
      <c r="G24" s="17">
        <f>SUM(G21,G17,G15,G13)</f>
        <v>64199.06982421875</v>
      </c>
    </row>
  </sheetData>
  <sortState xmlns:xlrd2="http://schemas.microsoft.com/office/spreadsheetml/2017/richdata2" ref="A12:H21">
    <sortCondition ref="A12:A21"/>
    <sortCondition ref="D12:D21"/>
  </sortState>
  <mergeCells count="5">
    <mergeCell ref="A10:G10"/>
    <mergeCell ref="A9:G9"/>
    <mergeCell ref="A8:G8"/>
    <mergeCell ref="A7:G7"/>
    <mergeCell ref="A6:G6"/>
  </mergeCells>
  <printOptions horizontalCentered="1"/>
  <pageMargins left="0.51181102362204722" right="0.47244094488188981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2"/>
  <sheetViews>
    <sheetView topLeftCell="A4" workbookViewId="0">
      <selection activeCell="A10" sqref="A10:G10"/>
    </sheetView>
  </sheetViews>
  <sheetFormatPr baseColWidth="10" defaultColWidth="49.42578125" defaultRowHeight="15" x14ac:dyDescent="0.25"/>
  <cols>
    <col min="1" max="1" width="11.42578125" bestFit="1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  <col min="8" max="8" width="29.7109375" customWidth="1"/>
    <col min="9" max="9" width="13" customWidth="1"/>
    <col min="10" max="10" width="19.5703125" customWidth="1"/>
  </cols>
  <sheetData>
    <row r="1" spans="1:7" x14ac:dyDescent="0.25">
      <c r="A1" s="11"/>
    </row>
    <row r="6" spans="1:7" x14ac:dyDescent="0.25">
      <c r="A6" s="53" t="s">
        <v>14</v>
      </c>
      <c r="B6" s="53"/>
      <c r="C6" s="53"/>
      <c r="D6" s="53"/>
      <c r="E6" s="53"/>
      <c r="F6" s="53"/>
      <c r="G6" s="53"/>
    </row>
    <row r="7" spans="1:7" ht="23.25" x14ac:dyDescent="0.35">
      <c r="A7" s="54" t="s">
        <v>15</v>
      </c>
      <c r="B7" s="54"/>
      <c r="C7" s="54"/>
      <c r="D7" s="54"/>
      <c r="E7" s="54"/>
      <c r="F7" s="54"/>
      <c r="G7" s="54"/>
    </row>
    <row r="8" spans="1:7" ht="22.5" x14ac:dyDescent="0.35">
      <c r="A8" s="55" t="s">
        <v>16</v>
      </c>
      <c r="B8" s="55"/>
      <c r="C8" s="55"/>
      <c r="D8" s="55"/>
      <c r="E8" s="55"/>
      <c r="F8" s="55"/>
      <c r="G8" s="55"/>
    </row>
    <row r="9" spans="1:7" ht="20.25" thickBot="1" x14ac:dyDescent="0.4">
      <c r="A9" s="60" t="str">
        <f>Consolidado!A9</f>
        <v>“Año del Fomento a las Exportaciones”</v>
      </c>
      <c r="B9" s="60"/>
      <c r="C9" s="60"/>
      <c r="D9" s="60"/>
      <c r="E9" s="60"/>
      <c r="F9" s="60"/>
      <c r="G9" s="60"/>
    </row>
    <row r="10" spans="1:7" ht="15.75" thickBot="1" x14ac:dyDescent="0.3">
      <c r="A10" s="57" t="s">
        <v>137</v>
      </c>
      <c r="B10" s="58"/>
      <c r="C10" s="58"/>
      <c r="D10" s="58"/>
      <c r="E10" s="58"/>
      <c r="F10" s="58"/>
      <c r="G10" s="61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20</v>
      </c>
      <c r="E11" s="35" t="s">
        <v>19</v>
      </c>
      <c r="F11" s="36" t="s">
        <v>7</v>
      </c>
      <c r="G11" s="37" t="s">
        <v>8</v>
      </c>
    </row>
    <row r="12" spans="1:7" x14ac:dyDescent="0.25">
      <c r="A12" s="32" t="s">
        <v>59</v>
      </c>
      <c r="B12" s="32" t="s">
        <v>26</v>
      </c>
      <c r="C12" s="32" t="s">
        <v>44</v>
      </c>
      <c r="D12" s="32" t="s">
        <v>68</v>
      </c>
      <c r="E12" s="32" t="s">
        <v>69</v>
      </c>
      <c r="F12" s="33">
        <v>30.3</v>
      </c>
      <c r="G12" s="34">
        <v>407.8</v>
      </c>
    </row>
    <row r="13" spans="1:7" x14ac:dyDescent="0.25">
      <c r="A13" s="32" t="s">
        <v>59</v>
      </c>
      <c r="B13" s="32" t="s">
        <v>26</v>
      </c>
      <c r="C13" s="32" t="s">
        <v>44</v>
      </c>
      <c r="D13" s="32" t="s">
        <v>68</v>
      </c>
      <c r="E13" s="32" t="s">
        <v>70</v>
      </c>
      <c r="F13" s="33">
        <v>10.5</v>
      </c>
      <c r="G13" s="34">
        <v>30</v>
      </c>
    </row>
    <row r="14" spans="1:7" x14ac:dyDescent="0.25">
      <c r="A14" s="32" t="s">
        <v>39</v>
      </c>
      <c r="B14" s="32" t="s">
        <v>26</v>
      </c>
      <c r="C14" s="32" t="s">
        <v>44</v>
      </c>
      <c r="D14" s="32" t="s">
        <v>68</v>
      </c>
      <c r="E14" s="32" t="s">
        <v>71</v>
      </c>
      <c r="F14" s="33">
        <v>11349.9</v>
      </c>
      <c r="G14" s="34">
        <v>23253.19</v>
      </c>
    </row>
    <row r="15" spans="1:7" x14ac:dyDescent="0.25">
      <c r="A15" s="32" t="s">
        <v>59</v>
      </c>
      <c r="B15" s="32" t="s">
        <v>26</v>
      </c>
      <c r="C15" s="32" t="s">
        <v>44</v>
      </c>
      <c r="D15" s="32" t="s">
        <v>68</v>
      </c>
      <c r="E15" s="32" t="s">
        <v>72</v>
      </c>
      <c r="F15" s="33">
        <v>472.72</v>
      </c>
      <c r="G15" s="34">
        <v>11450.6</v>
      </c>
    </row>
    <row r="16" spans="1:7" x14ac:dyDescent="0.25">
      <c r="A16" s="32" t="s">
        <v>59</v>
      </c>
      <c r="B16" s="32" t="s">
        <v>26</v>
      </c>
      <c r="C16" s="32" t="s">
        <v>44</v>
      </c>
      <c r="D16" s="32" t="s">
        <v>68</v>
      </c>
      <c r="E16" s="32" t="s">
        <v>30</v>
      </c>
      <c r="F16" s="33">
        <v>20</v>
      </c>
      <c r="G16" s="34">
        <v>50</v>
      </c>
    </row>
    <row r="17" spans="1:7" x14ac:dyDescent="0.25">
      <c r="A17" s="32" t="s">
        <v>59</v>
      </c>
      <c r="B17" s="32" t="s">
        <v>26</v>
      </c>
      <c r="C17" s="32" t="s">
        <v>44</v>
      </c>
      <c r="D17" s="32" t="s">
        <v>68</v>
      </c>
      <c r="E17" s="32" t="s">
        <v>73</v>
      </c>
      <c r="F17" s="33">
        <v>3.9</v>
      </c>
      <c r="G17" s="34">
        <v>20</v>
      </c>
    </row>
    <row r="18" spans="1:7" x14ac:dyDescent="0.25">
      <c r="A18" s="32" t="s">
        <v>39</v>
      </c>
      <c r="B18" s="32" t="s">
        <v>26</v>
      </c>
      <c r="C18" s="32" t="s">
        <v>44</v>
      </c>
      <c r="D18" s="32" t="s">
        <v>68</v>
      </c>
      <c r="E18" s="32" t="s">
        <v>74</v>
      </c>
      <c r="F18" s="33">
        <v>9071.94</v>
      </c>
      <c r="G18" s="34">
        <v>13000</v>
      </c>
    </row>
    <row r="19" spans="1:7" x14ac:dyDescent="0.25">
      <c r="A19" s="32" t="s">
        <v>39</v>
      </c>
      <c r="B19" s="32" t="s">
        <v>26</v>
      </c>
      <c r="C19" s="32" t="s">
        <v>44</v>
      </c>
      <c r="D19" s="32" t="s">
        <v>75</v>
      </c>
      <c r="E19" s="32" t="s">
        <v>76</v>
      </c>
      <c r="F19" s="33">
        <v>51492.31</v>
      </c>
      <c r="G19" s="34">
        <v>16512</v>
      </c>
    </row>
    <row r="20" spans="1:7" x14ac:dyDescent="0.25">
      <c r="A20" s="32" t="s">
        <v>39</v>
      </c>
      <c r="B20" s="32" t="s">
        <v>26</v>
      </c>
      <c r="C20" s="32" t="s">
        <v>44</v>
      </c>
      <c r="D20" s="32" t="s">
        <v>75</v>
      </c>
      <c r="E20" s="32" t="s">
        <v>77</v>
      </c>
      <c r="F20" s="33">
        <v>26467</v>
      </c>
      <c r="G20" s="34">
        <v>12965.05</v>
      </c>
    </row>
    <row r="21" spans="1:7" ht="30" x14ac:dyDescent="0.25">
      <c r="A21" s="46" t="s">
        <v>39</v>
      </c>
      <c r="B21" s="46" t="s">
        <v>26</v>
      </c>
      <c r="C21" s="46" t="s">
        <v>44</v>
      </c>
      <c r="D21" s="46" t="s">
        <v>78</v>
      </c>
      <c r="E21" s="46"/>
      <c r="F21" s="47">
        <v>78665</v>
      </c>
      <c r="G21" s="48">
        <v>23449.5</v>
      </c>
    </row>
    <row r="22" spans="1:7" ht="30" x14ac:dyDescent="0.25">
      <c r="A22" s="46" t="s">
        <v>39</v>
      </c>
      <c r="B22" s="46" t="s">
        <v>26</v>
      </c>
      <c r="C22" s="46" t="s">
        <v>44</v>
      </c>
      <c r="D22" s="46" t="s">
        <v>78</v>
      </c>
      <c r="E22" s="46" t="s">
        <v>76</v>
      </c>
      <c r="F22" s="47">
        <v>98547.42</v>
      </c>
      <c r="G22" s="48">
        <v>32551</v>
      </c>
    </row>
    <row r="23" spans="1:7" ht="30" x14ac:dyDescent="0.25">
      <c r="A23" s="46" t="s">
        <v>39</v>
      </c>
      <c r="B23" s="46" t="s">
        <v>26</v>
      </c>
      <c r="C23" s="46" t="s">
        <v>44</v>
      </c>
      <c r="D23" s="46" t="s">
        <v>78</v>
      </c>
      <c r="E23" s="46" t="s">
        <v>73</v>
      </c>
      <c r="F23" s="47">
        <v>27860</v>
      </c>
      <c r="G23" s="48">
        <v>863.66</v>
      </c>
    </row>
    <row r="24" spans="1:7" ht="30" x14ac:dyDescent="0.25">
      <c r="A24" s="46" t="s">
        <v>39</v>
      </c>
      <c r="B24" s="46" t="s">
        <v>26</v>
      </c>
      <c r="C24" s="46" t="s">
        <v>44</v>
      </c>
      <c r="D24" s="46" t="s">
        <v>78</v>
      </c>
      <c r="E24" s="46" t="s">
        <v>77</v>
      </c>
      <c r="F24" s="47">
        <v>80211</v>
      </c>
      <c r="G24" s="48">
        <v>26607.65</v>
      </c>
    </row>
    <row r="25" spans="1:7" ht="30" x14ac:dyDescent="0.25">
      <c r="A25" s="46" t="s">
        <v>39</v>
      </c>
      <c r="B25" s="46" t="s">
        <v>26</v>
      </c>
      <c r="C25" s="46" t="s">
        <v>44</v>
      </c>
      <c r="D25" s="46" t="s">
        <v>78</v>
      </c>
      <c r="E25" s="46" t="s">
        <v>79</v>
      </c>
      <c r="F25" s="47">
        <v>155700</v>
      </c>
      <c r="G25" s="48">
        <v>28227.4</v>
      </c>
    </row>
    <row r="26" spans="1:7" ht="30.75" thickBot="1" x14ac:dyDescent="0.3">
      <c r="A26" s="46" t="s">
        <v>39</v>
      </c>
      <c r="B26" s="46" t="s">
        <v>80</v>
      </c>
      <c r="C26" s="46" t="s">
        <v>44</v>
      </c>
      <c r="D26" s="46" t="s">
        <v>78</v>
      </c>
      <c r="E26" s="46" t="s">
        <v>79</v>
      </c>
      <c r="F26" s="47">
        <v>23000</v>
      </c>
      <c r="G26" s="48">
        <v>6900</v>
      </c>
    </row>
    <row r="27" spans="1:7" ht="15.75" thickBot="1" x14ac:dyDescent="0.3">
      <c r="A27" s="49" t="s">
        <v>39</v>
      </c>
      <c r="B27" s="50"/>
      <c r="C27" s="50"/>
      <c r="D27" s="50"/>
      <c r="E27" s="50"/>
      <c r="F27" s="50">
        <f>SUM(F12:F26)</f>
        <v>562901.99</v>
      </c>
      <c r="G27" s="51">
        <f>SUM(G12:G26)</f>
        <v>196287.85</v>
      </c>
    </row>
    <row r="28" spans="1:7" ht="30" x14ac:dyDescent="0.25">
      <c r="A28" s="46" t="s">
        <v>92</v>
      </c>
      <c r="B28" s="46" t="s">
        <v>99</v>
      </c>
      <c r="C28" s="46" t="s">
        <v>44</v>
      </c>
      <c r="D28" s="46" t="s">
        <v>78</v>
      </c>
      <c r="E28" s="46" t="s">
        <v>100</v>
      </c>
      <c r="F28" s="47">
        <v>48500</v>
      </c>
      <c r="G28" s="48">
        <v>16975</v>
      </c>
    </row>
    <row r="29" spans="1:7" x14ac:dyDescent="0.25">
      <c r="A29" s="46" t="s">
        <v>91</v>
      </c>
      <c r="B29" s="46" t="s">
        <v>26</v>
      </c>
      <c r="C29" s="46" t="s">
        <v>44</v>
      </c>
      <c r="D29" s="46" t="s">
        <v>68</v>
      </c>
      <c r="E29" s="46" t="s">
        <v>69</v>
      </c>
      <c r="F29" s="47">
        <v>46.5</v>
      </c>
      <c r="G29" s="48">
        <v>84.5</v>
      </c>
    </row>
    <row r="30" spans="1:7" x14ac:dyDescent="0.25">
      <c r="A30" s="46" t="s">
        <v>91</v>
      </c>
      <c r="B30" s="46" t="s">
        <v>26</v>
      </c>
      <c r="C30" s="46" t="s">
        <v>44</v>
      </c>
      <c r="D30" s="46" t="s">
        <v>68</v>
      </c>
      <c r="E30" s="46" t="s">
        <v>70</v>
      </c>
      <c r="F30" s="47">
        <v>2.5</v>
      </c>
      <c r="G30" s="48">
        <v>15</v>
      </c>
    </row>
    <row r="31" spans="1:7" x14ac:dyDescent="0.25">
      <c r="A31" s="46" t="s">
        <v>92</v>
      </c>
      <c r="B31" s="46" t="s">
        <v>26</v>
      </c>
      <c r="C31" s="46" t="s">
        <v>44</v>
      </c>
      <c r="D31" s="46" t="s">
        <v>68</v>
      </c>
      <c r="E31" s="46" t="s">
        <v>71</v>
      </c>
      <c r="F31" s="47">
        <v>68118</v>
      </c>
      <c r="G31" s="48">
        <v>107002.8</v>
      </c>
    </row>
    <row r="32" spans="1:7" x14ac:dyDescent="0.25">
      <c r="A32" s="46" t="s">
        <v>91</v>
      </c>
      <c r="B32" s="46" t="s">
        <v>26</v>
      </c>
      <c r="C32" s="46" t="s">
        <v>44</v>
      </c>
      <c r="D32" s="46" t="s">
        <v>68</v>
      </c>
      <c r="E32" s="46" t="s">
        <v>30</v>
      </c>
      <c r="F32" s="47">
        <v>39.78</v>
      </c>
      <c r="G32" s="48">
        <v>70</v>
      </c>
    </row>
    <row r="33" spans="1:7" x14ac:dyDescent="0.25">
      <c r="A33" s="46" t="s">
        <v>91</v>
      </c>
      <c r="B33" s="46" t="s">
        <v>26</v>
      </c>
      <c r="C33" s="46" t="s">
        <v>44</v>
      </c>
      <c r="D33" s="46" t="s">
        <v>68</v>
      </c>
      <c r="E33" s="46" t="s">
        <v>23</v>
      </c>
      <c r="F33" s="47">
        <v>16.54</v>
      </c>
      <c r="G33" s="48">
        <v>70</v>
      </c>
    </row>
    <row r="34" spans="1:7" x14ac:dyDescent="0.25">
      <c r="A34" s="46" t="s">
        <v>91</v>
      </c>
      <c r="B34" s="46" t="s">
        <v>26</v>
      </c>
      <c r="C34" s="46" t="s">
        <v>44</v>
      </c>
      <c r="D34" s="46" t="s">
        <v>68</v>
      </c>
      <c r="E34" s="46" t="s">
        <v>101</v>
      </c>
      <c r="F34" s="47">
        <v>3.5</v>
      </c>
      <c r="G34" s="48">
        <v>15</v>
      </c>
    </row>
    <row r="35" spans="1:7" x14ac:dyDescent="0.25">
      <c r="A35" s="46" t="s">
        <v>92</v>
      </c>
      <c r="B35" s="46" t="s">
        <v>26</v>
      </c>
      <c r="C35" s="46" t="s">
        <v>44</v>
      </c>
      <c r="D35" s="46" t="s">
        <v>75</v>
      </c>
      <c r="E35" s="46" t="s">
        <v>77</v>
      </c>
      <c r="F35" s="47">
        <v>82092</v>
      </c>
      <c r="G35" s="48">
        <v>43136.480000000003</v>
      </c>
    </row>
    <row r="36" spans="1:7" x14ac:dyDescent="0.25">
      <c r="A36" s="46" t="s">
        <v>92</v>
      </c>
      <c r="B36" s="46" t="s">
        <v>26</v>
      </c>
      <c r="C36" s="46" t="s">
        <v>44</v>
      </c>
      <c r="D36" s="46" t="s">
        <v>75</v>
      </c>
      <c r="E36" s="46" t="s">
        <v>79</v>
      </c>
      <c r="F36" s="47">
        <v>77637.63</v>
      </c>
      <c r="G36" s="48">
        <v>27230</v>
      </c>
    </row>
    <row r="37" spans="1:7" ht="30" x14ac:dyDescent="0.25">
      <c r="A37" s="46" t="s">
        <v>92</v>
      </c>
      <c r="B37" s="46" t="s">
        <v>26</v>
      </c>
      <c r="C37" s="46" t="s">
        <v>44</v>
      </c>
      <c r="D37" s="46" t="s">
        <v>78</v>
      </c>
      <c r="E37" s="46" t="s">
        <v>102</v>
      </c>
      <c r="F37" s="47">
        <v>25000</v>
      </c>
      <c r="G37" s="48">
        <v>12500</v>
      </c>
    </row>
    <row r="38" spans="1:7" ht="30" x14ac:dyDescent="0.25">
      <c r="A38" s="46" t="s">
        <v>92</v>
      </c>
      <c r="B38" s="46" t="s">
        <v>26</v>
      </c>
      <c r="C38" s="46" t="s">
        <v>44</v>
      </c>
      <c r="D38" s="46" t="s">
        <v>78</v>
      </c>
      <c r="E38" s="46" t="s">
        <v>77</v>
      </c>
      <c r="F38" s="47">
        <v>192295</v>
      </c>
      <c r="G38" s="48">
        <v>108550.46</v>
      </c>
    </row>
    <row r="39" spans="1:7" ht="30" x14ac:dyDescent="0.25">
      <c r="A39" s="46" t="s">
        <v>92</v>
      </c>
      <c r="B39" s="46" t="s">
        <v>26</v>
      </c>
      <c r="C39" s="46" t="s">
        <v>44</v>
      </c>
      <c r="D39" s="46" t="s">
        <v>78</v>
      </c>
      <c r="E39" s="46" t="s">
        <v>79</v>
      </c>
      <c r="F39" s="47">
        <v>174140</v>
      </c>
      <c r="G39" s="48">
        <v>78885</v>
      </c>
    </row>
    <row r="40" spans="1:7" ht="30.75" thickBot="1" x14ac:dyDescent="0.3">
      <c r="A40" s="46" t="s">
        <v>92</v>
      </c>
      <c r="B40" s="46" t="s">
        <v>26</v>
      </c>
      <c r="C40" s="46" t="s">
        <v>44</v>
      </c>
      <c r="D40" s="46" t="s">
        <v>78</v>
      </c>
      <c r="E40" s="46" t="s">
        <v>100</v>
      </c>
      <c r="F40" s="47">
        <v>48500</v>
      </c>
      <c r="G40" s="48">
        <v>16975</v>
      </c>
    </row>
    <row r="41" spans="1:7" ht="15.75" thickBot="1" x14ac:dyDescent="0.3">
      <c r="A41" s="49" t="s">
        <v>92</v>
      </c>
      <c r="B41" s="50"/>
      <c r="C41" s="50"/>
      <c r="D41" s="50"/>
      <c r="E41" s="50"/>
      <c r="F41" s="50">
        <f>SUM(F28:F40)</f>
        <v>716391.45</v>
      </c>
      <c r="G41" s="51">
        <f>SUM(G28:G40)</f>
        <v>411509.24</v>
      </c>
    </row>
    <row r="42" spans="1:7" x14ac:dyDescent="0.25">
      <c r="A42" s="46" t="s">
        <v>93</v>
      </c>
      <c r="B42" s="46" t="s">
        <v>26</v>
      </c>
      <c r="C42" s="46" t="s">
        <v>44</v>
      </c>
      <c r="D42" s="46" t="s">
        <v>68</v>
      </c>
      <c r="E42" s="46" t="s">
        <v>71</v>
      </c>
      <c r="F42" s="47">
        <v>74294.070000000007</v>
      </c>
      <c r="G42" s="48">
        <v>68013.990000000005</v>
      </c>
    </row>
    <row r="43" spans="1:7" x14ac:dyDescent="0.25">
      <c r="A43" s="46" t="s">
        <v>93</v>
      </c>
      <c r="B43" s="46" t="s">
        <v>26</v>
      </c>
      <c r="C43" s="46" t="s">
        <v>44</v>
      </c>
      <c r="D43" s="46" t="s">
        <v>68</v>
      </c>
      <c r="E43" s="46" t="s">
        <v>77</v>
      </c>
      <c r="F43" s="47">
        <v>69552.27</v>
      </c>
      <c r="G43" s="48">
        <v>53712.2</v>
      </c>
    </row>
    <row r="44" spans="1:7" ht="30" x14ac:dyDescent="0.25">
      <c r="A44" s="46" t="s">
        <v>93</v>
      </c>
      <c r="B44" s="46" t="s">
        <v>26</v>
      </c>
      <c r="C44" s="46" t="s">
        <v>44</v>
      </c>
      <c r="D44" s="46" t="s">
        <v>78</v>
      </c>
      <c r="E44" s="46" t="s">
        <v>76</v>
      </c>
      <c r="F44" s="47">
        <v>74000</v>
      </c>
      <c r="G44" s="48">
        <v>25900</v>
      </c>
    </row>
    <row r="45" spans="1:7" ht="30" x14ac:dyDescent="0.25">
      <c r="A45" s="46" t="s">
        <v>93</v>
      </c>
      <c r="B45" s="46" t="s">
        <v>26</v>
      </c>
      <c r="C45" s="46" t="s">
        <v>44</v>
      </c>
      <c r="D45" s="46" t="s">
        <v>78</v>
      </c>
      <c r="E45" s="46" t="s">
        <v>77</v>
      </c>
      <c r="F45" s="47">
        <v>209330</v>
      </c>
      <c r="G45" s="48">
        <v>107256.76</v>
      </c>
    </row>
    <row r="46" spans="1:7" ht="30" x14ac:dyDescent="0.25">
      <c r="A46" s="46" t="s">
        <v>93</v>
      </c>
      <c r="B46" s="46" t="s">
        <v>26</v>
      </c>
      <c r="C46" s="46" t="s">
        <v>44</v>
      </c>
      <c r="D46" s="46" t="s">
        <v>78</v>
      </c>
      <c r="E46" s="46" t="s">
        <v>103</v>
      </c>
      <c r="F46" s="47">
        <v>20956.169999999998</v>
      </c>
      <c r="G46" s="48">
        <v>651</v>
      </c>
    </row>
    <row r="47" spans="1:7" ht="30.75" thickBot="1" x14ac:dyDescent="0.3">
      <c r="A47" s="46" t="s">
        <v>93</v>
      </c>
      <c r="B47" s="46" t="s">
        <v>26</v>
      </c>
      <c r="C47" s="46" t="s">
        <v>44</v>
      </c>
      <c r="D47" s="46" t="s">
        <v>78</v>
      </c>
      <c r="E47" s="46" t="s">
        <v>79</v>
      </c>
      <c r="F47" s="47">
        <v>129345.54</v>
      </c>
      <c r="G47" s="48">
        <v>72881</v>
      </c>
    </row>
    <row r="48" spans="1:7" ht="15.75" thickBot="1" x14ac:dyDescent="0.3">
      <c r="A48" s="49" t="s">
        <v>93</v>
      </c>
      <c r="B48" s="50"/>
      <c r="C48" s="50"/>
      <c r="D48" s="50"/>
      <c r="E48" s="50"/>
      <c r="F48" s="50">
        <f>SUM(F42:F47)</f>
        <v>577478.05000000005</v>
      </c>
      <c r="G48" s="51">
        <f>SUM(G42:G47)</f>
        <v>328414.95</v>
      </c>
    </row>
    <row r="49" spans="1:7" x14ac:dyDescent="0.25">
      <c r="A49" s="46" t="s">
        <v>114</v>
      </c>
      <c r="B49" s="46" t="s">
        <v>26</v>
      </c>
      <c r="C49" s="46" t="s">
        <v>44</v>
      </c>
      <c r="D49" s="46" t="s">
        <v>122</v>
      </c>
      <c r="E49" s="46" t="s">
        <v>69</v>
      </c>
      <c r="F49" s="47">
        <v>4.3899998664855957</v>
      </c>
      <c r="G49" s="48">
        <v>10</v>
      </c>
    </row>
    <row r="50" spans="1:7" x14ac:dyDescent="0.25">
      <c r="A50" s="46" t="s">
        <v>114</v>
      </c>
      <c r="B50" s="46" t="s">
        <v>26</v>
      </c>
      <c r="C50" s="46" t="s">
        <v>44</v>
      </c>
      <c r="D50" s="46" t="s">
        <v>68</v>
      </c>
      <c r="E50" s="46" t="s">
        <v>71</v>
      </c>
      <c r="F50" s="47">
        <v>25349.260234355927</v>
      </c>
      <c r="G50" s="48">
        <v>17487.75</v>
      </c>
    </row>
    <row r="51" spans="1:7" x14ac:dyDescent="0.25">
      <c r="A51" s="46" t="s">
        <v>114</v>
      </c>
      <c r="B51" s="46" t="s">
        <v>26</v>
      </c>
      <c r="C51" s="46" t="s">
        <v>44</v>
      </c>
      <c r="D51" s="46" t="s">
        <v>122</v>
      </c>
      <c r="E51" s="46" t="s">
        <v>123</v>
      </c>
      <c r="F51" s="47">
        <v>21.680000305175781</v>
      </c>
      <c r="G51" s="48">
        <v>65</v>
      </c>
    </row>
    <row r="52" spans="1:7" x14ac:dyDescent="0.25">
      <c r="A52" s="46" t="s">
        <v>114</v>
      </c>
      <c r="B52" s="46" t="s">
        <v>26</v>
      </c>
      <c r="C52" s="46" t="s">
        <v>44</v>
      </c>
      <c r="D52" s="46" t="s">
        <v>122</v>
      </c>
      <c r="E52" s="46" t="s">
        <v>30</v>
      </c>
      <c r="F52" s="47">
        <v>4019.7400020360947</v>
      </c>
      <c r="G52" s="48">
        <v>93177.5</v>
      </c>
    </row>
    <row r="53" spans="1:7" x14ac:dyDescent="0.25">
      <c r="A53" s="46" t="s">
        <v>114</v>
      </c>
      <c r="B53" s="46" t="s">
        <v>26</v>
      </c>
      <c r="C53" s="46" t="s">
        <v>44</v>
      </c>
      <c r="D53" s="46" t="s">
        <v>68</v>
      </c>
      <c r="E53" s="46" t="s">
        <v>77</v>
      </c>
      <c r="F53" s="47">
        <v>25945.740234375</v>
      </c>
      <c r="G53" s="48">
        <v>34320</v>
      </c>
    </row>
    <row r="54" spans="1:7" x14ac:dyDescent="0.25">
      <c r="A54" s="46" t="s">
        <v>114</v>
      </c>
      <c r="B54" s="46" t="s">
        <v>26</v>
      </c>
      <c r="C54" s="46" t="s">
        <v>44</v>
      </c>
      <c r="D54" s="46" t="s">
        <v>75</v>
      </c>
      <c r="E54" s="46" t="s">
        <v>123</v>
      </c>
      <c r="F54" s="47">
        <v>23600</v>
      </c>
      <c r="G54" s="48">
        <v>10620</v>
      </c>
    </row>
    <row r="55" spans="1:7" x14ac:dyDescent="0.25">
      <c r="A55" s="46" t="s">
        <v>114</v>
      </c>
      <c r="B55" s="46" t="s">
        <v>26</v>
      </c>
      <c r="C55" s="46" t="s">
        <v>44</v>
      </c>
      <c r="D55" s="46" t="s">
        <v>75</v>
      </c>
      <c r="E55" s="46" t="s">
        <v>77</v>
      </c>
      <c r="F55" s="47">
        <v>24187</v>
      </c>
      <c r="G55" s="48">
        <v>13302.849609375</v>
      </c>
    </row>
    <row r="56" spans="1:7" x14ac:dyDescent="0.25">
      <c r="A56" s="46" t="s">
        <v>114</v>
      </c>
      <c r="B56" s="46" t="s">
        <v>26</v>
      </c>
      <c r="C56" s="46" t="s">
        <v>44</v>
      </c>
      <c r="D56" s="46" t="s">
        <v>75</v>
      </c>
      <c r="E56" s="46" t="s">
        <v>79</v>
      </c>
      <c r="F56" s="47">
        <v>51560</v>
      </c>
      <c r="G56" s="48">
        <v>18046</v>
      </c>
    </row>
    <row r="57" spans="1:7" ht="30" x14ac:dyDescent="0.25">
      <c r="A57" s="46" t="s">
        <v>114</v>
      </c>
      <c r="B57" s="46" t="s">
        <v>26</v>
      </c>
      <c r="C57" s="46" t="s">
        <v>44</v>
      </c>
      <c r="D57" s="46" t="s">
        <v>78</v>
      </c>
      <c r="E57" s="46" t="s">
        <v>74</v>
      </c>
      <c r="F57" s="47">
        <v>26500</v>
      </c>
      <c r="G57" s="48">
        <v>9275</v>
      </c>
    </row>
    <row r="58" spans="1:7" ht="30" x14ac:dyDescent="0.25">
      <c r="A58" s="46" t="s">
        <v>114</v>
      </c>
      <c r="B58" s="46" t="s">
        <v>26</v>
      </c>
      <c r="C58" s="46" t="s">
        <v>44</v>
      </c>
      <c r="D58" s="46" t="s">
        <v>78</v>
      </c>
      <c r="E58" s="46" t="s">
        <v>77</v>
      </c>
      <c r="F58" s="47">
        <v>105839</v>
      </c>
      <c r="G58" s="48">
        <v>46438.3095703125</v>
      </c>
    </row>
    <row r="59" spans="1:7" ht="30" x14ac:dyDescent="0.25">
      <c r="A59" s="46" t="s">
        <v>114</v>
      </c>
      <c r="B59" s="46" t="s">
        <v>26</v>
      </c>
      <c r="C59" s="46" t="s">
        <v>44</v>
      </c>
      <c r="D59" s="46" t="s">
        <v>78</v>
      </c>
      <c r="E59" s="46" t="s">
        <v>79</v>
      </c>
      <c r="F59" s="47">
        <v>100595</v>
      </c>
      <c r="G59" s="48">
        <v>29343.449951171875</v>
      </c>
    </row>
    <row r="60" spans="1:7" ht="15.75" thickBot="1" x14ac:dyDescent="0.3">
      <c r="A60" s="46" t="s">
        <v>114</v>
      </c>
      <c r="B60" s="46" t="s">
        <v>26</v>
      </c>
      <c r="C60" s="46" t="s">
        <v>44</v>
      </c>
      <c r="D60" s="46" t="s">
        <v>124</v>
      </c>
      <c r="E60" s="46" t="s">
        <v>71</v>
      </c>
      <c r="F60" s="47">
        <v>100824</v>
      </c>
      <c r="G60" s="48">
        <v>69709.6494140625</v>
      </c>
    </row>
    <row r="61" spans="1:7" ht="15.75" thickBot="1" x14ac:dyDescent="0.3">
      <c r="A61" s="49" t="s">
        <v>114</v>
      </c>
      <c r="B61" s="50"/>
      <c r="C61" s="50"/>
      <c r="D61" s="50"/>
      <c r="E61" s="50"/>
      <c r="F61" s="50">
        <f>SUM(F49:F60)</f>
        <v>488445.81047093868</v>
      </c>
      <c r="G61" s="51">
        <f>SUM(G49:G60)</f>
        <v>341795.50854492188</v>
      </c>
    </row>
    <row r="62" spans="1:7" x14ac:dyDescent="0.25">
      <c r="A62" s="46" t="s">
        <v>125</v>
      </c>
      <c r="B62" s="46" t="s">
        <v>26</v>
      </c>
      <c r="C62" s="46" t="s">
        <v>44</v>
      </c>
      <c r="D62" s="46" t="s">
        <v>68</v>
      </c>
      <c r="E62" s="46" t="s">
        <v>71</v>
      </c>
      <c r="F62" s="47">
        <v>11872.900390625</v>
      </c>
      <c r="G62" s="48">
        <v>15264.849609375</v>
      </c>
    </row>
    <row r="63" spans="1:7" x14ac:dyDescent="0.25">
      <c r="A63" s="46" t="s">
        <v>125</v>
      </c>
      <c r="B63" s="46" t="s">
        <v>26</v>
      </c>
      <c r="C63" s="46" t="s">
        <v>44</v>
      </c>
      <c r="D63" s="46" t="s">
        <v>68</v>
      </c>
      <c r="E63" s="46" t="s">
        <v>77</v>
      </c>
      <c r="F63" s="47">
        <v>25945.740234375</v>
      </c>
      <c r="G63" s="48">
        <v>34892</v>
      </c>
    </row>
    <row r="64" spans="1:7" x14ac:dyDescent="0.25">
      <c r="A64" s="46" t="s">
        <v>125</v>
      </c>
      <c r="B64" s="46" t="s">
        <v>26</v>
      </c>
      <c r="C64" s="46" t="s">
        <v>44</v>
      </c>
      <c r="D64" s="46" t="s">
        <v>75</v>
      </c>
      <c r="E64" s="46" t="s">
        <v>79</v>
      </c>
      <c r="F64" s="47">
        <v>67480</v>
      </c>
      <c r="G64" s="48">
        <v>42512.3984375</v>
      </c>
    </row>
    <row r="65" spans="1:7" ht="30" x14ac:dyDescent="0.25">
      <c r="A65" s="46" t="s">
        <v>125</v>
      </c>
      <c r="B65" s="46" t="s">
        <v>26</v>
      </c>
      <c r="C65" s="46" t="s">
        <v>44</v>
      </c>
      <c r="D65" s="46" t="s">
        <v>78</v>
      </c>
      <c r="E65" s="46" t="s">
        <v>76</v>
      </c>
      <c r="F65" s="47">
        <v>25300</v>
      </c>
      <c r="G65" s="48">
        <v>8855</v>
      </c>
    </row>
    <row r="66" spans="1:7" ht="30" x14ac:dyDescent="0.25">
      <c r="A66" s="46" t="s">
        <v>125</v>
      </c>
      <c r="B66" s="46" t="s">
        <v>26</v>
      </c>
      <c r="C66" s="46" t="s">
        <v>44</v>
      </c>
      <c r="D66" s="46" t="s">
        <v>78</v>
      </c>
      <c r="E66" s="46" t="s">
        <v>77</v>
      </c>
      <c r="F66" s="47">
        <v>76904</v>
      </c>
      <c r="G66" s="48">
        <v>21627.4599609375</v>
      </c>
    </row>
    <row r="67" spans="1:7" ht="30" x14ac:dyDescent="0.25">
      <c r="A67" s="46" t="s">
        <v>125</v>
      </c>
      <c r="B67" s="46" t="s">
        <v>26</v>
      </c>
      <c r="C67" s="46" t="s">
        <v>44</v>
      </c>
      <c r="D67" s="46" t="s">
        <v>78</v>
      </c>
      <c r="E67" s="46" t="s">
        <v>79</v>
      </c>
      <c r="F67" s="47">
        <v>199940</v>
      </c>
      <c r="G67" s="48">
        <v>89225.879211425781</v>
      </c>
    </row>
    <row r="68" spans="1:7" ht="30" x14ac:dyDescent="0.25">
      <c r="A68" s="46" t="s">
        <v>125</v>
      </c>
      <c r="B68" s="46" t="s">
        <v>26</v>
      </c>
      <c r="C68" s="46" t="s">
        <v>44</v>
      </c>
      <c r="D68" s="46" t="s">
        <v>130</v>
      </c>
      <c r="E68" s="46" t="s">
        <v>77</v>
      </c>
      <c r="F68" s="47">
        <v>51020</v>
      </c>
      <c r="G68" s="48">
        <v>26547.830078125</v>
      </c>
    </row>
    <row r="69" spans="1:7" ht="30" x14ac:dyDescent="0.25">
      <c r="A69" s="46" t="s">
        <v>125</v>
      </c>
      <c r="B69" s="46" t="s">
        <v>26</v>
      </c>
      <c r="C69" s="46" t="s">
        <v>44</v>
      </c>
      <c r="D69" s="46" t="s">
        <v>130</v>
      </c>
      <c r="E69" s="46" t="s">
        <v>79</v>
      </c>
      <c r="F69" s="47">
        <v>24870</v>
      </c>
      <c r="G69" s="48">
        <v>770.969970703125</v>
      </c>
    </row>
    <row r="70" spans="1:7" ht="15.75" thickBot="1" x14ac:dyDescent="0.3">
      <c r="A70" s="46" t="s">
        <v>125</v>
      </c>
      <c r="B70" s="46" t="s">
        <v>26</v>
      </c>
      <c r="C70" s="46" t="s">
        <v>44</v>
      </c>
      <c r="D70" s="46" t="s">
        <v>124</v>
      </c>
      <c r="E70" s="46" t="s">
        <v>71</v>
      </c>
      <c r="F70" s="47">
        <v>73899</v>
      </c>
      <c r="G70" s="48">
        <v>52565.189453125</v>
      </c>
    </row>
    <row r="71" spans="1:7" ht="15.75" thickBot="1" x14ac:dyDescent="0.3">
      <c r="A71" s="22" t="s">
        <v>125</v>
      </c>
      <c r="B71" s="24"/>
      <c r="C71" s="24"/>
      <c r="D71" s="24"/>
      <c r="E71" s="24"/>
      <c r="F71" s="24">
        <f>SUM(F62:F70)</f>
        <v>557231.640625</v>
      </c>
      <c r="G71" s="23">
        <f>SUM(G62:G70)</f>
        <v>292261.57672119141</v>
      </c>
    </row>
    <row r="72" spans="1:7" ht="16.5" thickBot="1" x14ac:dyDescent="0.3">
      <c r="A72" s="25" t="s">
        <v>0</v>
      </c>
      <c r="B72" s="25"/>
      <c r="C72" s="25"/>
      <c r="D72" s="25"/>
      <c r="E72" s="25"/>
      <c r="F72" s="25">
        <f>SUM(F71,F61,F48,F41,F27)</f>
        <v>2902448.9410959389</v>
      </c>
      <c r="G72" s="26">
        <f>SUM(G71,G61,G48,G41,G27)</f>
        <v>1570269.1252661133</v>
      </c>
    </row>
  </sheetData>
  <sortState xmlns:xlrd2="http://schemas.microsoft.com/office/spreadsheetml/2017/richdata2" ref="A12:H75">
    <sortCondition ref="D12:D75"/>
  </sortState>
  <mergeCells count="5">
    <mergeCell ref="A6:G6"/>
    <mergeCell ref="A7:G7"/>
    <mergeCell ref="A8:G8"/>
    <mergeCell ref="A9:G9"/>
    <mergeCell ref="A10:G10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3"/>
  <sheetViews>
    <sheetView workbookViewId="0">
      <selection activeCell="A10" sqref="A10:G10"/>
    </sheetView>
  </sheetViews>
  <sheetFormatPr baseColWidth="10" defaultColWidth="24.5703125" defaultRowHeight="15" x14ac:dyDescent="0.25"/>
  <cols>
    <col min="1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3" t="s">
        <v>14</v>
      </c>
      <c r="B6" s="53"/>
      <c r="C6" s="53"/>
      <c r="D6" s="53"/>
      <c r="E6" s="53"/>
      <c r="F6" s="53"/>
      <c r="G6" s="53"/>
    </row>
    <row r="7" spans="1:7" ht="23.25" x14ac:dyDescent="0.35">
      <c r="A7" s="54" t="s">
        <v>15</v>
      </c>
      <c r="B7" s="54"/>
      <c r="C7" s="54"/>
      <c r="D7" s="54"/>
      <c r="E7" s="54"/>
      <c r="F7" s="54"/>
      <c r="G7" s="54"/>
    </row>
    <row r="8" spans="1:7" ht="22.5" x14ac:dyDescent="0.35">
      <c r="A8" s="55" t="s">
        <v>16</v>
      </c>
      <c r="B8" s="55"/>
      <c r="C8" s="55"/>
      <c r="D8" s="55"/>
      <c r="E8" s="55"/>
      <c r="F8" s="55"/>
      <c r="G8" s="55"/>
    </row>
    <row r="9" spans="1:7" ht="20.25" thickBot="1" x14ac:dyDescent="0.4">
      <c r="A9" s="60" t="str">
        <f>Consolidado!A9</f>
        <v>“Año del Fomento a las Exportaciones”</v>
      </c>
      <c r="B9" s="60"/>
      <c r="C9" s="60"/>
      <c r="D9" s="60"/>
      <c r="E9" s="60"/>
      <c r="F9" s="60"/>
      <c r="G9" s="60"/>
    </row>
    <row r="10" spans="1:7" ht="15.75" thickBot="1" x14ac:dyDescent="0.3">
      <c r="A10" s="57" t="s">
        <v>138</v>
      </c>
      <c r="B10" s="58"/>
      <c r="C10" s="58"/>
      <c r="D10" s="58"/>
      <c r="E10" s="58"/>
      <c r="F10" s="58"/>
      <c r="G10" s="61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19</v>
      </c>
      <c r="F11" s="5" t="s">
        <v>7</v>
      </c>
      <c r="G11" s="4" t="s">
        <v>8</v>
      </c>
    </row>
    <row r="12" spans="1:7" x14ac:dyDescent="0.25">
      <c r="A12" s="32" t="s">
        <v>39</v>
      </c>
      <c r="B12" s="32" t="s">
        <v>26</v>
      </c>
      <c r="C12" s="32" t="s">
        <v>3</v>
      </c>
      <c r="D12" s="32" t="s">
        <v>81</v>
      </c>
      <c r="E12" s="32" t="s">
        <v>27</v>
      </c>
      <c r="F12" s="33">
        <v>440.9</v>
      </c>
      <c r="G12" s="34">
        <v>1275.7</v>
      </c>
    </row>
    <row r="13" spans="1:7" x14ac:dyDescent="0.25">
      <c r="A13" s="32" t="s">
        <v>59</v>
      </c>
      <c r="B13" s="32" t="s">
        <v>26</v>
      </c>
      <c r="C13" s="32" t="s">
        <v>3</v>
      </c>
      <c r="D13" s="32" t="s">
        <v>81</v>
      </c>
      <c r="E13" s="32" t="s">
        <v>23</v>
      </c>
      <c r="F13" s="33">
        <v>21554.92</v>
      </c>
      <c r="G13" s="34">
        <v>61200</v>
      </c>
    </row>
    <row r="14" spans="1:7" x14ac:dyDescent="0.25">
      <c r="A14" s="32" t="s">
        <v>39</v>
      </c>
      <c r="B14" s="32" t="s">
        <v>26</v>
      </c>
      <c r="C14" s="32" t="s">
        <v>3</v>
      </c>
      <c r="D14" s="32" t="s">
        <v>82</v>
      </c>
      <c r="E14" s="32" t="s">
        <v>27</v>
      </c>
      <c r="F14" s="33">
        <v>10.89</v>
      </c>
      <c r="G14" s="34">
        <v>33.65</v>
      </c>
    </row>
    <row r="15" spans="1:7" x14ac:dyDescent="0.25">
      <c r="A15" s="32" t="s">
        <v>59</v>
      </c>
      <c r="B15" s="32" t="s">
        <v>83</v>
      </c>
      <c r="C15" s="32" t="s">
        <v>3</v>
      </c>
      <c r="D15" s="32" t="s">
        <v>82</v>
      </c>
      <c r="E15" s="32" t="s">
        <v>23</v>
      </c>
      <c r="F15" s="33">
        <v>16982.66</v>
      </c>
      <c r="G15" s="34">
        <v>39936</v>
      </c>
    </row>
    <row r="16" spans="1:7" ht="15.75" thickBot="1" x14ac:dyDescent="0.3">
      <c r="A16" s="32" t="s">
        <v>59</v>
      </c>
      <c r="B16" s="32" t="s">
        <v>60</v>
      </c>
      <c r="C16" s="32" t="s">
        <v>3</v>
      </c>
      <c r="D16" s="32" t="s">
        <v>82</v>
      </c>
      <c r="E16" s="32" t="s">
        <v>23</v>
      </c>
      <c r="F16" s="33">
        <v>105230.7</v>
      </c>
      <c r="G16" s="34">
        <v>252720</v>
      </c>
    </row>
    <row r="17" spans="1:7" ht="15.75" thickBot="1" x14ac:dyDescent="0.3">
      <c r="A17" s="22" t="s">
        <v>39</v>
      </c>
      <c r="B17" s="24"/>
      <c r="C17" s="24"/>
      <c r="D17" s="24"/>
      <c r="E17" s="24"/>
      <c r="F17" s="24">
        <f>SUM(F12:F16)</f>
        <v>144220.07</v>
      </c>
      <c r="G17" s="23">
        <f>SUM(G12:G16)</f>
        <v>355165.35</v>
      </c>
    </row>
    <row r="18" spans="1:7" x14ac:dyDescent="0.25">
      <c r="A18" s="32" t="s">
        <v>92</v>
      </c>
      <c r="B18" s="32" t="s">
        <v>26</v>
      </c>
      <c r="C18" s="32" t="s">
        <v>3</v>
      </c>
      <c r="D18" s="32" t="s">
        <v>81</v>
      </c>
      <c r="E18" s="32" t="s">
        <v>23</v>
      </c>
      <c r="F18" s="33">
        <v>111677.59</v>
      </c>
      <c r="G18" s="34">
        <v>144160</v>
      </c>
    </row>
    <row r="19" spans="1:7" x14ac:dyDescent="0.25">
      <c r="A19" s="32" t="s">
        <v>92</v>
      </c>
      <c r="B19" s="32" t="s">
        <v>26</v>
      </c>
      <c r="C19" s="32" t="s">
        <v>3</v>
      </c>
      <c r="D19" s="32" t="s">
        <v>82</v>
      </c>
      <c r="E19" s="32" t="s">
        <v>23</v>
      </c>
      <c r="F19" s="33">
        <v>48230.9</v>
      </c>
      <c r="G19" s="34">
        <v>86112</v>
      </c>
    </row>
    <row r="20" spans="1:7" ht="15.75" thickBot="1" x14ac:dyDescent="0.3">
      <c r="A20" s="32" t="s">
        <v>92</v>
      </c>
      <c r="B20" s="32" t="s">
        <v>60</v>
      </c>
      <c r="C20" s="32" t="s">
        <v>3</v>
      </c>
      <c r="D20" s="32" t="s">
        <v>82</v>
      </c>
      <c r="E20" s="32" t="s">
        <v>23</v>
      </c>
      <c r="F20" s="33">
        <v>72346.7</v>
      </c>
      <c r="G20" s="34">
        <v>126360</v>
      </c>
    </row>
    <row r="21" spans="1:7" ht="15.75" thickBot="1" x14ac:dyDescent="0.3">
      <c r="A21" s="22" t="s">
        <v>92</v>
      </c>
      <c r="B21" s="24"/>
      <c r="C21" s="24"/>
      <c r="D21" s="24"/>
      <c r="E21" s="24"/>
      <c r="F21" s="24">
        <f>SUM(F18:F20)</f>
        <v>232255.19</v>
      </c>
      <c r="G21" s="23">
        <f>SUM(G18:G20)</f>
        <v>356632</v>
      </c>
    </row>
    <row r="22" spans="1:7" x14ac:dyDescent="0.25">
      <c r="A22" s="32" t="s">
        <v>93</v>
      </c>
      <c r="B22" s="32" t="s">
        <v>26</v>
      </c>
      <c r="C22" s="32" t="s">
        <v>3</v>
      </c>
      <c r="D22" s="32" t="s">
        <v>81</v>
      </c>
      <c r="E22" s="32" t="s">
        <v>27</v>
      </c>
      <c r="F22" s="33">
        <v>440.9</v>
      </c>
      <c r="G22" s="34">
        <v>1167.04</v>
      </c>
    </row>
    <row r="23" spans="1:7" x14ac:dyDescent="0.25">
      <c r="A23" s="32" t="s">
        <v>93</v>
      </c>
      <c r="B23" s="32" t="s">
        <v>26</v>
      </c>
      <c r="C23" s="32" t="s">
        <v>3</v>
      </c>
      <c r="D23" s="32" t="s">
        <v>82</v>
      </c>
      <c r="E23" s="32" t="s">
        <v>27</v>
      </c>
      <c r="F23" s="33">
        <v>10.89</v>
      </c>
      <c r="G23" s="34">
        <v>33.64</v>
      </c>
    </row>
    <row r="24" spans="1:7" x14ac:dyDescent="0.25">
      <c r="A24" s="32" t="s">
        <v>93</v>
      </c>
      <c r="B24" s="32" t="s">
        <v>26</v>
      </c>
      <c r="C24" s="32" t="s">
        <v>3</v>
      </c>
      <c r="D24" s="32" t="s">
        <v>82</v>
      </c>
      <c r="E24" s="32" t="s">
        <v>48</v>
      </c>
      <c r="F24" s="33">
        <v>3.9</v>
      </c>
      <c r="G24" s="34">
        <v>21.4</v>
      </c>
    </row>
    <row r="25" spans="1:7" ht="15.75" thickBot="1" x14ac:dyDescent="0.3">
      <c r="A25" s="32" t="s">
        <v>93</v>
      </c>
      <c r="B25" s="32" t="s">
        <v>2</v>
      </c>
      <c r="C25" s="32" t="s">
        <v>3</v>
      </c>
      <c r="D25" s="32" t="s">
        <v>104</v>
      </c>
      <c r="E25" s="32" t="s">
        <v>27</v>
      </c>
      <c r="F25" s="33">
        <v>47.63</v>
      </c>
      <c r="G25" s="34">
        <v>143.41</v>
      </c>
    </row>
    <row r="26" spans="1:7" ht="15.75" thickBot="1" x14ac:dyDescent="0.3">
      <c r="A26" s="22" t="s">
        <v>93</v>
      </c>
      <c r="B26" s="24"/>
      <c r="C26" s="24"/>
      <c r="D26" s="24"/>
      <c r="E26" s="24"/>
      <c r="F26" s="24">
        <f>SUM(F22:F25)</f>
        <v>503.31999999999994</v>
      </c>
      <c r="G26" s="23">
        <f>SUM(G22:G25)</f>
        <v>1365.4900000000002</v>
      </c>
    </row>
    <row r="27" spans="1:7" x14ac:dyDescent="0.25">
      <c r="A27" s="32" t="s">
        <v>114</v>
      </c>
      <c r="B27" s="32" t="s">
        <v>60</v>
      </c>
      <c r="C27" s="32" t="s">
        <v>3</v>
      </c>
      <c r="D27" s="32" t="s">
        <v>81</v>
      </c>
      <c r="E27" s="32" t="s">
        <v>23</v>
      </c>
      <c r="F27" s="33">
        <v>43205.55078125</v>
      </c>
      <c r="G27" s="34">
        <v>60352</v>
      </c>
    </row>
    <row r="28" spans="1:7" x14ac:dyDescent="0.25">
      <c r="A28" s="32" t="s">
        <v>114</v>
      </c>
      <c r="B28" s="32" t="s">
        <v>60</v>
      </c>
      <c r="C28" s="32" t="s">
        <v>3</v>
      </c>
      <c r="D28" s="32" t="s">
        <v>81</v>
      </c>
      <c r="E28" s="32" t="s">
        <v>45</v>
      </c>
      <c r="F28" s="33">
        <v>6141.52001953125</v>
      </c>
      <c r="G28" s="34">
        <v>16041.3701171875</v>
      </c>
    </row>
    <row r="29" spans="1:7" ht="15.75" thickBot="1" x14ac:dyDescent="0.3">
      <c r="A29" s="32" t="s">
        <v>114</v>
      </c>
      <c r="B29" s="32" t="s">
        <v>60</v>
      </c>
      <c r="C29" s="32" t="s">
        <v>3</v>
      </c>
      <c r="D29" s="32" t="s">
        <v>82</v>
      </c>
      <c r="E29" s="32" t="s">
        <v>23</v>
      </c>
      <c r="F29" s="33">
        <v>48230.94921875</v>
      </c>
      <c r="G29" s="34">
        <v>86112</v>
      </c>
    </row>
    <row r="30" spans="1:7" ht="15.75" thickBot="1" x14ac:dyDescent="0.3">
      <c r="A30" s="22" t="s">
        <v>114</v>
      </c>
      <c r="B30" s="24"/>
      <c r="C30" s="24"/>
      <c r="D30" s="24"/>
      <c r="E30" s="24"/>
      <c r="F30" s="24">
        <f>SUM(F27:F29)</f>
        <v>97578.02001953125</v>
      </c>
      <c r="G30" s="23">
        <f>SUM(G27:G29)</f>
        <v>162505.3701171875</v>
      </c>
    </row>
    <row r="31" spans="1:7" ht="15.75" thickBot="1" x14ac:dyDescent="0.3">
      <c r="A31" s="32" t="s">
        <v>125</v>
      </c>
      <c r="B31" s="32" t="s">
        <v>2</v>
      </c>
      <c r="C31" s="32" t="s">
        <v>3</v>
      </c>
      <c r="D31" s="32" t="s">
        <v>104</v>
      </c>
      <c r="E31" s="32" t="s">
        <v>45</v>
      </c>
      <c r="F31" s="33">
        <v>8127.1597900390625</v>
      </c>
      <c r="G31" s="34">
        <v>22931.6875</v>
      </c>
    </row>
    <row r="32" spans="1:7" ht="15.75" thickBot="1" x14ac:dyDescent="0.3">
      <c r="A32" s="22" t="s">
        <v>125</v>
      </c>
      <c r="B32" s="24"/>
      <c r="C32" s="24"/>
      <c r="D32" s="24"/>
      <c r="E32" s="24"/>
      <c r="F32" s="24">
        <f>SUM(F31)</f>
        <v>8127.1597900390625</v>
      </c>
      <c r="G32" s="23">
        <f>SUM(G31)</f>
        <v>22931.6875</v>
      </c>
    </row>
    <row r="33" spans="1:7" ht="16.5" thickBot="1" x14ac:dyDescent="0.3">
      <c r="A33" s="17" t="s">
        <v>0</v>
      </c>
      <c r="B33" s="17"/>
      <c r="C33" s="17"/>
      <c r="D33" s="17"/>
      <c r="E33" s="17"/>
      <c r="F33" s="17">
        <f>SUM(F32,F30,F26,F21,F17)</f>
        <v>482683.75980957033</v>
      </c>
      <c r="G33" s="18">
        <f>SUM(G32,G30,G26,G21,G17)</f>
        <v>898599.89761718747</v>
      </c>
    </row>
  </sheetData>
  <sortState xmlns:xlrd2="http://schemas.microsoft.com/office/spreadsheetml/2017/richdata2" ref="A12:H22">
    <sortCondition ref="D12:D22"/>
  </sortState>
  <mergeCells count="5">
    <mergeCell ref="A6:G6"/>
    <mergeCell ref="A7:G7"/>
    <mergeCell ref="A8:G8"/>
    <mergeCell ref="A9:G9"/>
    <mergeCell ref="A10:G10"/>
  </mergeCells>
  <printOptions horizontalCentered="1"/>
  <pageMargins left="0.43307086614173229" right="0.55118110236220474" top="0.74803149606299213" bottom="0.74803149606299213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5"/>
  <sheetViews>
    <sheetView workbookViewId="0">
      <selection activeCell="G15" sqref="G15"/>
    </sheetView>
  </sheetViews>
  <sheetFormatPr baseColWidth="10" defaultColWidth="37.42578125" defaultRowHeight="15" x14ac:dyDescent="0.25"/>
  <cols>
    <col min="1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6" bestFit="1" customWidth="1"/>
    <col min="7" max="7" width="16.85546875" style="1" bestFit="1" customWidth="1"/>
    <col min="8" max="8" width="20" customWidth="1"/>
    <col min="9" max="9" width="19.42578125" customWidth="1"/>
    <col min="10" max="10" width="19" customWidth="1"/>
    <col min="11" max="11" width="16.7109375" customWidth="1"/>
  </cols>
  <sheetData>
    <row r="1" spans="1:7" x14ac:dyDescent="0.25">
      <c r="A1" s="11"/>
    </row>
    <row r="6" spans="1:7" x14ac:dyDescent="0.25">
      <c r="A6" s="53" t="s">
        <v>14</v>
      </c>
      <c r="B6" s="53"/>
      <c r="C6" s="53"/>
      <c r="D6" s="53"/>
      <c r="E6" s="53"/>
      <c r="F6" s="53"/>
      <c r="G6" s="53"/>
    </row>
    <row r="7" spans="1:7" ht="23.25" x14ac:dyDescent="0.35">
      <c r="A7" s="54" t="s">
        <v>15</v>
      </c>
      <c r="B7" s="54"/>
      <c r="C7" s="54"/>
      <c r="D7" s="54"/>
      <c r="E7" s="54"/>
      <c r="F7" s="54"/>
      <c r="G7" s="54"/>
    </row>
    <row r="8" spans="1:7" ht="22.5" x14ac:dyDescent="0.35">
      <c r="A8" s="55" t="s">
        <v>16</v>
      </c>
      <c r="B8" s="55"/>
      <c r="C8" s="55"/>
      <c r="D8" s="55"/>
      <c r="E8" s="55"/>
      <c r="F8" s="55"/>
      <c r="G8" s="55"/>
    </row>
    <row r="9" spans="1:7" ht="20.25" thickBot="1" x14ac:dyDescent="0.4">
      <c r="A9" s="60" t="str">
        <f>Consolidado!A9</f>
        <v>“Año del Fomento a las Exportaciones”</v>
      </c>
      <c r="B9" s="60"/>
      <c r="C9" s="60"/>
      <c r="D9" s="60"/>
      <c r="E9" s="60"/>
      <c r="F9" s="60"/>
      <c r="G9" s="60"/>
    </row>
    <row r="10" spans="1:7" ht="15.75" thickBot="1" x14ac:dyDescent="0.3">
      <c r="A10" s="57" t="s">
        <v>139</v>
      </c>
      <c r="B10" s="58"/>
      <c r="C10" s="58"/>
      <c r="D10" s="58"/>
      <c r="E10" s="58"/>
      <c r="F10" s="58"/>
      <c r="G10" s="61"/>
    </row>
    <row r="11" spans="1:7" ht="20.25" customHeight="1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19</v>
      </c>
      <c r="F11" s="5" t="s">
        <v>7</v>
      </c>
      <c r="G11" s="4" t="s">
        <v>8</v>
      </c>
    </row>
    <row r="12" spans="1:7" x14ac:dyDescent="0.25">
      <c r="A12" s="32" t="s">
        <v>39</v>
      </c>
      <c r="B12" s="32" t="s">
        <v>2</v>
      </c>
      <c r="C12" s="32" t="s">
        <v>47</v>
      </c>
      <c r="D12" s="32" t="s">
        <v>84</v>
      </c>
      <c r="E12" s="32" t="s">
        <v>85</v>
      </c>
      <c r="F12" s="33">
        <v>113.4</v>
      </c>
      <c r="G12" s="34">
        <v>4127.5</v>
      </c>
    </row>
    <row r="13" spans="1:7" x14ac:dyDescent="0.25">
      <c r="A13" s="32" t="s">
        <v>39</v>
      </c>
      <c r="B13" s="32" t="s">
        <v>2</v>
      </c>
      <c r="C13" s="32" t="s">
        <v>47</v>
      </c>
      <c r="D13" s="32" t="s">
        <v>84</v>
      </c>
      <c r="E13" s="32" t="s">
        <v>23</v>
      </c>
      <c r="F13" s="33">
        <v>23470.91</v>
      </c>
      <c r="G13" s="34">
        <v>113825.7</v>
      </c>
    </row>
    <row r="14" spans="1:7" x14ac:dyDescent="0.25">
      <c r="A14" s="32" t="s">
        <v>39</v>
      </c>
      <c r="B14" s="32" t="s">
        <v>2</v>
      </c>
      <c r="C14" s="32" t="s">
        <v>47</v>
      </c>
      <c r="D14" s="32" t="s">
        <v>86</v>
      </c>
      <c r="E14" s="32" t="s">
        <v>23</v>
      </c>
      <c r="F14" s="33">
        <v>73872.23</v>
      </c>
      <c r="G14" s="34">
        <v>273089.7</v>
      </c>
    </row>
    <row r="15" spans="1:7" x14ac:dyDescent="0.25">
      <c r="A15" s="32" t="s">
        <v>39</v>
      </c>
      <c r="B15" s="32" t="s">
        <v>2</v>
      </c>
      <c r="C15" s="32" t="s">
        <v>47</v>
      </c>
      <c r="D15" s="32" t="s">
        <v>87</v>
      </c>
      <c r="E15" s="32" t="s">
        <v>23</v>
      </c>
      <c r="F15" s="33">
        <v>4791.12</v>
      </c>
      <c r="G15" s="34">
        <v>17375</v>
      </c>
    </row>
    <row r="16" spans="1:7" x14ac:dyDescent="0.25">
      <c r="A16" s="32" t="s">
        <v>39</v>
      </c>
      <c r="B16" s="32" t="s">
        <v>2</v>
      </c>
      <c r="C16" s="32" t="s">
        <v>47</v>
      </c>
      <c r="D16" s="32" t="s">
        <v>88</v>
      </c>
      <c r="E16" s="32" t="s">
        <v>48</v>
      </c>
      <c r="F16" s="33">
        <v>72783.460000000006</v>
      </c>
      <c r="G16" s="34">
        <v>698359.45</v>
      </c>
    </row>
    <row r="17" spans="1:7" x14ac:dyDescent="0.25">
      <c r="A17" s="32" t="s">
        <v>39</v>
      </c>
      <c r="B17" s="32" t="s">
        <v>2</v>
      </c>
      <c r="C17" s="32" t="s">
        <v>47</v>
      </c>
      <c r="D17" s="32" t="s">
        <v>88</v>
      </c>
      <c r="E17" s="32" t="s">
        <v>28</v>
      </c>
      <c r="F17" s="33">
        <v>38339.410000000003</v>
      </c>
      <c r="G17" s="34">
        <v>271844.13</v>
      </c>
    </row>
    <row r="18" spans="1:7" x14ac:dyDescent="0.25">
      <c r="A18" s="32" t="s">
        <v>39</v>
      </c>
      <c r="B18" s="32" t="s">
        <v>2</v>
      </c>
      <c r="C18" s="32" t="s">
        <v>47</v>
      </c>
      <c r="D18" s="32" t="s">
        <v>88</v>
      </c>
      <c r="E18" s="32" t="s">
        <v>89</v>
      </c>
      <c r="F18" s="33">
        <v>18100.29</v>
      </c>
      <c r="G18" s="34">
        <v>134366.62</v>
      </c>
    </row>
    <row r="19" spans="1:7" x14ac:dyDescent="0.25">
      <c r="A19" s="32" t="s">
        <v>39</v>
      </c>
      <c r="B19" s="32" t="s">
        <v>2</v>
      </c>
      <c r="C19" s="32" t="s">
        <v>47</v>
      </c>
      <c r="D19" s="32" t="s">
        <v>90</v>
      </c>
      <c r="E19" s="32" t="s">
        <v>28</v>
      </c>
      <c r="F19" s="33">
        <v>8774.3700000000008</v>
      </c>
      <c r="G19" s="34">
        <v>41077.4</v>
      </c>
    </row>
    <row r="20" spans="1:7" x14ac:dyDescent="0.25">
      <c r="A20" s="32" t="s">
        <v>39</v>
      </c>
      <c r="B20" s="32" t="s">
        <v>2</v>
      </c>
      <c r="C20" s="32" t="s">
        <v>47</v>
      </c>
      <c r="D20" s="32" t="s">
        <v>90</v>
      </c>
      <c r="E20" s="32" t="s">
        <v>89</v>
      </c>
      <c r="F20" s="33">
        <v>14934.8</v>
      </c>
      <c r="G20" s="34">
        <v>68371.289999999994</v>
      </c>
    </row>
    <row r="21" spans="1:7" ht="15.75" thickBot="1" x14ac:dyDescent="0.3">
      <c r="A21" s="19" t="s">
        <v>39</v>
      </c>
      <c r="B21" s="21"/>
      <c r="C21" s="21"/>
      <c r="D21" s="21"/>
      <c r="E21" s="21"/>
      <c r="F21" s="21">
        <f>SUM(F12:F20)</f>
        <v>255179.99</v>
      </c>
      <c r="G21" s="20">
        <f>SUM(G12:G20)</f>
        <v>1622436.79</v>
      </c>
    </row>
    <row r="22" spans="1:7" x14ac:dyDescent="0.25">
      <c r="A22" s="32" t="s">
        <v>92</v>
      </c>
      <c r="B22" s="32" t="s">
        <v>2</v>
      </c>
      <c r="C22" s="32" t="s">
        <v>47</v>
      </c>
      <c r="D22" s="32" t="s">
        <v>84</v>
      </c>
      <c r="E22" s="32" t="s">
        <v>23</v>
      </c>
      <c r="F22" s="33">
        <v>175772.97</v>
      </c>
      <c r="G22" s="34">
        <v>503370.56</v>
      </c>
    </row>
    <row r="23" spans="1:7" x14ac:dyDescent="0.25">
      <c r="A23" s="32" t="s">
        <v>92</v>
      </c>
      <c r="B23" s="32" t="s">
        <v>2</v>
      </c>
      <c r="C23" s="32" t="s">
        <v>47</v>
      </c>
      <c r="D23" s="32" t="s">
        <v>86</v>
      </c>
      <c r="E23" s="32" t="s">
        <v>23</v>
      </c>
      <c r="F23" s="33">
        <v>65480.62</v>
      </c>
      <c r="G23" s="34">
        <v>278040</v>
      </c>
    </row>
    <row r="24" spans="1:7" x14ac:dyDescent="0.25">
      <c r="A24" s="32" t="s">
        <v>92</v>
      </c>
      <c r="B24" s="32" t="s">
        <v>2</v>
      </c>
      <c r="C24" s="32" t="s">
        <v>47</v>
      </c>
      <c r="D24" s="32" t="s">
        <v>87</v>
      </c>
      <c r="E24" s="32" t="s">
        <v>105</v>
      </c>
      <c r="F24" s="33">
        <v>1652.54</v>
      </c>
      <c r="G24" s="34">
        <v>6475</v>
      </c>
    </row>
    <row r="25" spans="1:7" x14ac:dyDescent="0.25">
      <c r="A25" s="32" t="s">
        <v>92</v>
      </c>
      <c r="B25" s="32" t="s">
        <v>2</v>
      </c>
      <c r="C25" s="32" t="s">
        <v>47</v>
      </c>
      <c r="D25" s="32" t="s">
        <v>88</v>
      </c>
      <c r="E25" s="32" t="s">
        <v>61</v>
      </c>
      <c r="F25" s="33">
        <v>12082.85</v>
      </c>
      <c r="G25" s="34">
        <v>112026.36</v>
      </c>
    </row>
    <row r="26" spans="1:7" x14ac:dyDescent="0.25">
      <c r="A26" s="32" t="s">
        <v>92</v>
      </c>
      <c r="B26" s="32" t="s">
        <v>2</v>
      </c>
      <c r="C26" s="32" t="s">
        <v>47</v>
      </c>
      <c r="D26" s="32" t="s">
        <v>88</v>
      </c>
      <c r="E26" s="32" t="s">
        <v>48</v>
      </c>
      <c r="F26" s="33">
        <v>10549.58</v>
      </c>
      <c r="G26" s="34">
        <v>107544</v>
      </c>
    </row>
    <row r="27" spans="1:7" x14ac:dyDescent="0.25">
      <c r="A27" s="32" t="s">
        <v>92</v>
      </c>
      <c r="B27" s="32" t="s">
        <v>2</v>
      </c>
      <c r="C27" s="32" t="s">
        <v>47</v>
      </c>
      <c r="D27" s="32" t="s">
        <v>88</v>
      </c>
      <c r="E27" s="32" t="s">
        <v>106</v>
      </c>
      <c r="F27" s="33">
        <v>2968.7</v>
      </c>
      <c r="G27" s="34">
        <v>44019.45</v>
      </c>
    </row>
    <row r="28" spans="1:7" x14ac:dyDescent="0.25">
      <c r="A28" s="32" t="s">
        <v>92</v>
      </c>
      <c r="B28" s="32" t="s">
        <v>2</v>
      </c>
      <c r="C28" s="32" t="s">
        <v>47</v>
      </c>
      <c r="D28" s="32" t="s">
        <v>88</v>
      </c>
      <c r="E28" s="32" t="s">
        <v>28</v>
      </c>
      <c r="F28" s="33">
        <v>61148.74</v>
      </c>
      <c r="G28" s="34">
        <v>405429.82</v>
      </c>
    </row>
    <row r="29" spans="1:7" x14ac:dyDescent="0.25">
      <c r="A29" s="32" t="s">
        <v>92</v>
      </c>
      <c r="B29" s="32" t="s">
        <v>2</v>
      </c>
      <c r="C29" s="32" t="s">
        <v>47</v>
      </c>
      <c r="D29" s="32" t="s">
        <v>88</v>
      </c>
      <c r="E29" s="32" t="s">
        <v>107</v>
      </c>
      <c r="F29" s="33">
        <v>2540.14</v>
      </c>
      <c r="G29" s="34">
        <v>24750</v>
      </c>
    </row>
    <row r="30" spans="1:7" x14ac:dyDescent="0.25">
      <c r="A30" s="32" t="s">
        <v>92</v>
      </c>
      <c r="B30" s="32" t="s">
        <v>2</v>
      </c>
      <c r="C30" s="32" t="s">
        <v>47</v>
      </c>
      <c r="D30" s="32" t="s">
        <v>88</v>
      </c>
      <c r="E30" s="32" t="s">
        <v>108</v>
      </c>
      <c r="F30" s="33">
        <v>48468.2</v>
      </c>
      <c r="G30" s="34">
        <v>276130.53000000003</v>
      </c>
    </row>
    <row r="31" spans="1:7" x14ac:dyDescent="0.25">
      <c r="A31" s="32" t="s">
        <v>92</v>
      </c>
      <c r="B31" s="32" t="s">
        <v>2</v>
      </c>
      <c r="C31" s="32" t="s">
        <v>47</v>
      </c>
      <c r="D31" s="32" t="s">
        <v>88</v>
      </c>
      <c r="E31" s="32" t="s">
        <v>89</v>
      </c>
      <c r="F31" s="33">
        <v>11689.55</v>
      </c>
      <c r="G31" s="34">
        <v>87019.28</v>
      </c>
    </row>
    <row r="32" spans="1:7" x14ac:dyDescent="0.25">
      <c r="A32" s="32" t="s">
        <v>92</v>
      </c>
      <c r="B32" s="32" t="s">
        <v>2</v>
      </c>
      <c r="C32" s="32" t="s">
        <v>47</v>
      </c>
      <c r="D32" s="32" t="s">
        <v>90</v>
      </c>
      <c r="E32" s="32" t="s">
        <v>28</v>
      </c>
      <c r="F32" s="33">
        <v>4840.3900000000003</v>
      </c>
      <c r="G32" s="34">
        <v>26366.3</v>
      </c>
    </row>
    <row r="33" spans="1:7" x14ac:dyDescent="0.25">
      <c r="A33" s="32" t="s">
        <v>92</v>
      </c>
      <c r="B33" s="32" t="s">
        <v>2</v>
      </c>
      <c r="C33" s="32" t="s">
        <v>47</v>
      </c>
      <c r="D33" s="32" t="s">
        <v>90</v>
      </c>
      <c r="E33" s="32" t="s">
        <v>89</v>
      </c>
      <c r="F33" s="33">
        <v>14032.38</v>
      </c>
      <c r="G33" s="34">
        <v>97351.039999999994</v>
      </c>
    </row>
    <row r="34" spans="1:7" ht="15.75" thickBot="1" x14ac:dyDescent="0.3">
      <c r="A34" s="19" t="s">
        <v>92</v>
      </c>
      <c r="B34" s="21"/>
      <c r="C34" s="21"/>
      <c r="D34" s="21"/>
      <c r="E34" s="21"/>
      <c r="F34" s="21">
        <f>SUM(F22:F33)</f>
        <v>411226.66000000003</v>
      </c>
      <c r="G34" s="20">
        <f>SUM(G22:G33)</f>
        <v>1968522.3400000003</v>
      </c>
    </row>
    <row r="35" spans="1:7" x14ac:dyDescent="0.25">
      <c r="A35" s="32" t="s">
        <v>93</v>
      </c>
      <c r="B35" s="32" t="s">
        <v>2</v>
      </c>
      <c r="C35" s="32" t="s">
        <v>47</v>
      </c>
      <c r="D35" s="32" t="s">
        <v>109</v>
      </c>
      <c r="E35" s="32" t="s">
        <v>23</v>
      </c>
      <c r="F35" s="33">
        <v>156.76</v>
      </c>
      <c r="G35" s="34">
        <v>4829.72</v>
      </c>
    </row>
    <row r="36" spans="1:7" x14ac:dyDescent="0.25">
      <c r="A36" s="32" t="s">
        <v>93</v>
      </c>
      <c r="B36" s="32" t="s">
        <v>2</v>
      </c>
      <c r="C36" s="32" t="s">
        <v>47</v>
      </c>
      <c r="D36" s="32" t="s">
        <v>84</v>
      </c>
      <c r="E36" s="32" t="s">
        <v>30</v>
      </c>
      <c r="F36" s="33">
        <v>7397.39</v>
      </c>
      <c r="G36" s="34">
        <v>44340.62</v>
      </c>
    </row>
    <row r="37" spans="1:7" x14ac:dyDescent="0.25">
      <c r="A37" s="32" t="s">
        <v>93</v>
      </c>
      <c r="B37" s="32" t="s">
        <v>2</v>
      </c>
      <c r="C37" s="32" t="s">
        <v>47</v>
      </c>
      <c r="D37" s="32" t="s">
        <v>84</v>
      </c>
      <c r="E37" s="32" t="s">
        <v>23</v>
      </c>
      <c r="F37" s="33">
        <v>133481.49</v>
      </c>
      <c r="G37" s="34">
        <v>341679.2</v>
      </c>
    </row>
    <row r="38" spans="1:7" x14ac:dyDescent="0.25">
      <c r="A38" s="32" t="s">
        <v>93</v>
      </c>
      <c r="B38" s="32" t="s">
        <v>2</v>
      </c>
      <c r="C38" s="32" t="s">
        <v>47</v>
      </c>
      <c r="D38" s="32" t="s">
        <v>84</v>
      </c>
      <c r="E38" s="32" t="s">
        <v>110</v>
      </c>
      <c r="F38" s="33">
        <v>4883.17</v>
      </c>
      <c r="G38" s="34">
        <v>19659.900000000001</v>
      </c>
    </row>
    <row r="39" spans="1:7" x14ac:dyDescent="0.25">
      <c r="A39" s="32" t="s">
        <v>93</v>
      </c>
      <c r="B39" s="32" t="s">
        <v>2</v>
      </c>
      <c r="C39" s="32" t="s">
        <v>47</v>
      </c>
      <c r="D39" s="32" t="s">
        <v>86</v>
      </c>
      <c r="E39" s="32" t="s">
        <v>23</v>
      </c>
      <c r="F39" s="33">
        <v>124792.11</v>
      </c>
      <c r="G39" s="34">
        <v>478464</v>
      </c>
    </row>
    <row r="40" spans="1:7" x14ac:dyDescent="0.25">
      <c r="A40" s="32" t="s">
        <v>93</v>
      </c>
      <c r="B40" s="32" t="s">
        <v>2</v>
      </c>
      <c r="C40" s="32" t="s">
        <v>47</v>
      </c>
      <c r="D40" s="32" t="s">
        <v>88</v>
      </c>
      <c r="E40" s="32" t="s">
        <v>61</v>
      </c>
      <c r="F40" s="33">
        <v>10849.92</v>
      </c>
      <c r="G40" s="34">
        <v>103891.55</v>
      </c>
    </row>
    <row r="41" spans="1:7" x14ac:dyDescent="0.25">
      <c r="A41" s="32" t="s">
        <v>93</v>
      </c>
      <c r="B41" s="32" t="s">
        <v>2</v>
      </c>
      <c r="C41" s="32" t="s">
        <v>47</v>
      </c>
      <c r="D41" s="32" t="s">
        <v>88</v>
      </c>
      <c r="E41" s="32" t="s">
        <v>111</v>
      </c>
      <c r="F41" s="33">
        <v>1152</v>
      </c>
      <c r="G41" s="34">
        <v>1965.6</v>
      </c>
    </row>
    <row r="42" spans="1:7" x14ac:dyDescent="0.25">
      <c r="A42" s="32" t="s">
        <v>93</v>
      </c>
      <c r="B42" s="32" t="s">
        <v>2</v>
      </c>
      <c r="C42" s="32" t="s">
        <v>47</v>
      </c>
      <c r="D42" s="32" t="s">
        <v>88</v>
      </c>
      <c r="E42" s="32" t="s">
        <v>112</v>
      </c>
      <c r="F42" s="33">
        <v>1224.71</v>
      </c>
      <c r="G42" s="34">
        <v>7407</v>
      </c>
    </row>
    <row r="43" spans="1:7" x14ac:dyDescent="0.25">
      <c r="A43" s="32" t="s">
        <v>93</v>
      </c>
      <c r="B43" s="32" t="s">
        <v>2</v>
      </c>
      <c r="C43" s="32" t="s">
        <v>47</v>
      </c>
      <c r="D43" s="32" t="s">
        <v>88</v>
      </c>
      <c r="E43" s="32" t="s">
        <v>48</v>
      </c>
      <c r="F43" s="33">
        <v>6725.03</v>
      </c>
      <c r="G43" s="34">
        <v>65523</v>
      </c>
    </row>
    <row r="44" spans="1:7" x14ac:dyDescent="0.25">
      <c r="A44" s="32" t="s">
        <v>93</v>
      </c>
      <c r="B44" s="32" t="s">
        <v>2</v>
      </c>
      <c r="C44" s="32" t="s">
        <v>47</v>
      </c>
      <c r="D44" s="32" t="s">
        <v>88</v>
      </c>
      <c r="E44" s="32" t="s">
        <v>30</v>
      </c>
      <c r="F44" s="33">
        <v>12729.16</v>
      </c>
      <c r="G44" s="34">
        <v>121194</v>
      </c>
    </row>
    <row r="45" spans="1:7" x14ac:dyDescent="0.25">
      <c r="A45" s="32" t="s">
        <v>93</v>
      </c>
      <c r="B45" s="32" t="s">
        <v>2</v>
      </c>
      <c r="C45" s="32" t="s">
        <v>47</v>
      </c>
      <c r="D45" s="32" t="s">
        <v>88</v>
      </c>
      <c r="E45" s="32" t="s">
        <v>106</v>
      </c>
      <c r="F45" s="33">
        <v>5775.74</v>
      </c>
      <c r="G45" s="34">
        <v>81197.38</v>
      </c>
    </row>
    <row r="46" spans="1:7" x14ac:dyDescent="0.25">
      <c r="A46" s="32" t="s">
        <v>93</v>
      </c>
      <c r="B46" s="32" t="s">
        <v>2</v>
      </c>
      <c r="C46" s="32" t="s">
        <v>47</v>
      </c>
      <c r="D46" s="32" t="s">
        <v>88</v>
      </c>
      <c r="E46" s="32" t="s">
        <v>28</v>
      </c>
      <c r="F46" s="33">
        <v>42998.63</v>
      </c>
      <c r="G46" s="34">
        <v>236140.63</v>
      </c>
    </row>
    <row r="47" spans="1:7" x14ac:dyDescent="0.25">
      <c r="A47" s="32" t="s">
        <v>93</v>
      </c>
      <c r="B47" s="32" t="s">
        <v>2</v>
      </c>
      <c r="C47" s="32" t="s">
        <v>47</v>
      </c>
      <c r="D47" s="32" t="s">
        <v>88</v>
      </c>
      <c r="E47" s="32" t="s">
        <v>89</v>
      </c>
      <c r="F47" s="33">
        <v>37337.18</v>
      </c>
      <c r="G47" s="34">
        <v>171112.8</v>
      </c>
    </row>
    <row r="48" spans="1:7" x14ac:dyDescent="0.25">
      <c r="A48" s="32" t="s">
        <v>93</v>
      </c>
      <c r="B48" s="32" t="s">
        <v>2</v>
      </c>
      <c r="C48" s="32" t="s">
        <v>47</v>
      </c>
      <c r="D48" s="32" t="s">
        <v>90</v>
      </c>
      <c r="E48" s="32" t="s">
        <v>113</v>
      </c>
      <c r="F48" s="33">
        <v>3492.6</v>
      </c>
      <c r="G48" s="34">
        <v>30406.400000000001</v>
      </c>
    </row>
    <row r="49" spans="1:7" x14ac:dyDescent="0.25">
      <c r="A49" s="32" t="s">
        <v>93</v>
      </c>
      <c r="B49" s="32" t="s">
        <v>2</v>
      </c>
      <c r="C49" s="32" t="s">
        <v>47</v>
      </c>
      <c r="D49" s="32" t="s">
        <v>90</v>
      </c>
      <c r="E49" s="32" t="s">
        <v>28</v>
      </c>
      <c r="F49" s="33">
        <v>11077.17</v>
      </c>
      <c r="G49" s="34">
        <v>64660.85</v>
      </c>
    </row>
    <row r="50" spans="1:7" x14ac:dyDescent="0.25">
      <c r="A50" s="32" t="s">
        <v>93</v>
      </c>
      <c r="B50" s="32" t="s">
        <v>2</v>
      </c>
      <c r="C50" s="32" t="s">
        <v>47</v>
      </c>
      <c r="D50" s="32" t="s">
        <v>90</v>
      </c>
      <c r="E50" s="32" t="s">
        <v>89</v>
      </c>
      <c r="F50" s="33">
        <v>16970.62</v>
      </c>
      <c r="G50" s="34">
        <v>71184.75</v>
      </c>
    </row>
    <row r="51" spans="1:7" ht="15.75" thickBot="1" x14ac:dyDescent="0.3">
      <c r="A51" s="19" t="s">
        <v>93</v>
      </c>
      <c r="B51" s="21"/>
      <c r="C51" s="21"/>
      <c r="D51" s="21"/>
      <c r="E51" s="21"/>
      <c r="F51" s="21">
        <f>SUM(F35:F50)</f>
        <v>421043.67999999993</v>
      </c>
      <c r="G51" s="20">
        <f>SUM(G35:G50)</f>
        <v>1843657.4000000001</v>
      </c>
    </row>
    <row r="52" spans="1:7" x14ac:dyDescent="0.25">
      <c r="A52" s="32" t="s">
        <v>114</v>
      </c>
      <c r="B52" s="32" t="s">
        <v>2</v>
      </c>
      <c r="C52" s="32" t="s">
        <v>47</v>
      </c>
      <c r="D52" s="32" t="s">
        <v>84</v>
      </c>
      <c r="E52" s="32" t="s">
        <v>30</v>
      </c>
      <c r="F52" s="33">
        <v>970.70001220703125</v>
      </c>
      <c r="G52" s="34">
        <v>11737.2900390625</v>
      </c>
    </row>
    <row r="53" spans="1:7" x14ac:dyDescent="0.25">
      <c r="A53" s="32" t="s">
        <v>114</v>
      </c>
      <c r="B53" s="32" t="s">
        <v>2</v>
      </c>
      <c r="C53" s="32" t="s">
        <v>47</v>
      </c>
      <c r="D53" s="32" t="s">
        <v>84</v>
      </c>
      <c r="E53" s="32" t="s">
        <v>23</v>
      </c>
      <c r="F53" s="33">
        <v>74887.38916015625</v>
      </c>
      <c r="G53" s="34">
        <v>360721.130859375</v>
      </c>
    </row>
    <row r="54" spans="1:7" x14ac:dyDescent="0.25">
      <c r="A54" s="32" t="s">
        <v>114</v>
      </c>
      <c r="B54" s="32" t="s">
        <v>2</v>
      </c>
      <c r="C54" s="32" t="s">
        <v>47</v>
      </c>
      <c r="D54" s="32" t="s">
        <v>86</v>
      </c>
      <c r="E54" s="32" t="s">
        <v>23</v>
      </c>
      <c r="F54" s="33">
        <v>13564.3603515625</v>
      </c>
      <c r="G54" s="34">
        <v>59808</v>
      </c>
    </row>
    <row r="55" spans="1:7" x14ac:dyDescent="0.25">
      <c r="A55" s="32" t="s">
        <v>114</v>
      </c>
      <c r="B55" s="32" t="s">
        <v>2</v>
      </c>
      <c r="C55" s="32" t="s">
        <v>47</v>
      </c>
      <c r="D55" s="32" t="s">
        <v>88</v>
      </c>
      <c r="E55" s="32" t="s">
        <v>111</v>
      </c>
      <c r="F55" s="33">
        <v>1728</v>
      </c>
      <c r="G55" s="34">
        <v>4772</v>
      </c>
    </row>
    <row r="56" spans="1:7" x14ac:dyDescent="0.25">
      <c r="A56" s="32" t="s">
        <v>114</v>
      </c>
      <c r="B56" s="32" t="s">
        <v>2</v>
      </c>
      <c r="C56" s="32" t="s">
        <v>47</v>
      </c>
      <c r="D56" s="32" t="s">
        <v>88</v>
      </c>
      <c r="E56" s="32" t="s">
        <v>30</v>
      </c>
      <c r="F56" s="33">
        <v>5519.3701171875</v>
      </c>
      <c r="G56" s="34">
        <v>25905.669921875</v>
      </c>
    </row>
    <row r="57" spans="1:7" x14ac:dyDescent="0.25">
      <c r="A57" s="32" t="s">
        <v>114</v>
      </c>
      <c r="B57" s="32" t="s">
        <v>2</v>
      </c>
      <c r="C57" s="32" t="s">
        <v>47</v>
      </c>
      <c r="D57" s="32" t="s">
        <v>88</v>
      </c>
      <c r="E57" s="32" t="s">
        <v>28</v>
      </c>
      <c r="F57" s="33">
        <v>62393.61083984375</v>
      </c>
      <c r="G57" s="34">
        <v>305778.9287109375</v>
      </c>
    </row>
    <row r="58" spans="1:7" x14ac:dyDescent="0.25">
      <c r="A58" s="32" t="s">
        <v>114</v>
      </c>
      <c r="B58" s="32" t="s">
        <v>2</v>
      </c>
      <c r="C58" s="32" t="s">
        <v>47</v>
      </c>
      <c r="D58" s="32" t="s">
        <v>88</v>
      </c>
      <c r="E58" s="32" t="s">
        <v>108</v>
      </c>
      <c r="F58" s="33">
        <v>5728.3798828125</v>
      </c>
      <c r="G58" s="34">
        <v>29709.25</v>
      </c>
    </row>
    <row r="59" spans="1:7" x14ac:dyDescent="0.25">
      <c r="A59" s="32" t="s">
        <v>114</v>
      </c>
      <c r="B59" s="32" t="s">
        <v>2</v>
      </c>
      <c r="C59" s="32" t="s">
        <v>47</v>
      </c>
      <c r="D59" s="32" t="s">
        <v>88</v>
      </c>
      <c r="E59" s="32" t="s">
        <v>89</v>
      </c>
      <c r="F59" s="33">
        <v>20077.4599609375</v>
      </c>
      <c r="G59" s="34">
        <v>112153.798828125</v>
      </c>
    </row>
    <row r="60" spans="1:7" x14ac:dyDescent="0.25">
      <c r="A60" s="32" t="s">
        <v>114</v>
      </c>
      <c r="B60" s="32" t="s">
        <v>2</v>
      </c>
      <c r="C60" s="32" t="s">
        <v>47</v>
      </c>
      <c r="D60" s="32" t="s">
        <v>90</v>
      </c>
      <c r="E60" s="32" t="s">
        <v>28</v>
      </c>
      <c r="F60" s="33">
        <v>13647.059814453125</v>
      </c>
      <c r="G60" s="34">
        <v>77196.2919921875</v>
      </c>
    </row>
    <row r="61" spans="1:7" x14ac:dyDescent="0.25">
      <c r="A61" s="32" t="s">
        <v>114</v>
      </c>
      <c r="B61" s="32" t="s">
        <v>2</v>
      </c>
      <c r="C61" s="32" t="s">
        <v>47</v>
      </c>
      <c r="D61" s="32" t="s">
        <v>90</v>
      </c>
      <c r="E61" s="32" t="s">
        <v>89</v>
      </c>
      <c r="F61" s="33">
        <v>7043.449951171875</v>
      </c>
      <c r="G61" s="34">
        <v>56072.8515625</v>
      </c>
    </row>
    <row r="62" spans="1:7" ht="15.75" thickBot="1" x14ac:dyDescent="0.3">
      <c r="A62" s="19" t="s">
        <v>114</v>
      </c>
      <c r="B62" s="21"/>
      <c r="C62" s="21"/>
      <c r="D62" s="21"/>
      <c r="E62" s="21"/>
      <c r="F62" s="21">
        <f>SUM(F52:F61)</f>
        <v>205559.78009033203</v>
      </c>
      <c r="G62" s="20">
        <f>SUM(G52:G61)</f>
        <v>1043855.2119140625</v>
      </c>
    </row>
    <row r="63" spans="1:7" x14ac:dyDescent="0.25">
      <c r="A63" s="32" t="s">
        <v>125</v>
      </c>
      <c r="B63" s="32" t="s">
        <v>2</v>
      </c>
      <c r="C63" s="32" t="s">
        <v>47</v>
      </c>
      <c r="D63" s="32" t="s">
        <v>84</v>
      </c>
      <c r="E63" s="32" t="s">
        <v>48</v>
      </c>
      <c r="F63" s="33">
        <v>223.75</v>
      </c>
      <c r="G63" s="34">
        <v>1418</v>
      </c>
    </row>
    <row r="64" spans="1:7" x14ac:dyDescent="0.25">
      <c r="A64" s="32" t="s">
        <v>125</v>
      </c>
      <c r="B64" s="32" t="s">
        <v>2</v>
      </c>
      <c r="C64" s="32" t="s">
        <v>47</v>
      </c>
      <c r="D64" s="32" t="s">
        <v>84</v>
      </c>
      <c r="E64" s="32" t="s">
        <v>30</v>
      </c>
      <c r="F64" s="33">
        <v>7361.330078125</v>
      </c>
      <c r="G64" s="34">
        <v>43512</v>
      </c>
    </row>
    <row r="65" spans="1:7" x14ac:dyDescent="0.25">
      <c r="A65" s="32" t="s">
        <v>125</v>
      </c>
      <c r="B65" s="32" t="s">
        <v>2</v>
      </c>
      <c r="C65" s="32" t="s">
        <v>47</v>
      </c>
      <c r="D65" s="32" t="s">
        <v>84</v>
      </c>
      <c r="E65" s="32" t="s">
        <v>23</v>
      </c>
      <c r="F65" s="33">
        <v>95882.37939453125</v>
      </c>
      <c r="G65" s="34">
        <v>608173</v>
      </c>
    </row>
    <row r="66" spans="1:7" x14ac:dyDescent="0.25">
      <c r="A66" s="32" t="s">
        <v>125</v>
      </c>
      <c r="B66" s="32" t="s">
        <v>2</v>
      </c>
      <c r="C66" s="32" t="s">
        <v>47</v>
      </c>
      <c r="D66" s="32" t="s">
        <v>86</v>
      </c>
      <c r="E66" s="32" t="s">
        <v>23</v>
      </c>
      <c r="F66" s="33">
        <v>125731.921875</v>
      </c>
      <c r="G66" s="34">
        <v>538372</v>
      </c>
    </row>
    <row r="67" spans="1:7" x14ac:dyDescent="0.25">
      <c r="A67" s="32" t="s">
        <v>125</v>
      </c>
      <c r="B67" s="32" t="s">
        <v>2</v>
      </c>
      <c r="C67" s="32" t="s">
        <v>47</v>
      </c>
      <c r="D67" s="32" t="s">
        <v>88</v>
      </c>
      <c r="E67" s="32" t="s">
        <v>61</v>
      </c>
      <c r="F67" s="33">
        <v>9800.1201171875</v>
      </c>
      <c r="G67" s="34">
        <v>189026.421875</v>
      </c>
    </row>
    <row r="68" spans="1:7" x14ac:dyDescent="0.25">
      <c r="A68" s="32" t="s">
        <v>125</v>
      </c>
      <c r="B68" s="32" t="s">
        <v>2</v>
      </c>
      <c r="C68" s="32" t="s">
        <v>47</v>
      </c>
      <c r="D68" s="32" t="s">
        <v>88</v>
      </c>
      <c r="E68" s="32" t="s">
        <v>48</v>
      </c>
      <c r="F68" s="33">
        <v>15542.18994140625</v>
      </c>
      <c r="G68" s="34">
        <v>161316</v>
      </c>
    </row>
    <row r="69" spans="1:7" x14ac:dyDescent="0.25">
      <c r="A69" s="32" t="s">
        <v>125</v>
      </c>
      <c r="B69" s="32" t="s">
        <v>2</v>
      </c>
      <c r="C69" s="32" t="s">
        <v>47</v>
      </c>
      <c r="D69" s="32" t="s">
        <v>88</v>
      </c>
      <c r="E69" s="32" t="s">
        <v>23</v>
      </c>
      <c r="F69" s="33">
        <v>7013.97021484375</v>
      </c>
      <c r="G69" s="34">
        <v>89485</v>
      </c>
    </row>
    <row r="70" spans="1:7" x14ac:dyDescent="0.25">
      <c r="A70" s="32" t="s">
        <v>125</v>
      </c>
      <c r="B70" s="32" t="s">
        <v>2</v>
      </c>
      <c r="C70" s="32" t="s">
        <v>47</v>
      </c>
      <c r="D70" s="32" t="s">
        <v>88</v>
      </c>
      <c r="E70" s="32" t="s">
        <v>28</v>
      </c>
      <c r="F70" s="33">
        <v>102435.22900390625</v>
      </c>
      <c r="G70" s="34">
        <v>635656.8671875</v>
      </c>
    </row>
    <row r="71" spans="1:7" x14ac:dyDescent="0.25">
      <c r="A71" s="32" t="s">
        <v>125</v>
      </c>
      <c r="B71" s="32" t="s">
        <v>2</v>
      </c>
      <c r="C71" s="32" t="s">
        <v>47</v>
      </c>
      <c r="D71" s="32" t="s">
        <v>88</v>
      </c>
      <c r="E71" s="32" t="s">
        <v>108</v>
      </c>
      <c r="F71" s="33">
        <v>6406.60009765625</v>
      </c>
      <c r="G71" s="34">
        <v>80648.4609375</v>
      </c>
    </row>
    <row r="72" spans="1:7" x14ac:dyDescent="0.25">
      <c r="A72" s="32" t="s">
        <v>125</v>
      </c>
      <c r="B72" s="32" t="s">
        <v>2</v>
      </c>
      <c r="C72" s="32" t="s">
        <v>47</v>
      </c>
      <c r="D72" s="32" t="s">
        <v>88</v>
      </c>
      <c r="E72" s="32" t="s">
        <v>89</v>
      </c>
      <c r="F72" s="33">
        <v>47297.21923828125</v>
      </c>
      <c r="G72" s="34">
        <v>202722.41735839844</v>
      </c>
    </row>
    <row r="73" spans="1:7" x14ac:dyDescent="0.25">
      <c r="A73" s="32" t="s">
        <v>125</v>
      </c>
      <c r="B73" s="32" t="s">
        <v>2</v>
      </c>
      <c r="C73" s="32" t="s">
        <v>47</v>
      </c>
      <c r="D73" s="32" t="s">
        <v>90</v>
      </c>
      <c r="E73" s="32" t="s">
        <v>89</v>
      </c>
      <c r="F73" s="33">
        <v>20521.37939453125</v>
      </c>
      <c r="G73" s="34">
        <v>124766.208984375</v>
      </c>
    </row>
    <row r="74" spans="1:7" ht="15.75" thickBot="1" x14ac:dyDescent="0.3">
      <c r="A74" s="19" t="s">
        <v>125</v>
      </c>
      <c r="B74" s="21"/>
      <c r="C74" s="21"/>
      <c r="D74" s="21"/>
      <c r="E74" s="21"/>
      <c r="F74" s="21">
        <f>SUM(F63:F73)</f>
        <v>438216.08935546875</v>
      </c>
      <c r="G74" s="20">
        <f>SUM(G63:G73)</f>
        <v>2675096.3763427734</v>
      </c>
    </row>
    <row r="75" spans="1:7" ht="16.5" thickBot="1" x14ac:dyDescent="0.3">
      <c r="A75" s="17" t="s">
        <v>0</v>
      </c>
      <c r="B75" s="17"/>
      <c r="C75" s="17"/>
      <c r="D75" s="17"/>
      <c r="E75" s="17"/>
      <c r="F75" s="17">
        <f>SUM(F74,F62,F51,F34,F21)</f>
        <v>1731226.1994458006</v>
      </c>
      <c r="G75" s="18">
        <f>SUM(G74,G62,G51,G34,G21)</f>
        <v>9153568.1182568371</v>
      </c>
    </row>
  </sheetData>
  <sortState xmlns:xlrd2="http://schemas.microsoft.com/office/spreadsheetml/2017/richdata2" ref="A12:H154">
    <sortCondition ref="D12:D154"/>
    <sortCondition ref="E12:E154"/>
  </sortState>
  <mergeCells count="5">
    <mergeCell ref="A6:G6"/>
    <mergeCell ref="A7:G7"/>
    <mergeCell ref="A8:G8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1"/>
  <headerFooter>
    <oddFooter>&amp;CE-Página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29" bestFit="1" customWidth="1"/>
  </cols>
  <sheetData>
    <row r="1" spans="1:7" x14ac:dyDescent="0.25">
      <c r="A1" s="11"/>
    </row>
    <row r="6" spans="1:7" x14ac:dyDescent="0.25">
      <c r="A6" s="53" t="s">
        <v>14</v>
      </c>
      <c r="B6" s="53"/>
      <c r="C6" s="53"/>
      <c r="D6" s="53"/>
      <c r="E6" s="53"/>
      <c r="F6" s="53"/>
      <c r="G6" s="53"/>
    </row>
    <row r="7" spans="1:7" ht="23.25" x14ac:dyDescent="0.35">
      <c r="A7" s="54" t="s">
        <v>15</v>
      </c>
      <c r="B7" s="54"/>
      <c r="C7" s="54"/>
      <c r="D7" s="54"/>
      <c r="E7" s="54"/>
      <c r="F7" s="54"/>
      <c r="G7" s="54"/>
    </row>
    <row r="8" spans="1:7" ht="22.5" x14ac:dyDescent="0.35">
      <c r="A8" s="55" t="s">
        <v>16</v>
      </c>
      <c r="B8" s="55"/>
      <c r="C8" s="55"/>
      <c r="D8" s="55"/>
      <c r="E8" s="55"/>
      <c r="F8" s="55"/>
      <c r="G8" s="55"/>
    </row>
    <row r="9" spans="1:7" ht="20.25" thickBot="1" x14ac:dyDescent="0.4">
      <c r="A9" s="60" t="str">
        <f>Consolidado!A9</f>
        <v>“Año del Fomento a las Exportaciones”</v>
      </c>
      <c r="B9" s="60"/>
      <c r="C9" s="60"/>
      <c r="D9" s="60"/>
      <c r="E9" s="60"/>
      <c r="F9" s="60"/>
      <c r="G9" s="60"/>
    </row>
    <row r="10" spans="1:7" ht="15.75" thickBot="1" x14ac:dyDescent="0.3">
      <c r="A10" s="57" t="s">
        <v>54</v>
      </c>
      <c r="B10" s="58"/>
      <c r="C10" s="58"/>
      <c r="D10" s="58"/>
      <c r="E10" s="58"/>
      <c r="F10" s="58"/>
      <c r="G10" s="61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13</v>
      </c>
      <c r="E11" s="35" t="s">
        <v>21</v>
      </c>
      <c r="F11" s="36" t="s">
        <v>7</v>
      </c>
      <c r="G11" s="37" t="s">
        <v>8</v>
      </c>
    </row>
    <row r="12" spans="1:7" x14ac:dyDescent="0.25">
      <c r="A12" s="32"/>
      <c r="B12" s="32"/>
      <c r="C12" s="32"/>
      <c r="D12" s="32"/>
      <c r="E12" s="32"/>
      <c r="F12" s="44"/>
      <c r="G12" s="45"/>
    </row>
    <row r="13" spans="1:7" x14ac:dyDescent="0.25">
      <c r="A13" s="38"/>
      <c r="B13" s="39"/>
      <c r="C13" s="39"/>
      <c r="D13" s="39"/>
      <c r="E13" s="39"/>
      <c r="F13" s="39"/>
      <c r="G13" s="40"/>
    </row>
    <row r="14" spans="1:7" x14ac:dyDescent="0.25">
      <c r="A14" s="32"/>
      <c r="B14" s="32"/>
      <c r="C14" s="32"/>
      <c r="D14" s="32"/>
      <c r="E14" s="32"/>
      <c r="F14" s="33"/>
      <c r="G14" s="34"/>
    </row>
    <row r="15" spans="1:7" ht="15.75" thickBot="1" x14ac:dyDescent="0.3">
      <c r="A15" s="38"/>
      <c r="B15" s="39"/>
      <c r="C15" s="39"/>
      <c r="D15" s="39"/>
      <c r="E15" s="39"/>
      <c r="F15" s="39"/>
      <c r="G15" s="40"/>
    </row>
    <row r="16" spans="1:7" ht="16.5" thickBot="1" x14ac:dyDescent="0.3">
      <c r="A16" s="25" t="s">
        <v>0</v>
      </c>
      <c r="B16" s="25"/>
      <c r="C16" s="25"/>
      <c r="D16" s="25"/>
      <c r="E16" s="25"/>
      <c r="F16" s="25">
        <f>SUM(F15,F13)</f>
        <v>0</v>
      </c>
      <c r="G16" s="2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Consolidado</vt:lpstr>
      <vt:lpstr>Bovino Carnico</vt:lpstr>
      <vt:lpstr>Bovino Lacteo</vt:lpstr>
      <vt:lpstr>Leche</vt:lpstr>
      <vt:lpstr>Porcino Carnico</vt:lpstr>
      <vt:lpstr>Pieles</vt:lpstr>
      <vt:lpstr>Embutidos</vt:lpstr>
      <vt:lpstr>Otro Origen</vt:lpstr>
      <vt:lpstr>Huevo</vt:lpstr>
      <vt:lpstr>Alimento animal</vt:lpstr>
      <vt:lpstr>Pro vet</vt:lpstr>
      <vt:lpstr>'Alimento animal'!Títulos_a_imprimir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'Porcino Carnico'!Títulos_a_imprimir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2018-08-07T15:24:49Z</cp:lastPrinted>
  <dcterms:created xsi:type="dcterms:W3CDTF">2013-05-27T12:29:06Z</dcterms:created>
  <dcterms:modified xsi:type="dcterms:W3CDTF">2025-06-04T20:14:16Z</dcterms:modified>
</cp:coreProperties>
</file>