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6.xml" ContentType="application/vnd.openxmlformats-officedocument.spreadsheetml.pivotTab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lanificasion\Desktop\Datos DIGEGA 2025\Informe Imp-Exp 2025\"/>
    </mc:Choice>
  </mc:AlternateContent>
  <bookViews>
    <workbookView xWindow="0" yWindow="0" windowWidth="20490" windowHeight="7155" tabRatio="918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Pollo" sheetId="22" r:id="rId7"/>
    <sheet name="Otro Origen" sheetId="14" r:id="rId8"/>
    <sheet name="Huevo" sheetId="23" r:id="rId9"/>
    <sheet name="Pro vet" sheetId="20" r:id="rId10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8">Huevo!$11:$13</definedName>
    <definedName name="_xlnm.Print_Titles" localSheetId="3">Leche!$10:$12</definedName>
    <definedName name="_xlnm.Print_Titles" localSheetId="7">'Otro Origen'!$10:$12</definedName>
    <definedName name="_xlnm.Print_Titles" localSheetId="4">Pieles!$11:$13</definedName>
    <definedName name="_xlnm.Print_Titles" localSheetId="6">Pollo!$10:$12</definedName>
  </definedNames>
  <calcPr calcId="191028"/>
  <pivotCaches>
    <pivotCache cacheId="0" r:id="rId11"/>
    <pivotCache cacheId="1" r:id="rId12"/>
    <pivotCache cacheId="2" r:id="rId13"/>
    <pivotCache cacheId="4" r:id="rId14"/>
    <pivotCache cacheId="5" r:id="rId15"/>
    <pivotCache cacheId="6" r:id="rId16"/>
    <pivotCache cacheId="7" r:id="rId17"/>
    <pivotCache cacheId="10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G28" i="6"/>
  <c r="A12" i="23"/>
  <c r="G21" i="23"/>
  <c r="F21" i="23"/>
  <c r="G19" i="23"/>
  <c r="F19" i="23"/>
  <c r="G17" i="23"/>
  <c r="F17" i="23"/>
  <c r="A11" i="22"/>
  <c r="G24" i="22"/>
  <c r="F24" i="22"/>
  <c r="G21" i="22"/>
  <c r="F21" i="22"/>
  <c r="G16" i="22"/>
  <c r="F16" i="22"/>
  <c r="F22" i="11"/>
  <c r="G22" i="11"/>
  <c r="F68" i="7"/>
  <c r="G68" i="7"/>
  <c r="F49" i="7"/>
  <c r="G49" i="7"/>
  <c r="F29" i="7"/>
  <c r="F69" i="7" s="1"/>
  <c r="G29" i="7"/>
  <c r="G69" i="7" l="1"/>
  <c r="F22" i="23"/>
  <c r="G22" i="23"/>
  <c r="G25" i="22"/>
  <c r="F25" i="22"/>
  <c r="F16" i="11" l="1"/>
  <c r="G16" i="11"/>
  <c r="F35" i="14" l="1"/>
  <c r="G35" i="14"/>
  <c r="F24" i="11" l="1"/>
  <c r="G24" i="11"/>
  <c r="F33" i="6"/>
  <c r="G33" i="6"/>
  <c r="E19" i="20" l="1"/>
  <c r="E14" i="20"/>
  <c r="F20" i="6" l="1"/>
  <c r="G20" i="6"/>
  <c r="F28" i="5"/>
  <c r="G28" i="5"/>
  <c r="F24" i="5"/>
  <c r="G24" i="5"/>
  <c r="F18" i="5"/>
  <c r="G18" i="5"/>
  <c r="F34" i="6" l="1"/>
  <c r="G34" i="6"/>
  <c r="F18" i="14"/>
  <c r="G18" i="14"/>
  <c r="F24" i="14" l="1"/>
  <c r="F36" i="14" s="1"/>
  <c r="G24" i="14"/>
  <c r="G36" i="14" s="1"/>
  <c r="E23" i="20" l="1"/>
  <c r="F16" i="12"/>
  <c r="G16" i="12"/>
  <c r="F14" i="12" l="1"/>
  <c r="F19" i="12" s="1"/>
  <c r="G14" i="12"/>
  <c r="G19" i="12" s="1"/>
  <c r="F25" i="11"/>
  <c r="G25" i="11"/>
  <c r="C16" i="15" s="1"/>
  <c r="G29" i="5" l="1"/>
  <c r="F29" i="5"/>
  <c r="E24" i="20"/>
  <c r="C13" i="15" l="1"/>
  <c r="C14" i="15"/>
  <c r="B14" i="15"/>
  <c r="B11" i="20" l="1"/>
  <c r="A11" i="14"/>
  <c r="A11" i="12"/>
  <c r="A12" i="11"/>
  <c r="A11" i="7"/>
  <c r="A11" i="6"/>
  <c r="A12" i="5"/>
  <c r="B13" i="15" l="1"/>
  <c r="C19" i="15" l="1"/>
  <c r="B16" i="15" l="1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<sst xmlns="http://schemas.openxmlformats.org/spreadsheetml/2006/main" count="874" uniqueCount="110">
  <si>
    <t>Dirección General de Ganadería</t>
  </si>
  <si>
    <t>Depto. de Planificacion y Desarrollo</t>
  </si>
  <si>
    <t xml:space="preserve">Consolidado General de Exportaciones </t>
  </si>
  <si>
    <t>1er Trimestre Año 2025</t>
  </si>
  <si>
    <t>Mercancia</t>
  </si>
  <si>
    <t>Kilos</t>
  </si>
  <si>
    <t>Valor US$</t>
  </si>
  <si>
    <t>Res</t>
  </si>
  <si>
    <t>Lacteo</t>
  </si>
  <si>
    <t>Leche</t>
  </si>
  <si>
    <t>Pieles</t>
  </si>
  <si>
    <t>Embutidos</t>
  </si>
  <si>
    <t>Otro Origen</t>
  </si>
  <si>
    <t>Productos Veterinarios</t>
  </si>
  <si>
    <t>N/A</t>
  </si>
  <si>
    <t>Total</t>
  </si>
  <si>
    <t xml:space="preserve">Consolidado de Exportaciones de Carne de Res </t>
  </si>
  <si>
    <t>Mes</t>
  </si>
  <si>
    <t>Origen</t>
  </si>
  <si>
    <t>Clasificación</t>
  </si>
  <si>
    <t>Destino</t>
  </si>
  <si>
    <t>Enero</t>
  </si>
  <si>
    <t>Bovino</t>
  </si>
  <si>
    <t>Cárnico</t>
  </si>
  <si>
    <t>Carne deshuesada</t>
  </si>
  <si>
    <t>El Salvador</t>
  </si>
  <si>
    <t>Guatemala</t>
  </si>
  <si>
    <t>Cortes</t>
  </si>
  <si>
    <t>Lengua</t>
  </si>
  <si>
    <t>Enero*</t>
  </si>
  <si>
    <t>Febrero</t>
  </si>
  <si>
    <t>Febrero*</t>
  </si>
  <si>
    <t>Marzo</t>
  </si>
  <si>
    <t>Estados Unidos</t>
  </si>
  <si>
    <t>Marzo*</t>
  </si>
  <si>
    <t>Nota: Los meses con asterisco (*) estan sujetos a cambios</t>
  </si>
  <si>
    <t>Consolidado por pais</t>
  </si>
  <si>
    <t>Kilogramos</t>
  </si>
  <si>
    <t xml:space="preserve"> Valor US$</t>
  </si>
  <si>
    <t>Total general</t>
  </si>
  <si>
    <t xml:space="preserve">Consolidado de Exportaciones de Lacteos </t>
  </si>
  <si>
    <t>Lácteo</t>
  </si>
  <si>
    <t>Crema de leche</t>
  </si>
  <si>
    <t>Curazao</t>
  </si>
  <si>
    <t>Dulce de leche</t>
  </si>
  <si>
    <t>Helados</t>
  </si>
  <si>
    <t>Barbados</t>
  </si>
  <si>
    <t>Jamaica</t>
  </si>
  <si>
    <t>San Martin</t>
  </si>
  <si>
    <t>Queso</t>
  </si>
  <si>
    <t>Holandes</t>
  </si>
  <si>
    <t>Haiti</t>
  </si>
  <si>
    <t>Aruba</t>
  </si>
  <si>
    <t>Dominica</t>
  </si>
  <si>
    <t>Islas Turcas y Caicos</t>
  </si>
  <si>
    <t>Antigua y Barbuda</t>
  </si>
  <si>
    <t>Trinidad &amp; Tobago</t>
  </si>
  <si>
    <t xml:space="preserve">Consolidado de Exportaciones de Leche </t>
  </si>
  <si>
    <t>Formula Infantil</t>
  </si>
  <si>
    <t>Santa Lucia</t>
  </si>
  <si>
    <t>Leche con Chocolate</t>
  </si>
  <si>
    <t>Bonaire</t>
  </si>
  <si>
    <t>Islas Virgenes (U.S.)</t>
  </si>
  <si>
    <t>San Tomas</t>
  </si>
  <si>
    <t>Leche entera en polvo</t>
  </si>
  <si>
    <t>Leche entera liquida</t>
  </si>
  <si>
    <t>Guyana</t>
  </si>
  <si>
    <t>Leche condensada</t>
  </si>
  <si>
    <t>San Marino</t>
  </si>
  <si>
    <t>Consolidado de Exportaciones de Pieles</t>
  </si>
  <si>
    <t>Piel Animal</t>
  </si>
  <si>
    <t>Piel Bovina terminada</t>
  </si>
  <si>
    <t>Italia</t>
  </si>
  <si>
    <t>Exportacion</t>
  </si>
  <si>
    <t>Pieles Bovinas Frescas Saladas</t>
  </si>
  <si>
    <t>Indonesia</t>
  </si>
  <si>
    <t>Piel Bovina Salada verde</t>
  </si>
  <si>
    <t>Portugal</t>
  </si>
  <si>
    <t>Turquia</t>
  </si>
  <si>
    <t>Alemania</t>
  </si>
  <si>
    <t>Curtidas o Curadas</t>
  </si>
  <si>
    <t>Diciembre*</t>
  </si>
  <si>
    <t>Consolidado de Exportaciones de Embutidos</t>
  </si>
  <si>
    <t>Octubre*</t>
  </si>
  <si>
    <t>Noviembre*</t>
  </si>
  <si>
    <t>Consolidado de Exportaciones de Carne de Pollo</t>
  </si>
  <si>
    <t>Pollo</t>
  </si>
  <si>
    <t>Carne deshidratada</t>
  </si>
  <si>
    <t>Grasa</t>
  </si>
  <si>
    <t>Grasa de Pollo</t>
  </si>
  <si>
    <t>MDM, MSC, Pasta o Pulpa</t>
  </si>
  <si>
    <t>Brasil</t>
  </si>
  <si>
    <t>Muslos</t>
  </si>
  <si>
    <t xml:space="preserve"> Kilos</t>
  </si>
  <si>
    <t xml:space="preserve">Consolidado de Exportaciones de Mercancia de Otro Origen </t>
  </si>
  <si>
    <t>Otro Tipo</t>
  </si>
  <si>
    <t>Caldo de pollo</t>
  </si>
  <si>
    <t>Cuba</t>
  </si>
  <si>
    <t>Sazones</t>
  </si>
  <si>
    <t>Sopa</t>
  </si>
  <si>
    <t>Consolidado de Exportaciones de Huevos</t>
  </si>
  <si>
    <t>Pais de Procedencia</t>
  </si>
  <si>
    <t>Avícola</t>
  </si>
  <si>
    <t>Huevo</t>
  </si>
  <si>
    <t>Huevo entero</t>
  </si>
  <si>
    <t xml:space="preserve">Consolidado de Exportaciones de Productos veterinarios </t>
  </si>
  <si>
    <t>PVET</t>
  </si>
  <si>
    <t>Chile</t>
  </si>
  <si>
    <t>Filipinas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</si>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</sst>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0" fillId="0" borderId="0" xfId="1" applyFont="1"/>
    <xf numFmtId="0" fontId="8" fillId="0" borderId="0" xfId="0" applyFont="1" applyAlignment="1">
      <alignment horizontal="center"/>
    </xf>
    <xf numFmtId="0" fontId="2" fillId="2" borderId="1" xfId="4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4" fillId="0" borderId="1" xfId="1" applyFont="1" applyBorder="1"/>
    <xf numFmtId="164" fontId="4" fillId="0" borderId="1" xfId="1" applyNumberFormat="1" applyFont="1" applyBorder="1" applyAlignment="1">
      <alignment horizontal="center"/>
    </xf>
    <xf numFmtId="0" fontId="5" fillId="3" borderId="1" xfId="0" applyFont="1" applyFill="1" applyBorder="1"/>
    <xf numFmtId="164" fontId="5" fillId="3" borderId="1" xfId="1" applyNumberFormat="1" applyFont="1" applyFill="1" applyBorder="1"/>
    <xf numFmtId="43" fontId="5" fillId="3" borderId="1" xfId="1" applyFont="1" applyFill="1" applyBorder="1"/>
    <xf numFmtId="0" fontId="2" fillId="4" borderId="1" xfId="4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2" fillId="3" borderId="1" xfId="3" applyFont="1" applyFill="1" applyBorder="1" applyAlignment="1">
      <alignment wrapText="1"/>
    </xf>
    <xf numFmtId="164" fontId="7" fillId="3" borderId="1" xfId="1" applyNumberFormat="1" applyFont="1" applyFill="1" applyBorder="1"/>
    <xf numFmtId="43" fontId="7" fillId="3" borderId="1" xfId="1" applyFont="1" applyFill="1" applyBorder="1"/>
    <xf numFmtId="43" fontId="1" fillId="0" borderId="1" xfId="1" applyFont="1" applyFill="1" applyBorder="1" applyAlignment="1">
      <alignment wrapText="1"/>
    </xf>
    <xf numFmtId="164" fontId="5" fillId="3" borderId="1" xfId="1" applyNumberFormat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0" fontId="1" fillId="0" borderId="1" xfId="5" applyFont="1" applyBorder="1" applyAlignment="1">
      <alignment wrapText="1"/>
    </xf>
    <xf numFmtId="4" fontId="1" fillId="0" borderId="1" xfId="5" applyNumberFormat="1" applyFont="1" applyBorder="1" applyAlignment="1">
      <alignment horizontal="right" wrapText="1"/>
    </xf>
    <xf numFmtId="0" fontId="1" fillId="0" borderId="1" xfId="2" applyFont="1" applyBorder="1" applyAlignment="1">
      <alignment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6" fillId="0" borderId="0" xfId="0" applyFont="1" applyAlignment="1">
      <alignment horizontal="left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0" fontId="1" fillId="5" borderId="1" xfId="5" applyFont="1" applyFill="1" applyBorder="1" applyAlignment="1">
      <alignment wrapText="1"/>
    </xf>
    <xf numFmtId="4" fontId="1" fillId="5" borderId="1" xfId="5" applyNumberFormat="1" applyFont="1" applyFill="1" applyBorder="1" applyAlignment="1">
      <alignment horizontal="right" wrapText="1"/>
    </xf>
    <xf numFmtId="0" fontId="0" fillId="5" borderId="0" xfId="0" applyFill="1"/>
    <xf numFmtId="0" fontId="2" fillId="5" borderId="1" xfId="3" applyFont="1" applyFill="1" applyBorder="1" applyAlignment="1">
      <alignment wrapText="1"/>
    </xf>
    <xf numFmtId="164" fontId="5" fillId="5" borderId="1" xfId="1" applyNumberFormat="1" applyFont="1" applyFill="1" applyBorder="1"/>
    <xf numFmtId="43" fontId="5" fillId="5" borderId="1" xfId="1" applyFont="1" applyFill="1" applyBorder="1"/>
    <xf numFmtId="0" fontId="2" fillId="2" borderId="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1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64" fontId="5" fillId="3" borderId="2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/>
    <cellStyle name="Normal_Bovino Lacteo" xfId="2"/>
    <cellStyle name="Normal_Hoja14" xfId="3"/>
    <cellStyle name="Normal_Hoja5" xfId="4"/>
  </cellStyles>
  <dxfs count="8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pivotCacheDefinition" Target="pivotCache/pivotCacheDefinition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1er Trimestre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312351.67</c:v>
                </c:pt>
                <c:pt idx="1">
                  <c:v>320031.91000000003</c:v>
                </c:pt>
                <c:pt idx="2">
                  <c:v>300248.39</c:v>
                </c:pt>
                <c:pt idx="3">
                  <c:v>344449.84</c:v>
                </c:pt>
                <c:pt idx="4">
                  <c:v>0</c:v>
                </c:pt>
                <c:pt idx="5">
                  <c:v>482417.17000000004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55-4CE3-B678-52E6FC51659D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1680472.9100000001</c:v>
                </c:pt>
                <c:pt idx="1">
                  <c:v>1057560.1200000001</c:v>
                </c:pt>
                <c:pt idx="2">
                  <c:v>580248.32000000007</c:v>
                </c:pt>
                <c:pt idx="3">
                  <c:v>253603.37</c:v>
                </c:pt>
                <c:pt idx="4">
                  <c:v>0</c:v>
                </c:pt>
                <c:pt idx="5">
                  <c:v>1634359.0699999998</c:v>
                </c:pt>
                <c:pt idx="6">
                  <c:v>242228.47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45888"/>
        <c:axId val="-5042080"/>
        <c:axId val="0"/>
      </c:bar3DChart>
      <c:catAx>
        <c:axId val="-504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2080"/>
        <c:crosses val="autoZero"/>
        <c:auto val="1"/>
        <c:lblAlgn val="ctr"/>
        <c:lblOffset val="100"/>
        <c:noMultiLvlLbl val="0"/>
      </c:catAx>
      <c:valAx>
        <c:axId val="-50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1er trimestre 2025.xlsx]Bovino Carnico!Tabla 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 de Res 1er Trimestre</a:t>
            </a:r>
            <a:r>
              <a:rPr lang="es-DO" baseline="0"/>
              <a:t> 2025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Carnico'!$B$34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Carnico'!$A$35:$A$38</c:f>
              <c:strCache>
                <c:ptCount val="3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</c:strCache>
            </c:strRef>
          </c:cat>
          <c:val>
            <c:numRef>
              <c:f>'Bovino Carnico'!$B$35:$B$38</c:f>
              <c:numCache>
                <c:formatCode>_(* #,##0.00_);_(* \(#,##0.00\);_(* "-"??_);_(@_)</c:formatCode>
                <c:ptCount val="3"/>
                <c:pt idx="0">
                  <c:v>35761.57</c:v>
                </c:pt>
                <c:pt idx="1">
                  <c:v>234860.68</c:v>
                </c:pt>
                <c:pt idx="2">
                  <c:v>41729.420000000006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05-4138-AD79-723CF5A5A4FD}"/>
            </c:ext>
          </c:extLst>
        </c:ser>
        <c:ser>
          <c:idx val="1"/>
          <c:order val="1"/>
          <c:tx>
            <c:strRef>
              <c:f>'Bovino Carnico'!$C$34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Carnico'!$A$35:$A$38</c:f>
              <c:strCache>
                <c:ptCount val="3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</c:strCache>
            </c:strRef>
          </c:cat>
          <c:val>
            <c:numRef>
              <c:f>'Bovino Carnico'!$C$35:$C$38</c:f>
              <c:numCache>
                <c:formatCode>_(* #,##0.00_);_(* \(#,##0.00\);_(* "-"??_);_(@_)</c:formatCode>
                <c:ptCount val="3"/>
                <c:pt idx="0">
                  <c:v>40856.800000000003</c:v>
                </c:pt>
                <c:pt idx="1">
                  <c:v>1374761.51</c:v>
                </c:pt>
                <c:pt idx="2">
                  <c:v>264854.59999999998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05-4138-AD79-723CF5A5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39904"/>
        <c:axId val="-5051872"/>
        <c:axId val="0"/>
      </c:bar3DChart>
      <c:catAx>
        <c:axId val="-503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1872"/>
        <c:crosses val="autoZero"/>
        <c:auto val="1"/>
        <c:lblAlgn val="ctr"/>
        <c:lblOffset val="100"/>
        <c:noMultiLvlLbl val="0"/>
      </c:catAx>
      <c:valAx>
        <c:axId val="-50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3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1er trimestre 2025.xlsx]Bovino Lacteo!Tabla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 1er Trimestre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Lacteo'!$B$39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Lacteo'!$A$40:$A$51</c:f>
              <c:strCache>
                <c:ptCount val="11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Estados Unidos</c:v>
                </c:pt>
                <c:pt idx="4">
                  <c:v>Jamaica</c:v>
                </c:pt>
                <c:pt idx="5">
                  <c:v>San Martin</c:v>
                </c:pt>
                <c:pt idx="6">
                  <c:v>Trinidad &amp; Tobago</c:v>
                </c:pt>
                <c:pt idx="7">
                  <c:v>Curazao</c:v>
                </c:pt>
                <c:pt idx="8">
                  <c:v>Haiti</c:v>
                </c:pt>
                <c:pt idx="9">
                  <c:v>Dominica</c:v>
                </c:pt>
                <c:pt idx="10">
                  <c:v>Islas Turcas y Caicos</c:v>
                </c:pt>
              </c:strCache>
            </c:strRef>
          </c:cat>
          <c:val>
            <c:numRef>
              <c:f>'Bovino Lacteo'!$B$40:$B$51</c:f>
              <c:numCache>
                <c:formatCode>_(* #,##0.00_);_(* \(#,##0.00\);_(* "-"??_);_(@_)</c:formatCode>
                <c:ptCount val="11"/>
                <c:pt idx="0">
                  <c:v>6183.58</c:v>
                </c:pt>
                <c:pt idx="1">
                  <c:v>4226.8900000000003</c:v>
                </c:pt>
                <c:pt idx="2">
                  <c:v>32228.65</c:v>
                </c:pt>
                <c:pt idx="3">
                  <c:v>14630.41</c:v>
                </c:pt>
                <c:pt idx="4">
                  <c:v>232678.72999999998</c:v>
                </c:pt>
                <c:pt idx="5">
                  <c:v>10355.91</c:v>
                </c:pt>
                <c:pt idx="6">
                  <c:v>9856.65</c:v>
                </c:pt>
                <c:pt idx="7">
                  <c:v>840</c:v>
                </c:pt>
                <c:pt idx="8">
                  <c:v>350</c:v>
                </c:pt>
                <c:pt idx="9">
                  <c:v>4696.1499999999996</c:v>
                </c:pt>
                <c:pt idx="10">
                  <c:v>3984.94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AC-4383-BCA4-6BEEC9D8DA0C}"/>
            </c:ext>
          </c:extLst>
        </c:ser>
        <c:ser>
          <c:idx val="1"/>
          <c:order val="1"/>
          <c:tx>
            <c:strRef>
              <c:f>'Bovino Lacteo'!$C$39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Lacteo'!$A$40:$A$51</c:f>
              <c:strCache>
                <c:ptCount val="11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Estados Unidos</c:v>
                </c:pt>
                <c:pt idx="4">
                  <c:v>Jamaica</c:v>
                </c:pt>
                <c:pt idx="5">
                  <c:v>San Martin</c:v>
                </c:pt>
                <c:pt idx="6">
                  <c:v>Trinidad &amp; Tobago</c:v>
                </c:pt>
                <c:pt idx="7">
                  <c:v>Curazao</c:v>
                </c:pt>
                <c:pt idx="8">
                  <c:v>Haiti</c:v>
                </c:pt>
                <c:pt idx="9">
                  <c:v>Dominica</c:v>
                </c:pt>
                <c:pt idx="10">
                  <c:v>Islas Turcas y Caicos</c:v>
                </c:pt>
              </c:strCache>
            </c:strRef>
          </c:cat>
          <c:val>
            <c:numRef>
              <c:f>'Bovino Lacteo'!$C$40:$C$51</c:f>
              <c:numCache>
                <c:formatCode>_(* #,##0.00_);_(* \(#,##0.00\);_(* "-"??_);_(@_)</c:formatCode>
                <c:ptCount val="11"/>
                <c:pt idx="0">
                  <c:v>21682.799999999999</c:v>
                </c:pt>
                <c:pt idx="1">
                  <c:v>17508.099999999999</c:v>
                </c:pt>
                <c:pt idx="2">
                  <c:v>72696.06</c:v>
                </c:pt>
                <c:pt idx="3">
                  <c:v>61914.33</c:v>
                </c:pt>
                <c:pt idx="4">
                  <c:v>757693.83</c:v>
                </c:pt>
                <c:pt idx="5">
                  <c:v>40844.550000000003</c:v>
                </c:pt>
                <c:pt idx="6">
                  <c:v>47549.65</c:v>
                </c:pt>
                <c:pt idx="7">
                  <c:v>3192</c:v>
                </c:pt>
                <c:pt idx="8">
                  <c:v>1465.5</c:v>
                </c:pt>
                <c:pt idx="9">
                  <c:v>18927.3</c:v>
                </c:pt>
                <c:pt idx="10">
                  <c:v>14086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AC-4383-BCA4-6BEEC9D8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54592"/>
        <c:axId val="-5054048"/>
        <c:axId val="0"/>
      </c:bar3DChart>
      <c:catAx>
        <c:axId val="-505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4048"/>
        <c:crosses val="autoZero"/>
        <c:auto val="1"/>
        <c:lblAlgn val="ctr"/>
        <c:lblOffset val="100"/>
        <c:noMultiLvlLbl val="0"/>
      </c:catAx>
      <c:valAx>
        <c:axId val="-505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1er trimestre 2025.xlsx]Leche!Tabla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1er Trimestre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Leche!$B$74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Leche!$A$75:$A$89</c:f>
              <c:strCache>
                <c:ptCount val="14"/>
                <c:pt idx="0">
                  <c:v>Antigua y Barbuda</c:v>
                </c:pt>
                <c:pt idx="1">
                  <c:v>Bonaire</c:v>
                </c:pt>
                <c:pt idx="2">
                  <c:v>Curazao</c:v>
                </c:pt>
                <c:pt idx="3">
                  <c:v>Dominica</c:v>
                </c:pt>
                <c:pt idx="4">
                  <c:v>Estados Unidos</c:v>
                </c:pt>
                <c:pt idx="5">
                  <c:v>Guyana</c:v>
                </c:pt>
                <c:pt idx="6">
                  <c:v>Haiti</c:v>
                </c:pt>
                <c:pt idx="7">
                  <c:v>Islas Turcas y Caicos</c:v>
                </c:pt>
                <c:pt idx="8">
                  <c:v>Islas Virgenes (U.S.)</c:v>
                </c:pt>
                <c:pt idx="9">
                  <c:v>San Martin</c:v>
                </c:pt>
                <c:pt idx="10">
                  <c:v>San Tomas</c:v>
                </c:pt>
                <c:pt idx="11">
                  <c:v>Santa Lucia</c:v>
                </c:pt>
                <c:pt idx="12">
                  <c:v>Trinidad &amp; Tobago</c:v>
                </c:pt>
                <c:pt idx="13">
                  <c:v>San Marino</c:v>
                </c:pt>
              </c:strCache>
            </c:strRef>
          </c:cat>
          <c:val>
            <c:numRef>
              <c:f>Leche!$B$75:$B$89</c:f>
              <c:numCache>
                <c:formatCode>_(* #,##0.00_);_(* \(#,##0.00\);_(* "-"??_);_(@_)</c:formatCode>
                <c:ptCount val="14"/>
                <c:pt idx="0">
                  <c:v>8940</c:v>
                </c:pt>
                <c:pt idx="1">
                  <c:v>4055</c:v>
                </c:pt>
                <c:pt idx="2">
                  <c:v>45110.55</c:v>
                </c:pt>
                <c:pt idx="3">
                  <c:v>4690</c:v>
                </c:pt>
                <c:pt idx="4">
                  <c:v>43470.7</c:v>
                </c:pt>
                <c:pt idx="5">
                  <c:v>6465.51</c:v>
                </c:pt>
                <c:pt idx="6">
                  <c:v>75787.23</c:v>
                </c:pt>
                <c:pt idx="7">
                  <c:v>5649</c:v>
                </c:pt>
                <c:pt idx="8">
                  <c:v>19114.37</c:v>
                </c:pt>
                <c:pt idx="9">
                  <c:v>14766.67</c:v>
                </c:pt>
                <c:pt idx="10">
                  <c:v>1437</c:v>
                </c:pt>
                <c:pt idx="11">
                  <c:v>19497.2</c:v>
                </c:pt>
                <c:pt idx="12">
                  <c:v>49939.16</c:v>
                </c:pt>
                <c:pt idx="13">
                  <c:v>1326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Leche!$C$74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Leche!$A$75:$A$89</c:f>
              <c:strCache>
                <c:ptCount val="14"/>
                <c:pt idx="0">
                  <c:v>Antigua y Barbuda</c:v>
                </c:pt>
                <c:pt idx="1">
                  <c:v>Bonaire</c:v>
                </c:pt>
                <c:pt idx="2">
                  <c:v>Curazao</c:v>
                </c:pt>
                <c:pt idx="3">
                  <c:v>Dominica</c:v>
                </c:pt>
                <c:pt idx="4">
                  <c:v>Estados Unidos</c:v>
                </c:pt>
                <c:pt idx="5">
                  <c:v>Guyana</c:v>
                </c:pt>
                <c:pt idx="6">
                  <c:v>Haiti</c:v>
                </c:pt>
                <c:pt idx="7">
                  <c:v>Islas Turcas y Caicos</c:v>
                </c:pt>
                <c:pt idx="8">
                  <c:v>Islas Virgenes (U.S.)</c:v>
                </c:pt>
                <c:pt idx="9">
                  <c:v>San Martin</c:v>
                </c:pt>
                <c:pt idx="10">
                  <c:v>San Tomas</c:v>
                </c:pt>
                <c:pt idx="11">
                  <c:v>Santa Lucia</c:v>
                </c:pt>
                <c:pt idx="12">
                  <c:v>Trinidad &amp; Tobago</c:v>
                </c:pt>
                <c:pt idx="13">
                  <c:v>San Marino</c:v>
                </c:pt>
              </c:strCache>
            </c:strRef>
          </c:cat>
          <c:val>
            <c:numRef>
              <c:f>Leche!$C$75:$C$89</c:f>
              <c:numCache>
                <c:formatCode>_(* #,##0.00_);_(* \(#,##0.00\);_(* "-"??_);_(@_)</c:formatCode>
                <c:ptCount val="14"/>
                <c:pt idx="0">
                  <c:v>12743.1</c:v>
                </c:pt>
                <c:pt idx="1">
                  <c:v>4853.7</c:v>
                </c:pt>
                <c:pt idx="2">
                  <c:v>21879.200000000001</c:v>
                </c:pt>
                <c:pt idx="3">
                  <c:v>22822.9</c:v>
                </c:pt>
                <c:pt idx="4">
                  <c:v>40931</c:v>
                </c:pt>
                <c:pt idx="5">
                  <c:v>9684.35</c:v>
                </c:pt>
                <c:pt idx="6">
                  <c:v>86812.73</c:v>
                </c:pt>
                <c:pt idx="7">
                  <c:v>4979.5</c:v>
                </c:pt>
                <c:pt idx="8">
                  <c:v>19209.82</c:v>
                </c:pt>
                <c:pt idx="9">
                  <c:v>77291.750000000015</c:v>
                </c:pt>
                <c:pt idx="10">
                  <c:v>1718.25</c:v>
                </c:pt>
                <c:pt idx="11">
                  <c:v>151707.39000000001</c:v>
                </c:pt>
                <c:pt idx="12">
                  <c:v>124219.26999999999</c:v>
                </c:pt>
                <c:pt idx="13">
                  <c:v>1395.3600000000001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51328"/>
        <c:axId val="-5049696"/>
        <c:axId val="0"/>
      </c:bar3DChart>
      <c:catAx>
        <c:axId val="-50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9696"/>
        <c:crosses val="autoZero"/>
        <c:auto val="1"/>
        <c:lblAlgn val="ctr"/>
        <c:lblOffset val="100"/>
        <c:noMultiLvlLbl val="0"/>
      </c:catAx>
      <c:valAx>
        <c:axId val="-504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1er trimestre 2025.xlsx]Pieles!Tabla dinámica4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1er Trimestre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Pieles!$B$31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Pieles!$A$32:$A$37</c:f>
              <c:strCache>
                <c:ptCount val="5"/>
                <c:pt idx="0">
                  <c:v>Alemania</c:v>
                </c:pt>
                <c:pt idx="1">
                  <c:v>Indonesia</c:v>
                </c:pt>
                <c:pt idx="2">
                  <c:v>Italia</c:v>
                </c:pt>
                <c:pt idx="3">
                  <c:v>Portugal</c:v>
                </c:pt>
                <c:pt idx="4">
                  <c:v>Turquia</c:v>
                </c:pt>
              </c:strCache>
            </c:strRef>
          </c:cat>
          <c:val>
            <c:numRef>
              <c:f>Pieles!$B$32:$B$37</c:f>
              <c:numCache>
                <c:formatCode>_(* #,##0.00_);_(* \(#,##0.00\);_(* "-"??_);_(@_)</c:formatCode>
                <c:ptCount val="5"/>
                <c:pt idx="0">
                  <c:v>20000</c:v>
                </c:pt>
                <c:pt idx="1">
                  <c:v>48050</c:v>
                </c:pt>
                <c:pt idx="2">
                  <c:v>7187.95</c:v>
                </c:pt>
                <c:pt idx="3">
                  <c:v>48000</c:v>
                </c:pt>
                <c:pt idx="4">
                  <c:v>221211.89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D-4578-A713-E875E035091F}"/>
            </c:ext>
          </c:extLst>
        </c:ser>
        <c:ser>
          <c:idx val="1"/>
          <c:order val="1"/>
          <c:tx>
            <c:strRef>
              <c:f>Pieles!$C$31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Pieles!$A$32:$A$37</c:f>
              <c:strCache>
                <c:ptCount val="5"/>
                <c:pt idx="0">
                  <c:v>Alemania</c:v>
                </c:pt>
                <c:pt idx="1">
                  <c:v>Indonesia</c:v>
                </c:pt>
                <c:pt idx="2">
                  <c:v>Italia</c:v>
                </c:pt>
                <c:pt idx="3">
                  <c:v>Portugal</c:v>
                </c:pt>
                <c:pt idx="4">
                  <c:v>Turquia</c:v>
                </c:pt>
              </c:strCache>
            </c:strRef>
          </c:cat>
          <c:val>
            <c:numRef>
              <c:f>Pieles!$C$32:$C$37</c:f>
              <c:numCache>
                <c:formatCode>_(* #,##0.00_);_(* \(#,##0.00\);_(* "-"??_);_(@_)</c:formatCode>
                <c:ptCount val="5"/>
                <c:pt idx="0">
                  <c:v>9000</c:v>
                </c:pt>
                <c:pt idx="1">
                  <c:v>9875.5</c:v>
                </c:pt>
                <c:pt idx="2">
                  <c:v>71543.820000000007</c:v>
                </c:pt>
                <c:pt idx="3">
                  <c:v>27360</c:v>
                </c:pt>
                <c:pt idx="4">
                  <c:v>135824.04999999999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D-4578-A713-E875E035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48157936"/>
        <c:axId val="-2004957584"/>
        <c:axId val="0"/>
      </c:bar3DChart>
      <c:catAx>
        <c:axId val="-4815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7584"/>
        <c:crosses val="autoZero"/>
        <c:auto val="1"/>
        <c:lblAlgn val="ctr"/>
        <c:lblOffset val="100"/>
        <c:noMultiLvlLbl val="0"/>
      </c:catAx>
      <c:valAx>
        <c:axId val="-200495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481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1er trimestre 2025.xlsx]Pollo!Tabla dinámica2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</a:t>
            </a:r>
            <a:r>
              <a:rPr lang="es-DO" baseline="0"/>
              <a:t> de Pollo</a:t>
            </a:r>
            <a:r>
              <a:rPr lang="es-DO"/>
              <a:t> 1er Trimestre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Pollo!$B$29</c:f>
              <c:strCache>
                <c:ptCount val="1"/>
                <c:pt idx="0">
                  <c:v> 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Pollo!$A$30:$A$32</c:f>
              <c:strCache>
                <c:ptCount val="2"/>
                <c:pt idx="0">
                  <c:v>Brasil</c:v>
                </c:pt>
                <c:pt idx="1">
                  <c:v>Haiti</c:v>
                </c:pt>
              </c:strCache>
            </c:strRef>
          </c:cat>
          <c:val>
            <c:numRef>
              <c:f>Pollo!$B$30:$B$32</c:f>
              <c:numCache>
                <c:formatCode>#,##0.00</c:formatCode>
                <c:ptCount val="2"/>
                <c:pt idx="0">
                  <c:v>27645</c:v>
                </c:pt>
                <c:pt idx="1">
                  <c:v>243681.06999999998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Pollo!$C$29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Pollo!$A$30:$A$32</c:f>
              <c:strCache>
                <c:ptCount val="2"/>
                <c:pt idx="0">
                  <c:v>Brasil</c:v>
                </c:pt>
                <c:pt idx="1">
                  <c:v>Haiti</c:v>
                </c:pt>
              </c:strCache>
            </c:strRef>
          </c:cat>
          <c:val>
            <c:numRef>
              <c:f>Pollo!$C$30:$C$32</c:f>
              <c:numCache>
                <c:formatCode>#,##0.00</c:formatCode>
                <c:ptCount val="2"/>
                <c:pt idx="0">
                  <c:v>20112.240000000002</c:v>
                </c:pt>
                <c:pt idx="1">
                  <c:v>1215101.25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47792"/>
        <c:axId val="-2004955408"/>
        <c:axId val="0"/>
      </c:bar3DChart>
      <c:catAx>
        <c:axId val="-20049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5408"/>
        <c:crosses val="autoZero"/>
        <c:auto val="1"/>
        <c:lblAlgn val="ctr"/>
        <c:lblOffset val="100"/>
        <c:noMultiLvlLbl val="0"/>
      </c:catAx>
      <c:valAx>
        <c:axId val="-20049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4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1er trimestre 2025.xlsx]Otro Origen!Tabla dinámica5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Otro Origen 1er Trimeste 2025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Origen'!$B$41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Origen'!$A$42:$A$49</c:f>
              <c:strCache>
                <c:ptCount val="7"/>
                <c:pt idx="0">
                  <c:v>Cuba</c:v>
                </c:pt>
                <c:pt idx="1">
                  <c:v>Estados Unidos</c:v>
                </c:pt>
                <c:pt idx="2">
                  <c:v>Guyana</c:v>
                </c:pt>
                <c:pt idx="3">
                  <c:v>Haiti</c:v>
                </c:pt>
                <c:pt idx="4">
                  <c:v>Jamaica</c:v>
                </c:pt>
                <c:pt idx="5">
                  <c:v>San Martin</c:v>
                </c:pt>
                <c:pt idx="6">
                  <c:v>Trinidad &amp; Tobago</c:v>
                </c:pt>
              </c:strCache>
            </c:strRef>
          </c:cat>
          <c:val>
            <c:numRef>
              <c:f>'Otro Origen'!$B$42:$B$49</c:f>
              <c:numCache>
                <c:formatCode>_(* #,##0.00_);_(* \(#,##0.00\);_(* "-"??_);_(@_)</c:formatCode>
                <c:ptCount val="7"/>
                <c:pt idx="0">
                  <c:v>94668.72</c:v>
                </c:pt>
                <c:pt idx="1">
                  <c:v>16036.42</c:v>
                </c:pt>
                <c:pt idx="2">
                  <c:v>28304.639999999999</c:v>
                </c:pt>
                <c:pt idx="3">
                  <c:v>3183.48</c:v>
                </c:pt>
                <c:pt idx="4">
                  <c:v>174037.94</c:v>
                </c:pt>
                <c:pt idx="5">
                  <c:v>8649.1200000000008</c:v>
                </c:pt>
                <c:pt idx="6">
                  <c:v>157536.84999999998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B4-4105-A635-55CD5D9734DA}"/>
            </c:ext>
          </c:extLst>
        </c:ser>
        <c:ser>
          <c:idx val="1"/>
          <c:order val="1"/>
          <c:tx>
            <c:strRef>
              <c:f>'Otro Origen'!$C$41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Origen'!$A$42:$A$49</c:f>
              <c:strCache>
                <c:ptCount val="7"/>
                <c:pt idx="0">
                  <c:v>Cuba</c:v>
                </c:pt>
                <c:pt idx="1">
                  <c:v>Estados Unidos</c:v>
                </c:pt>
                <c:pt idx="2">
                  <c:v>Guyana</c:v>
                </c:pt>
                <c:pt idx="3">
                  <c:v>Haiti</c:v>
                </c:pt>
                <c:pt idx="4">
                  <c:v>Jamaica</c:v>
                </c:pt>
                <c:pt idx="5">
                  <c:v>San Martin</c:v>
                </c:pt>
                <c:pt idx="6">
                  <c:v>Trinidad &amp; Tobago</c:v>
                </c:pt>
              </c:strCache>
            </c:strRef>
          </c:cat>
          <c:val>
            <c:numRef>
              <c:f>'Otro Origen'!$C$42:$C$49</c:f>
              <c:numCache>
                <c:formatCode>_(* #,##0.00_);_(* \(#,##0.00\);_(* "-"??_);_(@_)</c:formatCode>
                <c:ptCount val="7"/>
                <c:pt idx="0">
                  <c:v>89392.8</c:v>
                </c:pt>
                <c:pt idx="1">
                  <c:v>53328.17</c:v>
                </c:pt>
                <c:pt idx="2">
                  <c:v>223853.18</c:v>
                </c:pt>
                <c:pt idx="3">
                  <c:v>19902.5</c:v>
                </c:pt>
                <c:pt idx="4">
                  <c:v>680163.76</c:v>
                </c:pt>
                <c:pt idx="5">
                  <c:v>61506.15</c:v>
                </c:pt>
                <c:pt idx="6">
                  <c:v>506212.51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B4-4105-A635-55CD5D97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52688"/>
        <c:axId val="-2004956496"/>
        <c:axId val="0"/>
      </c:bar3DChart>
      <c:catAx>
        <c:axId val="-200495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6496"/>
        <c:crosses val="autoZero"/>
        <c:auto val="1"/>
        <c:lblAlgn val="ctr"/>
        <c:lblOffset val="100"/>
        <c:noMultiLvlLbl val="0"/>
      </c:catAx>
      <c:valAx>
        <c:axId val="-20049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1er trimestre 2025.xlsx]Pro vet!Tabla 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Veterinarios 1er Trimestre 2025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 vet'!$C$29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'Pro vet'!$B$30:$B$36</c:f>
              <c:strCache>
                <c:ptCount val="6"/>
                <c:pt idx="0">
                  <c:v>Filipinas</c:v>
                </c:pt>
                <c:pt idx="1">
                  <c:v>Cuba</c:v>
                </c:pt>
                <c:pt idx="2">
                  <c:v>Chile</c:v>
                </c:pt>
                <c:pt idx="3">
                  <c:v>Guyana</c:v>
                </c:pt>
                <c:pt idx="4">
                  <c:v>Aruba</c:v>
                </c:pt>
                <c:pt idx="5">
                  <c:v>Panama</c:v>
                </c:pt>
              </c:strCache>
            </c:strRef>
          </c:cat>
          <c:val>
            <c:numRef>
              <c:f>'Pro vet'!$C$30:$C$36</c:f>
              <c:numCache>
                <c:formatCode>_(* #,##0.00_);_(* \(#,##0.00\);_(* "-"??_);_(@_)</c:formatCode>
                <c:ptCount val="6"/>
                <c:pt idx="0">
                  <c:v>21850</c:v>
                </c:pt>
                <c:pt idx="1">
                  <c:v>122119.62999999999</c:v>
                </c:pt>
                <c:pt idx="2">
                  <c:v>19000</c:v>
                </c:pt>
                <c:pt idx="3">
                  <c:v>16890.84</c:v>
                </c:pt>
                <c:pt idx="4">
                  <c:v>2890</c:v>
                </c:pt>
                <c:pt idx="5">
                  <c:v>59478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F1-4339-8DED-7F6639643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43984"/>
        <c:axId val="-2004953776"/>
        <c:axId val="0"/>
      </c:bar3DChart>
      <c:catAx>
        <c:axId val="-20049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3776"/>
        <c:crosses val="autoZero"/>
        <c:auto val="1"/>
        <c:lblAlgn val="ctr"/>
        <c:lblOffset val="100"/>
        <c:noMultiLvlLbl val="0"/>
      </c:catAx>
      <c:valAx>
        <c:axId val="-200495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4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12</xdr:row>
      <xdr:rowOff>0</xdr:rowOff>
    </xdr:from>
    <xdr:to>
      <xdr:col>7</xdr:col>
      <xdr:colOff>1476375</xdr:colOff>
      <xdr:row>22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438150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12</xdr:row>
      <xdr:rowOff>185737</xdr:rowOff>
    </xdr:from>
    <xdr:to>
      <xdr:col>9</xdr:col>
      <xdr:colOff>1571625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161925</xdr:colOff>
      <xdr:row>10</xdr:row>
      <xdr:rowOff>85725</xdr:rowOff>
    </xdr:from>
    <xdr:to>
      <xdr:col>9</xdr:col>
      <xdr:colOff>1381125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12</xdr:row>
      <xdr:rowOff>0</xdr:rowOff>
    </xdr:from>
    <xdr:to>
      <xdr:col>8</xdr:col>
      <xdr:colOff>1562100</xdr:colOff>
      <xdr:row>28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12</xdr:row>
      <xdr:rowOff>190499</xdr:rowOff>
    </xdr:from>
    <xdr:to>
      <xdr:col>8</xdr:col>
      <xdr:colOff>1447800</xdr:colOff>
      <xdr:row>22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0</xdr:rowOff>
    </xdr:from>
    <xdr:to>
      <xdr:col>4</xdr:col>
      <xdr:colOff>609600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1838325</xdr:colOff>
      <xdr:row>10</xdr:row>
      <xdr:rowOff>176212</xdr:rowOff>
    </xdr:from>
    <xdr:to>
      <xdr:col>9</xdr:col>
      <xdr:colOff>828675</xdr:colOff>
      <xdr:row>24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11</xdr:row>
      <xdr:rowOff>190499</xdr:rowOff>
    </xdr:from>
    <xdr:to>
      <xdr:col>8</xdr:col>
      <xdr:colOff>2419350</xdr:colOff>
      <xdr:row>22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0</xdr:rowOff>
    </xdr:from>
    <xdr:to>
      <xdr:col>4</xdr:col>
      <xdr:colOff>990600</xdr:colOff>
      <xdr:row>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5" y="190500"/>
          <a:ext cx="1981200" cy="1390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lanificasion Y Desarollo" refreshedDate="45754.646212037034" createdVersion="5" refreshedVersion="5" minRefreshableVersion="3" recordCount="8">
  <cacheSource type="worksheet">
    <worksheetSource ref="A13:G21" sheet="Huevo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Pais de Procedencia" numFmtId="0">
      <sharedItems containsBlank="1" count="2">
        <m/>
        <s v="Cuba"/>
      </sharedItems>
    </cacheField>
    <cacheField name="Kilos" numFmtId="164">
      <sharedItems containsString="0" containsBlank="1" containsNumber="1" containsInteger="1" minValue="0" maxValue="54180" count="3">
        <m/>
        <n v="0"/>
        <n v="54180"/>
      </sharedItems>
    </cacheField>
    <cacheField name="Valor US$" numFmtId="43">
      <sharedItems containsString="0" containsBlank="1" containsNumber="1" minValue="0" maxValue="86505.58984375" count="3">
        <m/>
        <n v="0"/>
        <n v="86505.5898437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lanificasion Y Desarollo" refreshedDate="45754.653884259256" createdVersion="5" refreshedVersion="5" minRefreshableVersion="3" recordCount="11">
  <cacheSource type="worksheet">
    <worksheetSource ref="B12:E23" sheet="Pro vet"/>
  </cacheSource>
  <cacheFields count="4">
    <cacheField name="Mes" numFmtId="0">
      <sharedItems/>
    </cacheField>
    <cacheField name="Mercancia" numFmtId="0">
      <sharedItems containsBlank="1"/>
    </cacheField>
    <cacheField name="Destino" numFmtId="0">
      <sharedItems containsBlank="1" count="8">
        <s v="Cuba"/>
        <m/>
        <s v="Chile"/>
        <s v="Filipinas"/>
        <s v="Guyana"/>
        <s v="Aruba"/>
        <s v="Panama"/>
        <s v="Ecuador" u="1"/>
      </sharedItems>
    </cacheField>
    <cacheField name="Valor US$" numFmtId="43">
      <sharedItems containsSemiMixedTypes="0" containsString="0" containsNumber="1" minValue="1115.7" maxValue="150149.76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lanificasion Y Desarollo" refreshedDate="45754.657043287036" createdVersion="5" refreshedVersion="5" minRefreshableVersion="3" recordCount="15">
  <cacheSource type="worksheet">
    <worksheetSource ref="A13:G28" sheet="Bovino Carnic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5">
        <s v="El Salvador"/>
        <s v="Guatemala"/>
        <m/>
        <s v="Estados Unidos"/>
        <s v="Cuba" u="1"/>
      </sharedItems>
    </cacheField>
    <cacheField name="Kilos" numFmtId="0">
      <sharedItems containsSemiMixedTypes="0" containsString="0" containsNumber="1" minValue="1830.26" maxValue="125151.92"/>
    </cacheField>
    <cacheField name="Valor US$" numFmtId="0">
      <sharedItems containsSemiMixedTypes="0" containsString="0" containsNumber="1" minValue="14111.3" maxValue="724421.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Planificasion Y Desarollo" refreshedDate="45754.657510648147" createdVersion="5" refreshedVersion="5" minRefreshableVersion="3" recordCount="56">
  <cacheSource type="worksheet">
    <worksheetSource ref="A12:G68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1">
        <s v="Santa Lucia"/>
        <s v="Bonaire"/>
        <s v="Curazao"/>
        <s v="Dominica"/>
        <s v="Haiti"/>
        <s v="Islas Virgenes (U.S.)"/>
        <s v="San Martin"/>
        <s v="San Tomas"/>
        <s v="Trinidad &amp; Tobago"/>
        <s v="Estados Unidos"/>
        <s v="Guyana"/>
        <m/>
        <s v="Antigua y Barbuda"/>
        <s v="Islas Turcas y Caicos"/>
        <s v="San Marino"/>
        <s v="Cuba" u="1"/>
        <s v="Guadalupe" u="1"/>
        <s v="Tortola" u="1"/>
        <s v="Granada" u="1"/>
        <s v="Islas Caiman" u="1"/>
        <s v="Georgia" u="1"/>
      </sharedItems>
    </cacheField>
    <cacheField name="Kilos" numFmtId="0">
      <sharedItems containsSemiMixedTypes="0" containsString="0" containsNumber="1" minValue="450" maxValue="146622.16"/>
    </cacheField>
    <cacheField name="Valor US$" numFmtId="0">
      <sharedItems containsSemiMixedTypes="0" containsString="0" containsNumber="1" minValue="663" maxValue="278217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Planificasion Y Desarollo" refreshedDate="45754.657741435185" createdVersion="5" refreshedVersion="5" minRefreshableVersion="3" recordCount="11">
  <cacheSource type="worksheet">
    <worksheetSource ref="A13:G24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9">
        <s v="Italia"/>
        <s v="Indonesia"/>
        <m/>
        <s v="Portugal"/>
        <s v="Turquia"/>
        <s v="Alemania"/>
        <s v="Guatemala" u="1"/>
        <s v="Bulgaria" u="1"/>
        <s v="Vietnam" u="1"/>
        <s v="China" u="1"/>
        <s v="Canada" u="1"/>
        <s v="Belgica" u="1"/>
        <s v="Tailandia" u="1"/>
        <s v="Japon" u="1"/>
        <s v="Bangladesh" u="1"/>
        <s v="Republica Dominicana" u="1"/>
        <s v="El Salvador" u="1"/>
        <s v="Estados Unidos" u="1"/>
        <s v="Mexico" u="1"/>
      </sharedItems>
    </cacheField>
    <cacheField name="Kilos" numFmtId="0">
      <sharedItems containsSemiMixedTypes="0" containsString="0" containsNumber="1" minValue="7187.95" maxValue="254750"/>
    </cacheField>
    <cacheField name="Valor US$" numFmtId="0">
      <sharedItems containsSemiMixedTypes="0" containsString="0" containsNumber="1" minValue="2480.5" maxValue="102366.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Planificasion Y Desarollo" refreshedDate="45754.658147222224" createdVersion="5" refreshedVersion="5" minRefreshableVersion="3" recordCount="12">
  <cacheSource type="worksheet">
    <worksheetSource ref="A12:G24" sheet="Poll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4">
        <s v="Haiti"/>
        <m/>
        <s v="Brasil"/>
        <s v="Estados Unidos" u="1"/>
      </sharedItems>
    </cacheField>
    <cacheField name="Kilos" numFmtId="0">
      <sharedItems containsSemiMixedTypes="0" containsString="0" containsNumber="1" minValue="1995.84" maxValue="213743.57"/>
    </cacheField>
    <cacheField name="Valor US$" numFmtId="0">
      <sharedItems containsSemiMixedTypes="0" containsString="0" containsNumber="1" minValue="8575.61" maxValue="1080759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Planificasion Y Desarollo" refreshedDate="45754.65973900463" createdVersion="5" refreshedVersion="5" minRefreshableVersion="3" recordCount="23">
  <cacheSource type="worksheet">
    <worksheetSource ref="A12:G35" sheet="Otro Origen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1">
        <s v="Cuba"/>
        <s v="Jamaica"/>
        <s v="Guyana"/>
        <s v="Trinidad &amp; Tobago"/>
        <m/>
        <s v="Haiti"/>
        <s v="Estados Unidos"/>
        <s v="San Martin"/>
        <s v="Barbados" u="1"/>
        <s v="Surinam" u="1"/>
        <s v="Curazao" u="1"/>
      </sharedItems>
    </cacheField>
    <cacheField name="Kilos" numFmtId="0">
      <sharedItems containsSemiMixedTypes="0" containsString="0" containsNumber="1" minValue="475.98" maxValue="184329.36000000002"/>
    </cacheField>
    <cacheField name="Valor US$" numFmtId="0">
      <sharedItems containsSemiMixedTypes="0" containsString="0" containsNumber="1" minValue="5160" maxValue="692311.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Planificasion Y Desarollo" refreshedDate="45757.615229513889" createdVersion="5" refreshedVersion="5" minRefreshableVersion="3" recordCount="21">
  <cacheSource type="worksheet">
    <worksheetSource ref="A12:G33" sheet="Bovino Lacte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4">
        <s v="Curazao"/>
        <s v="Estados Unidos"/>
        <s v="Barbados"/>
        <s v="Jamaica"/>
        <s v="San Martin"/>
        <m/>
        <s v="Haiti"/>
        <s v="Aruba"/>
        <s v="Dominica"/>
        <s v="Islas Turcas y Caicos"/>
        <s v="Antigua y Barbuda"/>
        <s v="Trinidad &amp; Tobago"/>
        <s v="Cuba" u="1"/>
        <s v="Inglaterra" u="1"/>
      </sharedItems>
    </cacheField>
    <cacheField name="Kilos" numFmtId="0">
      <sharedItems containsSemiMixedTypes="0" containsString="0" containsNumber="1" minValue="156.13999999999999" maxValue="118026.59"/>
    </cacheField>
    <cacheField name="Valor US$" numFmtId="0">
      <sharedItems containsSemiMixedTypes="0" containsString="0" containsNumber="1" minValue="270" maxValue="415392.83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m/>
    <m/>
    <m/>
    <m/>
    <x v="0"/>
    <x v="0"/>
    <x v="0"/>
  </r>
  <r>
    <m/>
    <m/>
    <m/>
    <m/>
    <x v="0"/>
    <x v="0"/>
    <x v="0"/>
  </r>
  <r>
    <m/>
    <m/>
    <m/>
    <m/>
    <x v="0"/>
    <x v="0"/>
    <x v="0"/>
  </r>
  <r>
    <s v="Enero*"/>
    <m/>
    <m/>
    <m/>
    <x v="0"/>
    <x v="1"/>
    <x v="1"/>
  </r>
  <r>
    <s v="Febrero"/>
    <s v="Avícola"/>
    <s v="Huevo"/>
    <s v="Huevo entero"/>
    <x v="1"/>
    <x v="2"/>
    <x v="2"/>
  </r>
  <r>
    <s v="Febrero*"/>
    <m/>
    <m/>
    <m/>
    <x v="0"/>
    <x v="2"/>
    <x v="2"/>
  </r>
  <r>
    <m/>
    <m/>
    <m/>
    <m/>
    <x v="0"/>
    <x v="0"/>
    <x v="0"/>
  </r>
  <r>
    <s v="Marzo*"/>
    <m/>
    <m/>
    <m/>
    <x v="0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s v="Enero"/>
    <s v="PVET"/>
    <x v="0"/>
    <n v="1115.7"/>
  </r>
  <r>
    <s v="Enero*"/>
    <m/>
    <x v="1"/>
    <n v="1115.7"/>
  </r>
  <r>
    <s v="Febrero"/>
    <s v="PVET"/>
    <x v="2"/>
    <n v="19000"/>
  </r>
  <r>
    <s v="Febrero"/>
    <s v="PVET"/>
    <x v="0"/>
    <n v="92408.93"/>
  </r>
  <r>
    <s v="Febrero"/>
    <s v="PVET"/>
    <x v="3"/>
    <n v="21850"/>
  </r>
  <r>
    <s v="Febrero"/>
    <s v="PVET"/>
    <x v="4"/>
    <n v="16890.84"/>
  </r>
  <r>
    <s v="Noviembre*"/>
    <m/>
    <x v="1"/>
    <n v="150149.76999999999"/>
  </r>
  <r>
    <s v="Marzo"/>
    <s v="PVET"/>
    <x v="5"/>
    <n v="2890"/>
  </r>
  <r>
    <s v="Marzo"/>
    <s v="PVET"/>
    <x v="0"/>
    <n v="28595"/>
  </r>
  <r>
    <s v="Marzo"/>
    <s v="PVET"/>
    <x v="6"/>
    <n v="59478"/>
  </r>
  <r>
    <s v="Diciembre*"/>
    <m/>
    <x v="1"/>
    <n v="9096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">
  <r>
    <s v="Enero"/>
    <s v="Bovino"/>
    <s v="Cárnico"/>
    <s v="Carne deshuesada"/>
    <x v="0"/>
    <n v="19051.07"/>
    <n v="107100"/>
  </r>
  <r>
    <s v="Enero"/>
    <s v="Bovino"/>
    <s v="Cárnico"/>
    <s v="Carne deshuesada"/>
    <x v="1"/>
    <n v="65277.13"/>
    <n v="345161.01"/>
  </r>
  <r>
    <s v="Enero"/>
    <s v="Bovino"/>
    <s v="Cárnico"/>
    <s v="Cortes"/>
    <x v="1"/>
    <n v="38102.14"/>
    <n v="251160"/>
  </r>
  <r>
    <s v="Enero"/>
    <s v="Bovino"/>
    <s v="Cárnico"/>
    <s v="Lengua"/>
    <x v="1"/>
    <n v="2721.58"/>
    <n v="21000"/>
  </r>
  <r>
    <s v="Enero*"/>
    <m/>
    <m/>
    <m/>
    <x v="2"/>
    <n v="125151.92"/>
    <n v="724421.01"/>
  </r>
  <r>
    <s v="Febrero"/>
    <s v="Bovino"/>
    <s v="Cárnico"/>
    <s v="Carne deshuesada"/>
    <x v="0"/>
    <n v="20848.09"/>
    <n v="143643.29999999999"/>
  </r>
  <r>
    <s v="Febrero"/>
    <s v="Bovino"/>
    <s v="Cárnico"/>
    <s v="Carne deshuesada"/>
    <x v="1"/>
    <n v="65272.6"/>
    <n v="348654.24"/>
  </r>
  <r>
    <s v="Febrero"/>
    <s v="Bovino"/>
    <s v="Cárnico"/>
    <s v="Cortes"/>
    <x v="1"/>
    <n v="19051.07"/>
    <n v="130200"/>
  </r>
  <r>
    <s v="Febrero"/>
    <s v="Bovino"/>
    <s v="Cárnico"/>
    <s v="Lengua"/>
    <x v="0"/>
    <n v="1830.26"/>
    <n v="14111.3"/>
  </r>
  <r>
    <s v="Febrero"/>
    <s v="Bovino"/>
    <s v="Cárnico"/>
    <s v="Lengua"/>
    <x v="1"/>
    <n v="2714.32"/>
    <n v="20937.259999999998"/>
  </r>
  <r>
    <s v="Febrero*"/>
    <m/>
    <m/>
    <m/>
    <x v="2"/>
    <n v="109716.34000000001"/>
    <n v="657546.10000000009"/>
  </r>
  <r>
    <s v="Marzo"/>
    <s v="Bovino"/>
    <s v="Cárnico"/>
    <s v="Carne deshuesada"/>
    <x v="1"/>
    <n v="22670.77"/>
    <n v="127449"/>
  </r>
  <r>
    <s v="Marzo"/>
    <s v="Bovino"/>
    <s v="Cárnico"/>
    <s v="Cortes"/>
    <x v="3"/>
    <n v="35761.57"/>
    <n v="40856.800000000003"/>
  </r>
  <r>
    <s v="Marzo"/>
    <s v="Bovino"/>
    <s v="Cárnico"/>
    <s v="Cortes"/>
    <x v="1"/>
    <n v="19051.07"/>
    <n v="130200"/>
  </r>
  <r>
    <s v="Marzo*"/>
    <m/>
    <m/>
    <m/>
    <x v="2"/>
    <n v="77483.41"/>
    <n v="298505.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56">
  <r>
    <s v="Enero"/>
    <s v="Bovino"/>
    <s v="Leche"/>
    <s v="Formula Infantil"/>
    <x v="0"/>
    <n v="4892.88"/>
    <n v="38042.04"/>
  </r>
  <r>
    <s v="Enero"/>
    <s v="Bovino"/>
    <s v="Leche"/>
    <s v="Leche con Chocolate"/>
    <x v="1"/>
    <n v="1430"/>
    <n v="1726.5"/>
  </r>
  <r>
    <s v="Enero"/>
    <s v="Bovino"/>
    <s v="Leche"/>
    <s v="Leche con Chocolate"/>
    <x v="2"/>
    <n v="24584.55"/>
    <n v="1170.9000000000001"/>
  </r>
  <r>
    <s v="Enero"/>
    <s v="Bovino"/>
    <s v="Leche"/>
    <s v="Leche con Chocolate"/>
    <x v="3"/>
    <n v="2140"/>
    <n v="19784.400000000001"/>
  </r>
  <r>
    <s v="Enero"/>
    <s v="Bovino"/>
    <s v="Leche"/>
    <s v="Leche con Chocolate"/>
    <x v="4"/>
    <n v="6800"/>
    <n v="8396.5"/>
  </r>
  <r>
    <s v="Enero"/>
    <s v="Bovino"/>
    <s v="Leche"/>
    <s v="Leche con Chocolate"/>
    <x v="5"/>
    <n v="1020"/>
    <n v="1234.2"/>
  </r>
  <r>
    <s v="Enero"/>
    <s v="Bovino"/>
    <s v="Leche"/>
    <s v="Leche con Chocolate"/>
    <x v="6"/>
    <n v="1143"/>
    <n v="1354.44"/>
  </r>
  <r>
    <s v="Enero"/>
    <s v="Bovino"/>
    <s v="Leche"/>
    <s v="Leche con Chocolate"/>
    <x v="7"/>
    <n v="1437"/>
    <n v="1718.25"/>
  </r>
  <r>
    <s v="Enero"/>
    <s v="Bovino"/>
    <s v="Leche"/>
    <s v="Leche con Chocolate"/>
    <x v="8"/>
    <n v="23708.16"/>
    <n v="34309.800000000003"/>
  </r>
  <r>
    <s v="Enero"/>
    <s v="Bovino"/>
    <s v="Leche"/>
    <s v="Leche entera en polvo"/>
    <x v="4"/>
    <n v="940"/>
    <n v="7116.15"/>
  </r>
  <r>
    <s v="Enero"/>
    <s v="Bovino"/>
    <s v="Leche"/>
    <s v="Leche entera en polvo"/>
    <x v="0"/>
    <n v="4952.96"/>
    <n v="37487.58"/>
  </r>
  <r>
    <s v="Enero"/>
    <s v="Bovino"/>
    <s v="Leche"/>
    <s v="Leche entera liquida"/>
    <x v="2"/>
    <n v="8816"/>
    <n v="7934.4"/>
  </r>
  <r>
    <s v="Enero"/>
    <s v="Bovino"/>
    <s v="Leche"/>
    <s v="Leche entera liquida"/>
    <x v="9"/>
    <n v="2210"/>
    <n v="2794.8"/>
  </r>
  <r>
    <s v="Enero"/>
    <s v="Bovino"/>
    <s v="Leche"/>
    <s v="Leche entera liquida"/>
    <x v="10"/>
    <n v="2210"/>
    <n v="2249.1"/>
  </r>
  <r>
    <s v="Enero"/>
    <s v="Bovino"/>
    <s v="Leche"/>
    <s v="Leche entera liquida"/>
    <x v="4"/>
    <n v="3481"/>
    <n v="3816.25"/>
  </r>
  <r>
    <s v="Enero"/>
    <s v="Bovino"/>
    <s v="Leche"/>
    <s v="Leche entera liquida"/>
    <x v="5"/>
    <n v="1842"/>
    <n v="2155.14"/>
  </r>
  <r>
    <s v="Enero*"/>
    <m/>
    <m/>
    <m/>
    <x v="11"/>
    <n v="91607.55"/>
    <n v="171290.45"/>
  </r>
  <r>
    <s v="Febrero"/>
    <s v="Bovino"/>
    <s v="Leche"/>
    <s v="Formula Infantil"/>
    <x v="6"/>
    <n v="8669.44"/>
    <n v="69323.39"/>
  </r>
  <r>
    <s v="Febrero"/>
    <s v="Bovino"/>
    <s v="Leche"/>
    <s v="Formula Infantil"/>
    <x v="0"/>
    <n v="4679.3599999999997"/>
    <n v="36852.550000000003"/>
  </r>
  <r>
    <s v="Febrero"/>
    <s v="Bovino"/>
    <s v="Leche"/>
    <s v="Leche con Chocolate"/>
    <x v="12"/>
    <n v="4230"/>
    <n v="5098.3"/>
  </r>
  <r>
    <s v="Febrero"/>
    <s v="Bovino"/>
    <s v="Leche"/>
    <s v="Leche con Chocolate"/>
    <x v="1"/>
    <n v="1065"/>
    <n v="1272.5999999999999"/>
  </r>
  <r>
    <s v="Febrero"/>
    <s v="Bovino"/>
    <s v="Leche"/>
    <s v="Leche con Chocolate"/>
    <x v="2"/>
    <n v="2860"/>
    <n v="3437.3"/>
  </r>
  <r>
    <s v="Febrero"/>
    <s v="Bovino"/>
    <s v="Leche"/>
    <s v="Leche con Chocolate"/>
    <x v="9"/>
    <n v="1105"/>
    <n v="1693.2"/>
  </r>
  <r>
    <s v="Febrero"/>
    <s v="Bovino"/>
    <s v="Leche"/>
    <s v="Leche con Chocolate"/>
    <x v="4"/>
    <n v="20446"/>
    <n v="23680.07"/>
  </r>
  <r>
    <s v="Febrero"/>
    <s v="Bovino"/>
    <s v="Leche"/>
    <s v="Leche con Chocolate"/>
    <x v="13"/>
    <n v="2165"/>
    <n v="2489.75"/>
  </r>
  <r>
    <s v="Febrero"/>
    <s v="Bovino"/>
    <s v="Leche"/>
    <s v="Leche con Chocolate"/>
    <x v="5"/>
    <n v="2989.06"/>
    <n v="4637.25"/>
  </r>
  <r>
    <s v="Febrero"/>
    <s v="Bovino"/>
    <s v="Leche"/>
    <s v="Leche con Chocolate"/>
    <x v="6"/>
    <n v="2649.23"/>
    <n v="2853.96"/>
  </r>
  <r>
    <s v="Febrero"/>
    <s v="Bovino"/>
    <s v="Leche"/>
    <s v="Leche con Chocolate"/>
    <x v="8"/>
    <n v="5040"/>
    <n v="6535.2"/>
  </r>
  <r>
    <s v="Febrero"/>
    <s v="Bovino"/>
    <s v="Leche"/>
    <s v="Leche condensada"/>
    <x v="4"/>
    <n v="21620.07"/>
    <n v="6881.6"/>
  </r>
  <r>
    <s v="Febrero"/>
    <s v="Bovino"/>
    <s v="Leche"/>
    <s v="Leche entera en polvo"/>
    <x v="0"/>
    <n v="4972"/>
    <n v="39325.22"/>
  </r>
  <r>
    <s v="Febrero"/>
    <s v="Bovino"/>
    <s v="Leche"/>
    <s v="Leche entera liquida"/>
    <x v="2"/>
    <n v="6605"/>
    <n v="6674.2"/>
  </r>
  <r>
    <s v="Febrero"/>
    <s v="Bovino"/>
    <s v="Leche"/>
    <s v="Leche entera liquida"/>
    <x v="9"/>
    <n v="25677"/>
    <n v="25111.8"/>
  </r>
  <r>
    <s v="Febrero"/>
    <s v="Bovino"/>
    <s v="Leche"/>
    <s v="Leche entera liquida"/>
    <x v="4"/>
    <n v="7543"/>
    <n v="13191.66"/>
  </r>
  <r>
    <s v="Febrero"/>
    <s v="Bovino"/>
    <s v="Leche"/>
    <s v="Leche entera liquida"/>
    <x v="13"/>
    <n v="3484"/>
    <n v="2489.75"/>
  </r>
  <r>
    <s v="Febrero"/>
    <s v="Bovino"/>
    <s v="Leche"/>
    <s v="Leche entera liquida"/>
    <x v="6"/>
    <n v="663"/>
    <n v="663"/>
  </r>
  <r>
    <s v="Febrero"/>
    <s v="Bovino"/>
    <s v="Leche"/>
    <s v="Leche entera liquida"/>
    <x v="8"/>
    <n v="20160"/>
    <n v="26006.400000000001"/>
  </r>
  <r>
    <s v="Febrero*"/>
    <m/>
    <m/>
    <m/>
    <x v="11"/>
    <n v="146622.16"/>
    <n v="278217.2"/>
  </r>
  <r>
    <s v="Marzo"/>
    <s v="Bovino"/>
    <s v="Leche"/>
    <s v="Formula Infantil"/>
    <x v="8"/>
    <n v="1031"/>
    <n v="57367.87"/>
  </r>
  <r>
    <s v="Marzo"/>
    <s v="Bovino"/>
    <s v="Leche"/>
    <s v="Leche con Chocolate"/>
    <x v="12"/>
    <n v="2520"/>
    <n v="3312.2"/>
  </r>
  <r>
    <s v="Marzo"/>
    <s v="Bovino"/>
    <s v="Leche"/>
    <s v="Leche con Chocolate"/>
    <x v="1"/>
    <n v="1560"/>
    <n v="1854.6"/>
  </r>
  <r>
    <s v="Marzo"/>
    <s v="Bovino"/>
    <s v="Leche"/>
    <s v="Leche con Chocolate"/>
    <x v="2"/>
    <n v="2245"/>
    <n v="2662.4"/>
  </r>
  <r>
    <s v="Marzo"/>
    <s v="Bovino"/>
    <s v="Leche"/>
    <s v="Leche con Chocolate"/>
    <x v="3"/>
    <n v="2550"/>
    <n v="3038.5"/>
  </r>
  <r>
    <s v="Marzo"/>
    <s v="Bovino"/>
    <s v="Leche"/>
    <s v="Leche con Chocolate"/>
    <x v="9"/>
    <n v="12268.7"/>
    <n v="8536.4"/>
  </r>
  <r>
    <s v="Marzo"/>
    <s v="Bovino"/>
    <s v="Leche"/>
    <s v="Leche con Chocolate"/>
    <x v="10"/>
    <n v="2045.51"/>
    <n v="5186.1499999999996"/>
  </r>
  <r>
    <s v="Marzo"/>
    <s v="Bovino"/>
    <s v="Leche"/>
    <s v="Leche con Chocolate"/>
    <x v="4"/>
    <n v="11104.48"/>
    <n v="15790.25"/>
  </r>
  <r>
    <s v="Marzo"/>
    <s v="Bovino"/>
    <s v="Leche"/>
    <s v="Leche con Chocolate"/>
    <x v="14"/>
    <n v="663"/>
    <n v="732.36"/>
  </r>
  <r>
    <s v="Marzo"/>
    <s v="Bovino"/>
    <s v="Leche"/>
    <s v="Leche con Chocolate"/>
    <x v="6"/>
    <n v="681"/>
    <n v="1523.96"/>
  </r>
  <r>
    <s v="Marzo"/>
    <s v="Bovino"/>
    <s v="Leche"/>
    <s v="Leche entera en polvo"/>
    <x v="4"/>
    <n v="450"/>
    <n v="3330"/>
  </r>
  <r>
    <s v="Marzo"/>
    <s v="Bovino"/>
    <s v="Leche"/>
    <s v="Leche entera liquida"/>
    <x v="12"/>
    <n v="2190"/>
    <n v="4332.6000000000004"/>
  </r>
  <r>
    <s v="Marzo"/>
    <s v="Bovino"/>
    <s v="Leche"/>
    <s v="Leche entera liquida"/>
    <x v="9"/>
    <n v="2210"/>
    <n v="2794.8"/>
  </r>
  <r>
    <s v="Marzo"/>
    <s v="Bovino"/>
    <s v="Leche"/>
    <s v="Leche entera liquida"/>
    <x v="10"/>
    <n v="2210"/>
    <n v="2249.1"/>
  </r>
  <r>
    <s v="Marzo"/>
    <s v="Bovino"/>
    <s v="Leche"/>
    <s v="Leche entera liquida"/>
    <x v="4"/>
    <n v="3402.68"/>
    <n v="4610.25"/>
  </r>
  <r>
    <s v="Marzo"/>
    <s v="Bovino"/>
    <s v="Leche"/>
    <s v="Leche entera liquida"/>
    <x v="5"/>
    <n v="13263.31"/>
    <n v="11183.23"/>
  </r>
  <r>
    <s v="Marzo"/>
    <s v="Bovino"/>
    <s v="Leche"/>
    <s v="Leche entera liquida"/>
    <x v="14"/>
    <n v="663"/>
    <n v="663"/>
  </r>
  <r>
    <s v="Marzo"/>
    <s v="Bovino"/>
    <s v="Leche"/>
    <s v="Leche entera liquida"/>
    <x v="6"/>
    <n v="961"/>
    <n v="1573"/>
  </r>
  <r>
    <s v="Marzo*"/>
    <m/>
    <m/>
    <m/>
    <x v="11"/>
    <n v="62018.68"/>
    <n v="130740.6700000000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1">
  <r>
    <s v="Enero"/>
    <m/>
    <s v="Piel Animal"/>
    <s v="Piel Bovina terminada"/>
    <x v="0"/>
    <n v="7187.95"/>
    <n v="71543.820000000007"/>
  </r>
  <r>
    <s v="Enero"/>
    <m/>
    <s v="Piel Animal"/>
    <s v="Pieles Bovinas Frescas Saladas"/>
    <x v="1"/>
    <n v="25500"/>
    <n v="7395"/>
  </r>
  <r>
    <s v="Enero*"/>
    <m/>
    <m/>
    <m/>
    <x v="2"/>
    <n v="32687.95"/>
    <n v="78938.820000000007"/>
  </r>
  <r>
    <s v="Febrero"/>
    <m/>
    <s v="Piel Animal"/>
    <s v="Piel Bovina Salada verde"/>
    <x v="3"/>
    <n v="48000"/>
    <n v="27360"/>
  </r>
  <r>
    <s v="Febrero"/>
    <m/>
    <s v="Piel Animal"/>
    <s v="Piel Bovina terminada"/>
    <x v="4"/>
    <n v="23000"/>
    <n v="10350"/>
  </r>
  <r>
    <s v="Febrero"/>
    <m/>
    <s v="Piel Animal"/>
    <s v="Pieles Bovinas Frescas Saladas"/>
    <x v="5"/>
    <n v="20000"/>
    <n v="9000"/>
  </r>
  <r>
    <s v="Febrero"/>
    <m/>
    <s v="Piel Animal"/>
    <s v="Pieles Bovinas Frescas Saladas"/>
    <x v="1"/>
    <n v="22550"/>
    <n v="2480.5"/>
  </r>
  <r>
    <s v="Febrero"/>
    <m/>
    <s v="Piel Animal"/>
    <s v="Pieles Bovinas Frescas Saladas"/>
    <x v="4"/>
    <n v="141200"/>
    <n v="53175.92"/>
  </r>
  <r>
    <s v="Febrero*"/>
    <m/>
    <m/>
    <m/>
    <x v="2"/>
    <n v="254750"/>
    <n v="102366.42"/>
  </r>
  <r>
    <s v="Marzo"/>
    <s v="Bovino"/>
    <s v="Piel Animal"/>
    <s v="Curtidas o Curadas"/>
    <x v="4"/>
    <n v="57011.89"/>
    <n v="72298.13"/>
  </r>
  <r>
    <s v="Diciembre*"/>
    <m/>
    <m/>
    <m/>
    <x v="2"/>
    <n v="57011.89"/>
    <n v="72298.13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2">
  <r>
    <s v="Enero"/>
    <s v="Pollo"/>
    <s v="Cárnico"/>
    <s v="Carne deshidratada"/>
    <x v="0"/>
    <n v="4635.99"/>
    <n v="24089.59"/>
  </r>
  <r>
    <s v="Enero"/>
    <s v="Pollo"/>
    <s v="Cárnico"/>
    <s v="Grasa"/>
    <x v="0"/>
    <n v="2721.58"/>
    <n v="8575.61"/>
  </r>
  <r>
    <s v="Enero"/>
    <s v="Pollo"/>
    <s v="Cárnico"/>
    <s v="Grasa de Pollo"/>
    <x v="0"/>
    <n v="4863.2700000000004"/>
    <n v="22988.27"/>
  </r>
  <r>
    <s v="Enero*"/>
    <m/>
    <m/>
    <m/>
    <x v="1"/>
    <n v="12220.84"/>
    <n v="55653.47"/>
  </r>
  <r>
    <s v="Febrero"/>
    <s v="Pollo"/>
    <s v="Cárnico"/>
    <s v="Carne deshidratada"/>
    <x v="0"/>
    <n v="3293.84"/>
    <n v="19890.96"/>
  </r>
  <r>
    <s v="Febrero"/>
    <s v="Pollo"/>
    <s v="Cárnico"/>
    <s v="Grasa"/>
    <x v="0"/>
    <n v="5034.93"/>
    <n v="19389.02"/>
  </r>
  <r>
    <s v="Febrero"/>
    <s v="Pollo"/>
    <s v="Cárnico"/>
    <s v="Grasa de Pollo"/>
    <x v="0"/>
    <n v="9387.89"/>
    <n v="39408.51"/>
  </r>
  <r>
    <s v="Febrero"/>
    <s v="Pollo"/>
    <s v="Cárnico"/>
    <s v="MDM, MSC, Pasta o Pulpa"/>
    <x v="2"/>
    <n v="27645"/>
    <n v="20112.240000000002"/>
  </r>
  <r>
    <s v="Febrero*"/>
    <m/>
    <m/>
    <m/>
    <x v="1"/>
    <n v="45361.66"/>
    <n v="98800.73"/>
  </r>
  <r>
    <s v="Marzo"/>
    <s v="Pollo"/>
    <s v="Cárnico"/>
    <s v="Carne deshidratada"/>
    <x v="0"/>
    <n v="1995.84"/>
    <n v="11875.25"/>
  </r>
  <r>
    <s v="Marzo"/>
    <s v="Pollo"/>
    <s v="Cárnico"/>
    <s v="Muslos"/>
    <x v="0"/>
    <n v="211747.73"/>
    <n v="1068884.04"/>
  </r>
  <r>
    <s v="Marzo*"/>
    <m/>
    <m/>
    <m/>
    <x v="1"/>
    <n v="213743.57"/>
    <n v="1080759.29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23">
  <r>
    <s v="Enero"/>
    <s v="Otro Origen"/>
    <s v="Otro Tipo"/>
    <s v="Caldo de pollo"/>
    <x v="0"/>
    <n v="90000"/>
    <n v="52380"/>
  </r>
  <r>
    <s v="Enero"/>
    <s v="Otro Origen"/>
    <s v="Otro Tipo"/>
    <s v="Sazones"/>
    <x v="1"/>
    <n v="39264.239999999998"/>
    <n v="156665.79999999999"/>
  </r>
  <r>
    <s v="Enero"/>
    <s v="Otro Origen"/>
    <s v="Otro Tipo"/>
    <s v="Sopa"/>
    <x v="2"/>
    <n v="28304.639999999999"/>
    <n v="223853.18"/>
  </r>
  <r>
    <s v="Enero"/>
    <s v="Otro Origen"/>
    <s v="Otro Tipo"/>
    <s v="Sopa"/>
    <x v="1"/>
    <n v="3600"/>
    <n v="9714"/>
  </r>
  <r>
    <s v="Enero"/>
    <s v="Otro Origen"/>
    <s v="Otro Tipo"/>
    <s v="Sopa"/>
    <x v="3"/>
    <n v="23160.48"/>
    <n v="56418.87"/>
  </r>
  <r>
    <s v="Enero*"/>
    <m/>
    <m/>
    <m/>
    <x v="4"/>
    <n v="184329.36000000002"/>
    <n v="499031.85"/>
  </r>
  <r>
    <s v="Febrero"/>
    <s v="Otro Origen"/>
    <s v="Otro Tipo"/>
    <s v="Caldo de pollo"/>
    <x v="5"/>
    <n v="475.98"/>
    <n v="5160"/>
  </r>
  <r>
    <s v="Febrero"/>
    <s v="Otro Origen"/>
    <s v="Otro Tipo"/>
    <s v="Sazones"/>
    <x v="1"/>
    <n v="38054.54"/>
    <n v="228210.6"/>
  </r>
  <r>
    <s v="Febrero"/>
    <s v="Otro Origen"/>
    <s v="Otro Tipo"/>
    <s v="Sazones"/>
    <x v="3"/>
    <n v="31199.62"/>
    <n v="140120.48000000001"/>
  </r>
  <r>
    <s v="Febrero"/>
    <s v="Otro Origen"/>
    <s v="Otro Tipo"/>
    <s v="Sopa"/>
    <x v="1"/>
    <n v="40689.599999999999"/>
    <n v="131890.43"/>
  </r>
  <r>
    <s v="Febrero"/>
    <s v="Otro Origen"/>
    <s v="Otro Tipo"/>
    <s v="Sopa"/>
    <x v="3"/>
    <n v="50783.79"/>
    <n v="186929.76"/>
  </r>
  <r>
    <s v="Febrero*"/>
    <m/>
    <m/>
    <m/>
    <x v="4"/>
    <n v="161203.53"/>
    <n v="692311.27"/>
  </r>
  <r>
    <s v="Marzo"/>
    <s v="Otro Origen"/>
    <s v="Otro Tipo"/>
    <s v="Caldo de pollo"/>
    <x v="0"/>
    <n v="4668.72"/>
    <n v="37012.800000000003"/>
  </r>
  <r>
    <s v="Marzo"/>
    <s v="Otro Origen"/>
    <s v="Otro Tipo"/>
    <s v="Caldo de pollo"/>
    <x v="6"/>
    <n v="16036.42"/>
    <n v="53328.17"/>
  </r>
  <r>
    <s v="Marzo"/>
    <s v="Otro Origen"/>
    <s v="Otro Tipo"/>
    <s v="Caldo de pollo"/>
    <x v="5"/>
    <n v="2707.5"/>
    <n v="14742.5"/>
  </r>
  <r>
    <s v="Marzo"/>
    <s v="Otro Origen"/>
    <s v="Otro Tipo"/>
    <s v="Caldo de pollo"/>
    <x v="1"/>
    <n v="7200"/>
    <n v="15984"/>
  </r>
  <r>
    <s v="Marzo"/>
    <s v="Otro Origen"/>
    <s v="Otro Tipo"/>
    <s v="Caldo de pollo"/>
    <x v="3"/>
    <n v="6975.36"/>
    <n v="17423.52"/>
  </r>
  <r>
    <s v="Marzo"/>
    <s v="Otro Origen"/>
    <s v="Otro Tipo"/>
    <s v="Sazones"/>
    <x v="1"/>
    <n v="41149.56"/>
    <n v="131302.93"/>
  </r>
  <r>
    <s v="Marzo"/>
    <s v="Otro Origen"/>
    <s v="Otro Tipo"/>
    <s v="Sazones"/>
    <x v="7"/>
    <n v="8649.1200000000008"/>
    <n v="61506.15"/>
  </r>
  <r>
    <s v="Marzo"/>
    <s v="Otro Origen"/>
    <s v="Otro Tipo"/>
    <s v="Sazones"/>
    <x v="3"/>
    <n v="34617.599999999999"/>
    <n v="89810.12"/>
  </r>
  <r>
    <s v="Marzo"/>
    <s v="Otro Origen"/>
    <s v="Otro Tipo"/>
    <s v="Sopa"/>
    <x v="1"/>
    <n v="4080"/>
    <n v="6396"/>
  </r>
  <r>
    <s v="Marzo"/>
    <s v="Otro Origen"/>
    <s v="Otro Tipo"/>
    <s v="Sopa"/>
    <x v="3"/>
    <n v="10800"/>
    <n v="15509.76"/>
  </r>
  <r>
    <s v="Marzo*"/>
    <m/>
    <m/>
    <m/>
    <x v="4"/>
    <n v="136884.28"/>
    <n v="443015.95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21">
  <r>
    <s v="Enero"/>
    <s v="Bovino"/>
    <s v="Lácteo"/>
    <s v="Crema de leche"/>
    <x v="0"/>
    <n v="840"/>
    <n v="3192"/>
  </r>
  <r>
    <s v="Enero"/>
    <s v="Bovino"/>
    <s v="Lácteo"/>
    <s v="Dulce de leche"/>
    <x v="1"/>
    <n v="156.13999999999999"/>
    <n v="270"/>
  </r>
  <r>
    <s v="Enero"/>
    <s v="Bovino"/>
    <s v="Lácteo"/>
    <s v="Helados"/>
    <x v="2"/>
    <n v="10857.14"/>
    <n v="34278.160000000003"/>
  </r>
  <r>
    <s v="Enero"/>
    <s v="Bovino"/>
    <s v="Lácteo"/>
    <s v="Helados"/>
    <x v="1"/>
    <n v="8747"/>
    <n v="31590.7"/>
  </r>
  <r>
    <s v="Enero"/>
    <s v="Bovino"/>
    <s v="Lácteo"/>
    <s v="Helados"/>
    <x v="3"/>
    <n v="86398.12"/>
    <n v="295072.37"/>
  </r>
  <r>
    <s v="Enero"/>
    <s v="Bovino"/>
    <s v="Lácteo"/>
    <s v="Helados"/>
    <x v="4"/>
    <n v="5300.92"/>
    <n v="20935.98"/>
  </r>
  <r>
    <s v="Enero"/>
    <s v="Bovino"/>
    <s v="Queso"/>
    <s v="Holandes"/>
    <x v="1"/>
    <n v="5727.27"/>
    <n v="30053.63"/>
  </r>
  <r>
    <s v="Enero*"/>
    <m/>
    <m/>
    <m/>
    <x v="5"/>
    <n v="118026.59"/>
    <n v="415392.83999999997"/>
  </r>
  <r>
    <s v="Febrero"/>
    <s v="Bovino"/>
    <s v="Lácteo"/>
    <s v="Crema de leche"/>
    <x v="6"/>
    <n v="350"/>
    <n v="1465.5"/>
  </r>
  <r>
    <s v="Febrero"/>
    <s v="Bovino"/>
    <s v="Lácteo"/>
    <s v="Helados"/>
    <x v="7"/>
    <n v="4226.8900000000003"/>
    <n v="17508.099999999999"/>
  </r>
  <r>
    <s v="Febrero"/>
    <s v="Bovino"/>
    <s v="Lácteo"/>
    <s v="Helados"/>
    <x v="2"/>
    <n v="11627.15"/>
    <n v="34212.9"/>
  </r>
  <r>
    <s v="Febrero"/>
    <s v="Bovino"/>
    <s v="Lácteo"/>
    <s v="Helados"/>
    <x v="8"/>
    <n v="4696.1499999999996"/>
    <n v="18927.3"/>
  </r>
  <r>
    <s v="Febrero"/>
    <s v="Bovino"/>
    <s v="Lácteo"/>
    <s v="Helados"/>
    <x v="9"/>
    <n v="3984.94"/>
    <n v="14086"/>
  </r>
  <r>
    <s v="Febrero"/>
    <s v="Bovino"/>
    <s v="Lácteo"/>
    <s v="Helados"/>
    <x v="3"/>
    <n v="75049.3"/>
    <n v="252793.35"/>
  </r>
  <r>
    <s v="Febrero"/>
    <s v="Bovino"/>
    <s v="Lácteo"/>
    <s v="Helados"/>
    <x v="4"/>
    <n v="5054.99"/>
    <n v="19908.57"/>
  </r>
  <r>
    <s v="Febrero*"/>
    <m/>
    <m/>
    <m/>
    <x v="5"/>
    <n v="104989.42000000001"/>
    <n v="358901.72000000003"/>
  </r>
  <r>
    <s v="Marzo"/>
    <s v="Bovino"/>
    <s v="Lácteo"/>
    <s v="Helados"/>
    <x v="10"/>
    <n v="6183.58"/>
    <n v="21682.799999999999"/>
  </r>
  <r>
    <s v="Marzo"/>
    <s v="Bovino"/>
    <s v="Lácteo"/>
    <s v="Helados"/>
    <x v="2"/>
    <n v="9744.36"/>
    <n v="4205"/>
  </r>
  <r>
    <s v="Marzo"/>
    <s v="Bovino"/>
    <s v="Lácteo"/>
    <s v="Helados"/>
    <x v="3"/>
    <n v="71231.31"/>
    <n v="209828.11"/>
  </r>
  <r>
    <s v="Marzo"/>
    <s v="Bovino"/>
    <s v="Lácteo"/>
    <s v="Helados"/>
    <x v="11"/>
    <n v="9856.65"/>
    <n v="47549.65"/>
  </r>
  <r>
    <s v="Marzo*"/>
    <m/>
    <m/>
    <m/>
    <x v="5"/>
    <n v="97015.9"/>
    <n v="283265.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7" rowHeaderCaption="Destino">
  <location ref="A34:C38" firstHeaderRow="0" firstDataRow="1" firstDataCol="1"/>
  <pivotFields count="7">
    <pivotField showAll="0"/>
    <pivotField showAll="0"/>
    <pivotField showAll="0"/>
    <pivotField showAll="0"/>
    <pivotField axis="axisRow" showAll="0">
      <items count="6">
        <item m="1" x="4"/>
        <item x="3"/>
        <item x="1"/>
        <item h="1" x="2"/>
        <item x="0"/>
        <item t="default"/>
      </items>
    </pivotField>
    <pivotField dataField="1" showAll="0"/>
    <pivotField dataField="1" showAll="0"/>
  </pivotFields>
  <rowFields count="1">
    <field x="4"/>
  </rowFields>
  <rowItems count="4">
    <i>
      <x v="1"/>
    </i>
    <i>
      <x v="2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7">
      <pivotArea outline="0" collapsedLevelsAreSubtotals="1" fieldPosition="0"/>
    </format>
  </format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 dinámica2" cacheId="1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39:C51" firstHeaderRow="0" firstDataRow="1" firstDataCol="1"/>
  <pivotFields count="7">
    <pivotField showAll="0"/>
    <pivotField showAll="0"/>
    <pivotField showAll="0"/>
    <pivotField showAll="0"/>
    <pivotField axis="axisRow" showAll="0">
      <items count="15">
        <item x="10"/>
        <item x="7"/>
        <item x="2"/>
        <item m="1" x="12"/>
        <item x="1"/>
        <item m="1" x="13"/>
        <item x="3"/>
        <item x="4"/>
        <item x="11"/>
        <item h="1" x="5"/>
        <item x="0"/>
        <item x="6"/>
        <item x="8"/>
        <item x="9"/>
        <item t="default"/>
      </items>
    </pivotField>
    <pivotField dataField="1" showAll="0"/>
    <pivotField dataField="1" showAll="0"/>
  </pivotFields>
  <rowFields count="1">
    <field x="4"/>
  </rowFields>
  <rowItems count="12">
    <i>
      <x/>
    </i>
    <i>
      <x v="1"/>
    </i>
    <i>
      <x v="2"/>
    </i>
    <i>
      <x v="4"/>
    </i>
    <i>
      <x v="6"/>
    </i>
    <i>
      <x v="7"/>
    </i>
    <i>
      <x v="8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6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 dinámica3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74:C89" firstHeaderRow="0" firstDataRow="1" firstDataCol="1"/>
  <pivotFields count="7">
    <pivotField showAll="0"/>
    <pivotField showAll="0"/>
    <pivotField showAll="0"/>
    <pivotField showAll="0"/>
    <pivotField axis="axisRow" showAll="0">
      <items count="22">
        <item x="12"/>
        <item x="1"/>
        <item m="1" x="15"/>
        <item x="2"/>
        <item x="3"/>
        <item x="9"/>
        <item m="1" x="20"/>
        <item m="1" x="18"/>
        <item m="1" x="16"/>
        <item x="10"/>
        <item x="4"/>
        <item m="1" x="19"/>
        <item x="13"/>
        <item x="5"/>
        <item x="6"/>
        <item x="7"/>
        <item x="0"/>
        <item m="1" x="17"/>
        <item x="8"/>
        <item h="1" x="11"/>
        <item x="14"/>
        <item t="default"/>
      </items>
    </pivotField>
    <pivotField dataField="1" showAll="0"/>
    <pivotField dataField="1" showAll="0"/>
  </pivotFields>
  <rowFields count="1">
    <field x="4"/>
  </rowFields>
  <rowItems count="15">
    <i>
      <x/>
    </i>
    <i>
      <x v="1"/>
    </i>
    <i>
      <x v="3"/>
    </i>
    <i>
      <x v="4"/>
    </i>
    <i>
      <x v="5"/>
    </i>
    <i>
      <x v="9"/>
    </i>
    <i>
      <x v="10"/>
    </i>
    <i>
      <x v="12"/>
    </i>
    <i>
      <x v="13"/>
    </i>
    <i>
      <x v="14"/>
    </i>
    <i>
      <x v="15"/>
    </i>
    <i>
      <x v="16"/>
    </i>
    <i>
      <x v="18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5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 dinámica4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" rowHeaderCaption="Destino">
  <location ref="A31:C37" firstHeaderRow="0" firstDataRow="1" firstDataCol="1"/>
  <pivotFields count="7">
    <pivotField showAll="0"/>
    <pivotField showAll="0"/>
    <pivotField showAll="0"/>
    <pivotField showAll="0" defaultSubtotal="0"/>
    <pivotField axis="axisRow" showAll="0">
      <items count="20">
        <item x="5"/>
        <item m="1" x="14"/>
        <item m="1" x="11"/>
        <item m="1" x="10"/>
        <item m="1" x="9"/>
        <item m="1" x="16"/>
        <item m="1" x="17"/>
        <item m="1" x="6"/>
        <item x="1"/>
        <item x="0"/>
        <item m="1" x="13"/>
        <item m="1" x="18"/>
        <item x="3"/>
        <item m="1" x="12"/>
        <item x="4"/>
        <item m="1" x="8"/>
        <item h="1" x="2"/>
        <item m="1" x="7"/>
        <item m="1" x="15"/>
        <item t="default"/>
      </items>
    </pivotField>
    <pivotField dataField="1" showAll="0"/>
    <pivotField dataField="1" showAll="0"/>
  </pivotFields>
  <rowFields count="1">
    <field x="4"/>
  </rowFields>
  <rowItems count="6">
    <i>
      <x/>
    </i>
    <i>
      <x v="8"/>
    </i>
    <i>
      <x v="9"/>
    </i>
    <i>
      <x v="12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2">
    <format dxfId="4">
      <pivotArea collapsedLevelsAreSubtotals="1" fieldPosition="0">
        <references count="1">
          <reference field="4" count="0"/>
        </references>
      </pivotArea>
    </format>
    <format dxfId="3">
      <pivotArea grandRow="1" outline="0" collapsedLevelsAreSubtotals="1" fieldPosition="0"/>
    </format>
  </formats>
  <chartFormats count="2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29:C32" firstHeaderRow="0" firstDataRow="1" firstDataCol="1"/>
  <pivotFields count="7">
    <pivotField showAll="0"/>
    <pivotField showAll="0"/>
    <pivotField showAll="0"/>
    <pivotField showAll="0"/>
    <pivotField axis="axisRow" showAll="0">
      <items count="5">
        <item x="2"/>
        <item m="1" x="3"/>
        <item x="0"/>
        <item h="1" x="1"/>
        <item t="default"/>
      </items>
    </pivotField>
    <pivotField dataField="1" showAll="0"/>
    <pivotField dataField="1" showAll="0"/>
  </pivotFields>
  <rowFields count="1">
    <field x="4"/>
  </rowFields>
  <rowItems count="3">
    <i>
      <x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chartFormats count="2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 dinámica5" cacheId="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41:C49" firstHeaderRow="0" firstDataRow="1" firstDataCol="1"/>
  <pivotFields count="7">
    <pivotField showAll="0"/>
    <pivotField showAll="0"/>
    <pivotField showAll="0"/>
    <pivotField showAll="0"/>
    <pivotField axis="axisRow" showAll="0">
      <items count="12">
        <item m="1" x="8"/>
        <item x="0"/>
        <item m="1" x="10"/>
        <item x="6"/>
        <item x="2"/>
        <item x="5"/>
        <item x="1"/>
        <item x="7"/>
        <item m="1" x="9"/>
        <item x="3"/>
        <item h="1" x="4"/>
        <item t="default"/>
      </items>
    </pivotField>
    <pivotField dataField="1" showAll="0"/>
    <pivotField dataField="1" showAll="0"/>
  </pivotFields>
  <rowFields count="1">
    <field x="4"/>
  </rowFields>
  <rowItems count="8">
    <i>
      <x v="1"/>
    </i>
    <i>
      <x v="3"/>
    </i>
    <i>
      <x v="4"/>
    </i>
    <i>
      <x v="5"/>
    </i>
    <i>
      <x v="6"/>
    </i>
    <i>
      <x v="7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2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estino">
  <location ref="A26:C28" firstHeaderRow="0" firstDataRow="1" firstDataCol="1"/>
  <pivotFields count="7">
    <pivotField showAll="0"/>
    <pivotField showAll="0"/>
    <pivotField showAll="0"/>
    <pivotField showAll="0"/>
    <pivotField axis="axisRow" showAll="0">
      <items count="3">
        <item x="1"/>
        <item h="1" x="0"/>
        <item t="default"/>
      </items>
    </pivotField>
    <pivotField dataField="1" showAll="0">
      <items count="4">
        <item x="1"/>
        <item x="2"/>
        <item x="0"/>
        <item t="default"/>
      </items>
    </pivotField>
    <pivotField dataField="1" showAll="0">
      <items count="4">
        <item x="1"/>
        <item x="2"/>
        <item x="0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 dinámica6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B29:C36" firstHeaderRow="1" firstDataRow="1" firstDataCol="1"/>
  <pivotFields count="4">
    <pivotField showAll="0"/>
    <pivotField showAll="0"/>
    <pivotField axis="axisRow" showAll="0" defaultSubtotal="0">
      <items count="8">
        <item m="1" x="7"/>
        <item x="3"/>
        <item h="1" x="1"/>
        <item x="0"/>
        <item x="2"/>
        <item x="4"/>
        <item x="5"/>
        <item x="6"/>
      </items>
    </pivotField>
    <pivotField dataField="1" numFmtId="43" showAll="0"/>
  </pivotFields>
  <rowFields count="1">
    <field x="2"/>
  </rowFields>
  <rowItems count="7">
    <i>
      <x v="1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 Valor US$" fld="3" baseField="0" baseItem="0" numFmtId="43"/>
  </dataFields>
  <formats count="1">
    <format dxfId="1">
      <pivotArea outline="0" collapsedLevelsAreSubtotals="1" fieldPosition="0"/>
    </format>
  </format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tabSelected="1" topLeftCell="A5" workbookViewId="0">
      <selection activeCell="B24" sqref="B24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2" customWidth="1"/>
    <col min="3" max="3" width="19.42578125" style="1" customWidth="1"/>
  </cols>
  <sheetData>
    <row r="1" spans="1:3" x14ac:dyDescent="0.25">
      <c r="A1" s="3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2"/>
      <c r="B6" s="42"/>
      <c r="C6" s="42"/>
    </row>
    <row r="7" spans="1:3" ht="23.25" x14ac:dyDescent="0.35">
      <c r="A7" s="43"/>
      <c r="B7" s="43"/>
      <c r="C7" s="43"/>
    </row>
    <row r="8" spans="1:3" ht="22.5" x14ac:dyDescent="0.35">
      <c r="A8" s="44" t="s">
        <v>0</v>
      </c>
      <c r="B8" s="44"/>
      <c r="C8" s="44"/>
    </row>
    <row r="9" spans="1:3" ht="19.5" x14ac:dyDescent="0.35">
      <c r="A9" s="45" t="s">
        <v>1</v>
      </c>
      <c r="B9" s="45"/>
      <c r="C9" s="45"/>
    </row>
    <row r="10" spans="1:3" x14ac:dyDescent="0.25">
      <c r="A10" s="41" t="s">
        <v>2</v>
      </c>
      <c r="B10" s="41"/>
      <c r="C10" s="41"/>
    </row>
    <row r="11" spans="1:3" x14ac:dyDescent="0.25">
      <c r="A11" s="41" t="s">
        <v>3</v>
      </c>
      <c r="B11" s="41"/>
      <c r="C11" s="41"/>
    </row>
    <row r="12" spans="1:3" x14ac:dyDescent="0.25">
      <c r="A12" s="6" t="s">
        <v>4</v>
      </c>
      <c r="B12" s="6" t="s">
        <v>5</v>
      </c>
      <c r="C12" s="6" t="s">
        <v>6</v>
      </c>
    </row>
    <row r="13" spans="1:3" x14ac:dyDescent="0.25">
      <c r="A13" s="7" t="s">
        <v>7</v>
      </c>
      <c r="B13" s="8">
        <f>'Bovino Carnico'!F29</f>
        <v>312351.67</v>
      </c>
      <c r="C13" s="9">
        <f>'Bovino Carnico'!G29</f>
        <v>1680472.9100000001</v>
      </c>
    </row>
    <row r="14" spans="1:3" x14ac:dyDescent="0.25">
      <c r="A14" s="7" t="s">
        <v>8</v>
      </c>
      <c r="B14" s="8">
        <f>'Bovino Lacteo'!F34</f>
        <v>320031.91000000003</v>
      </c>
      <c r="C14" s="9">
        <f>'Bovino Lacteo'!G34</f>
        <v>1057560.1200000001</v>
      </c>
    </row>
    <row r="15" spans="1:3" x14ac:dyDescent="0.25">
      <c r="A15" s="7" t="s">
        <v>9</v>
      </c>
      <c r="B15" s="8">
        <f>Leche!F69</f>
        <v>300248.39</v>
      </c>
      <c r="C15" s="9">
        <f>Leche!G69</f>
        <v>580248.32000000007</v>
      </c>
    </row>
    <row r="16" spans="1:3" x14ac:dyDescent="0.25">
      <c r="A16" s="7" t="s">
        <v>10</v>
      </c>
      <c r="B16" s="8">
        <f>Pieles!F25</f>
        <v>344449.84</v>
      </c>
      <c r="C16" s="9">
        <f>Pieles!G25</f>
        <v>253603.37</v>
      </c>
    </row>
    <row r="17" spans="1:3" x14ac:dyDescent="0.25">
      <c r="A17" s="7" t="s">
        <v>11</v>
      </c>
      <c r="B17" s="8">
        <f>Embutidos!F19</f>
        <v>0</v>
      </c>
      <c r="C17" s="9">
        <f>Embutidos!G19</f>
        <v>0</v>
      </c>
    </row>
    <row r="18" spans="1:3" x14ac:dyDescent="0.25">
      <c r="A18" s="7" t="s">
        <v>12</v>
      </c>
      <c r="B18" s="8">
        <f>'Otro Origen'!F36</f>
        <v>482417.17000000004</v>
      </c>
      <c r="C18" s="9">
        <f>'Otro Origen'!G36</f>
        <v>1634359.0699999998</v>
      </c>
    </row>
    <row r="19" spans="1:3" x14ac:dyDescent="0.25">
      <c r="A19" s="7" t="s">
        <v>13</v>
      </c>
      <c r="B19" s="10" t="s">
        <v>14</v>
      </c>
      <c r="C19" s="9">
        <f>'Pro vet'!E24</f>
        <v>242228.47</v>
      </c>
    </row>
    <row r="20" spans="1:3" x14ac:dyDescent="0.25">
      <c r="A20" s="11" t="s">
        <v>15</v>
      </c>
      <c r="B20" s="12">
        <f>SUM(B13:B19)</f>
        <v>1759498.98</v>
      </c>
      <c r="C20" s="13">
        <f>SUM(C13:C19)</f>
        <v>5448472.2600000007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topLeftCell="B17" workbookViewId="0">
      <selection activeCell="B31" sqref="B31"/>
    </sheetView>
  </sheetViews>
  <sheetFormatPr baseColWidth="10" defaultColWidth="24.140625" defaultRowHeight="15" x14ac:dyDescent="0.25"/>
  <cols>
    <col min="1" max="1" width="16.7109375" hidden="1" customWidth="1"/>
    <col min="2" max="2" width="12.5703125" customWidth="1"/>
    <col min="3" max="3" width="11.5703125" customWidth="1"/>
    <col min="4" max="4" width="20.140625" bestFit="1" customWidth="1"/>
    <col min="5" max="5" width="22.42578125" customWidth="1"/>
  </cols>
  <sheetData>
    <row r="1" spans="2:8" x14ac:dyDescent="0.25">
      <c r="B1" s="3"/>
      <c r="E1" s="4"/>
    </row>
    <row r="2" spans="2:8" x14ac:dyDescent="0.25">
      <c r="E2" s="4"/>
    </row>
    <row r="3" spans="2:8" x14ac:dyDescent="0.25">
      <c r="E3" s="4"/>
    </row>
    <row r="4" spans="2:8" x14ac:dyDescent="0.25">
      <c r="E4" s="4"/>
    </row>
    <row r="5" spans="2:8" x14ac:dyDescent="0.25">
      <c r="E5" s="4"/>
    </row>
    <row r="6" spans="2:8" x14ac:dyDescent="0.25">
      <c r="B6" s="42"/>
      <c r="C6" s="42"/>
      <c r="D6" s="42"/>
      <c r="E6" s="42"/>
    </row>
    <row r="7" spans="2:8" ht="23.25" x14ac:dyDescent="0.35">
      <c r="B7" s="43"/>
      <c r="C7" s="43"/>
      <c r="D7" s="43"/>
      <c r="E7" s="43"/>
    </row>
    <row r="8" spans="2:8" ht="22.5" x14ac:dyDescent="0.35">
      <c r="B8" s="44" t="s">
        <v>0</v>
      </c>
      <c r="C8" s="44"/>
      <c r="D8" s="44"/>
      <c r="E8" s="44"/>
      <c r="F8" s="24"/>
      <c r="G8" s="24"/>
      <c r="H8" s="24"/>
    </row>
    <row r="9" spans="2:8" ht="22.5" x14ac:dyDescent="0.35">
      <c r="B9" s="49" t="s">
        <v>1</v>
      </c>
      <c r="C9" s="49"/>
      <c r="D9" s="49"/>
      <c r="E9" s="49"/>
      <c r="F9" s="24"/>
      <c r="G9" s="24"/>
      <c r="H9" s="24"/>
    </row>
    <row r="10" spans="2:8" x14ac:dyDescent="0.25">
      <c r="B10" s="50" t="s">
        <v>105</v>
      </c>
      <c r="C10" s="51"/>
      <c r="D10" s="51"/>
      <c r="E10" s="52"/>
    </row>
    <row r="11" spans="2:8" x14ac:dyDescent="0.25">
      <c r="B11" s="50" t="str">
        <f>Consolidado!A11</f>
        <v>1er Trimestre Año 2025</v>
      </c>
      <c r="C11" s="51"/>
      <c r="D11" s="51"/>
      <c r="E11" s="52"/>
    </row>
    <row r="12" spans="2:8" ht="18" customHeight="1" x14ac:dyDescent="0.25">
      <c r="B12" s="21" t="s">
        <v>17</v>
      </c>
      <c r="C12" s="21" t="s">
        <v>4</v>
      </c>
      <c r="D12" s="21" t="s">
        <v>20</v>
      </c>
      <c r="E12" s="22" t="s">
        <v>6</v>
      </c>
    </row>
    <row r="13" spans="2:8" x14ac:dyDescent="0.25">
      <c r="B13" s="27" t="s">
        <v>21</v>
      </c>
      <c r="C13" s="27" t="s">
        <v>106</v>
      </c>
      <c r="D13" s="27" t="s">
        <v>97</v>
      </c>
      <c r="E13" s="20">
        <v>1115.7</v>
      </c>
      <c r="F13">
        <v>2025</v>
      </c>
      <c r="G13" t="s">
        <v>73</v>
      </c>
    </row>
    <row r="14" spans="2:8" x14ac:dyDescent="0.25">
      <c r="B14" s="12" t="s">
        <v>29</v>
      </c>
      <c r="C14" s="12"/>
      <c r="D14" s="12"/>
      <c r="E14" s="13">
        <f>SUM(E13:E13)</f>
        <v>1115.7</v>
      </c>
    </row>
    <row r="15" spans="2:8" x14ac:dyDescent="0.25">
      <c r="B15" s="27" t="s">
        <v>30</v>
      </c>
      <c r="C15" s="27" t="s">
        <v>106</v>
      </c>
      <c r="D15" s="27" t="s">
        <v>107</v>
      </c>
      <c r="E15" s="20">
        <v>19000</v>
      </c>
      <c r="F15">
        <v>2025</v>
      </c>
      <c r="G15" t="s">
        <v>73</v>
      </c>
    </row>
    <row r="16" spans="2:8" x14ac:dyDescent="0.25">
      <c r="B16" s="27" t="s">
        <v>30</v>
      </c>
      <c r="C16" s="27" t="s">
        <v>106</v>
      </c>
      <c r="D16" s="27" t="s">
        <v>97</v>
      </c>
      <c r="E16" s="20">
        <v>92408.93</v>
      </c>
      <c r="F16">
        <v>2025</v>
      </c>
      <c r="G16" t="s">
        <v>73</v>
      </c>
    </row>
    <row r="17" spans="2:7" x14ac:dyDescent="0.25">
      <c r="B17" s="27" t="s">
        <v>30</v>
      </c>
      <c r="C17" s="27" t="s">
        <v>106</v>
      </c>
      <c r="D17" s="27" t="s">
        <v>108</v>
      </c>
      <c r="E17" s="20">
        <v>21850</v>
      </c>
      <c r="F17">
        <v>2025</v>
      </c>
      <c r="G17" t="s">
        <v>73</v>
      </c>
    </row>
    <row r="18" spans="2:7" x14ac:dyDescent="0.25">
      <c r="B18" s="27" t="s">
        <v>30</v>
      </c>
      <c r="C18" s="27" t="s">
        <v>106</v>
      </c>
      <c r="D18" s="27" t="s">
        <v>66</v>
      </c>
      <c r="E18" s="20">
        <v>16890.84</v>
      </c>
      <c r="F18">
        <v>2025</v>
      </c>
      <c r="G18" t="s">
        <v>73</v>
      </c>
    </row>
    <row r="19" spans="2:7" x14ac:dyDescent="0.25">
      <c r="B19" s="12" t="s">
        <v>31</v>
      </c>
      <c r="C19" s="12"/>
      <c r="D19" s="12"/>
      <c r="E19" s="13">
        <f>SUM(E15:E18)</f>
        <v>150149.76999999999</v>
      </c>
    </row>
    <row r="20" spans="2:7" x14ac:dyDescent="0.25">
      <c r="B20" s="27" t="s">
        <v>32</v>
      </c>
      <c r="C20" s="27" t="s">
        <v>106</v>
      </c>
      <c r="D20" s="27" t="s">
        <v>52</v>
      </c>
      <c r="E20" s="20">
        <v>2890</v>
      </c>
      <c r="F20">
        <v>2025</v>
      </c>
      <c r="G20" t="s">
        <v>73</v>
      </c>
    </row>
    <row r="21" spans="2:7" x14ac:dyDescent="0.25">
      <c r="B21" s="27" t="s">
        <v>32</v>
      </c>
      <c r="C21" s="27" t="s">
        <v>106</v>
      </c>
      <c r="D21" s="27" t="s">
        <v>97</v>
      </c>
      <c r="E21" s="20">
        <v>28595</v>
      </c>
      <c r="F21">
        <v>2025</v>
      </c>
      <c r="G21" t="s">
        <v>73</v>
      </c>
    </row>
    <row r="22" spans="2:7" x14ac:dyDescent="0.25">
      <c r="B22" s="27" t="s">
        <v>32</v>
      </c>
      <c r="C22" s="27" t="s">
        <v>106</v>
      </c>
      <c r="D22" s="27" t="s">
        <v>109</v>
      </c>
      <c r="E22" s="20">
        <v>59478</v>
      </c>
      <c r="F22">
        <v>2025</v>
      </c>
      <c r="G22" t="s">
        <v>73</v>
      </c>
    </row>
    <row r="23" spans="2:7" x14ac:dyDescent="0.25">
      <c r="B23" s="12" t="s">
        <v>34</v>
      </c>
      <c r="C23" s="12"/>
      <c r="D23" s="12"/>
      <c r="E23" s="13">
        <f>SUM(E20:E22)</f>
        <v>90963</v>
      </c>
    </row>
    <row r="24" spans="2:7" x14ac:dyDescent="0.25">
      <c r="B24" s="12" t="s">
        <v>15</v>
      </c>
      <c r="C24" s="12"/>
      <c r="D24" s="12"/>
      <c r="E24" s="13">
        <f>SUM(E23,E19,E14)</f>
        <v>242228.47</v>
      </c>
    </row>
    <row r="26" spans="2:7" x14ac:dyDescent="0.25">
      <c r="B26" t="s">
        <v>35</v>
      </c>
    </row>
    <row r="28" spans="2:7" x14ac:dyDescent="0.25">
      <c r="B28" s="46" t="s">
        <v>36</v>
      </c>
      <c r="C28" s="46"/>
      <c r="D28" s="23"/>
    </row>
    <row r="29" spans="2:7" x14ac:dyDescent="0.25">
      <c r="B29" s="29" t="s">
        <v>20</v>
      </c>
      <c r="C29" t="s">
        <v>38</v>
      </c>
    </row>
    <row r="30" spans="2:7" x14ac:dyDescent="0.25">
      <c r="B30" s="30" t="s">
        <v>108</v>
      </c>
      <c r="C30" s="31">
        <v>21850</v>
      </c>
    </row>
    <row r="31" spans="2:7" x14ac:dyDescent="0.25">
      <c r="B31" s="30" t="s">
        <v>97</v>
      </c>
      <c r="C31" s="31">
        <v>122119.62999999999</v>
      </c>
    </row>
    <row r="32" spans="2:7" x14ac:dyDescent="0.25">
      <c r="B32" s="30" t="s">
        <v>107</v>
      </c>
      <c r="C32" s="31">
        <v>19000</v>
      </c>
    </row>
    <row r="33" spans="2:3" x14ac:dyDescent="0.25">
      <c r="B33" s="30" t="s">
        <v>66</v>
      </c>
      <c r="C33" s="31">
        <v>16890.84</v>
      </c>
    </row>
    <row r="34" spans="2:3" x14ac:dyDescent="0.25">
      <c r="B34" s="30" t="s">
        <v>52</v>
      </c>
      <c r="C34" s="31">
        <v>2890</v>
      </c>
    </row>
    <row r="35" spans="2:3" x14ac:dyDescent="0.25">
      <c r="B35" s="30" t="s">
        <v>109</v>
      </c>
      <c r="C35" s="31">
        <v>59478</v>
      </c>
    </row>
    <row r="36" spans="2:3" x14ac:dyDescent="0.25">
      <c r="B36" s="30" t="s">
        <v>39</v>
      </c>
      <c r="C36" s="31">
        <v>242228.47</v>
      </c>
    </row>
  </sheetData>
  <sortState ref="B28:C31">
    <sortCondition ref="B28"/>
  </sortState>
  <mergeCells count="7">
    <mergeCell ref="B28:C28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2"/>
  <headerFooter>
    <oddFooter>&amp;CE-Página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16" workbookViewId="0">
      <selection activeCell="A35" sqref="A35"/>
    </sheetView>
  </sheetViews>
  <sheetFormatPr baseColWidth="10" defaultColWidth="36.140625" defaultRowHeight="15" x14ac:dyDescent="0.25"/>
  <cols>
    <col min="1" max="1" width="14.28515625" customWidth="1"/>
    <col min="2" max="2" width="11.5703125" customWidth="1"/>
    <col min="3" max="3" width="13.140625" customWidth="1"/>
    <col min="4" max="4" width="16.5703125" bestFit="1" customWidth="1"/>
    <col min="5" max="5" width="14.28515625" customWidth="1"/>
    <col min="6" max="6" width="9.85546875" style="2" bestFit="1" customWidth="1"/>
    <col min="7" max="7" width="14.42578125" style="1" bestFit="1" customWidth="1"/>
    <col min="9" max="9" width="13.140625" customWidth="1"/>
  </cols>
  <sheetData>
    <row r="1" spans="1:7" x14ac:dyDescent="0.25">
      <c r="A1" s="3"/>
    </row>
    <row r="6" spans="1:7" x14ac:dyDescent="0.25">
      <c r="A6" s="42"/>
      <c r="B6" s="42"/>
      <c r="C6" s="42"/>
      <c r="D6" s="42"/>
      <c r="E6" s="42"/>
      <c r="F6" s="42"/>
      <c r="G6" s="42"/>
    </row>
    <row r="7" spans="1:7" ht="15" customHeight="1" x14ac:dyDescent="0.35">
      <c r="A7" s="43"/>
      <c r="B7" s="43"/>
      <c r="C7" s="43"/>
      <c r="D7" s="43"/>
      <c r="E7" s="43"/>
      <c r="F7" s="43"/>
      <c r="G7" s="43"/>
    </row>
    <row r="8" spans="1:7" ht="15" customHeight="1" x14ac:dyDescent="0.35">
      <c r="A8" s="5"/>
      <c r="B8" s="5"/>
      <c r="C8" s="5"/>
      <c r="D8" s="5"/>
      <c r="E8" s="5"/>
      <c r="F8" s="5"/>
      <c r="G8" s="5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9.5" customHeight="1" x14ac:dyDescent="0.3">
      <c r="A10" s="48" t="s">
        <v>1</v>
      </c>
      <c r="B10" s="48"/>
      <c r="C10" s="48"/>
      <c r="D10" s="48"/>
      <c r="E10" s="48"/>
      <c r="F10" s="48"/>
      <c r="G10" s="48"/>
    </row>
    <row r="11" spans="1:7" x14ac:dyDescent="0.25">
      <c r="A11" s="47" t="s">
        <v>16</v>
      </c>
      <c r="B11" s="47"/>
      <c r="C11" s="47"/>
      <c r="D11" s="47"/>
      <c r="E11" s="47"/>
      <c r="F11" s="47"/>
      <c r="G11" s="47"/>
    </row>
    <row r="12" spans="1:7" x14ac:dyDescent="0.25">
      <c r="A12" s="47" t="str">
        <f>Consolidado!A11</f>
        <v>1er Trimestre Año 2025</v>
      </c>
      <c r="B12" s="47"/>
      <c r="C12" s="47"/>
      <c r="D12" s="47"/>
      <c r="E12" s="47"/>
      <c r="F12" s="47"/>
      <c r="G12" s="47"/>
    </row>
    <row r="13" spans="1:7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20</v>
      </c>
      <c r="F13" s="15" t="s">
        <v>5</v>
      </c>
      <c r="G13" s="16" t="s">
        <v>6</v>
      </c>
    </row>
    <row r="14" spans="1:7" ht="30" x14ac:dyDescent="0.25">
      <c r="A14" s="25" t="s">
        <v>21</v>
      </c>
      <c r="B14" s="25" t="s">
        <v>22</v>
      </c>
      <c r="C14" s="25" t="s">
        <v>23</v>
      </c>
      <c r="D14" s="25" t="s">
        <v>24</v>
      </c>
      <c r="E14" s="25" t="s">
        <v>25</v>
      </c>
      <c r="F14" s="26">
        <v>19051.07</v>
      </c>
      <c r="G14" s="26">
        <v>107100</v>
      </c>
    </row>
    <row r="15" spans="1:7" ht="30" x14ac:dyDescent="0.25">
      <c r="A15" s="25" t="s">
        <v>21</v>
      </c>
      <c r="B15" s="25" t="s">
        <v>22</v>
      </c>
      <c r="C15" s="25" t="s">
        <v>23</v>
      </c>
      <c r="D15" s="25" t="s">
        <v>24</v>
      </c>
      <c r="E15" s="25" t="s">
        <v>26</v>
      </c>
      <c r="F15" s="26">
        <v>65277.13</v>
      </c>
      <c r="G15" s="26">
        <v>345161.01</v>
      </c>
    </row>
    <row r="16" spans="1:7" x14ac:dyDescent="0.25">
      <c r="A16" s="25" t="s">
        <v>21</v>
      </c>
      <c r="B16" s="25" t="s">
        <v>22</v>
      </c>
      <c r="C16" s="25" t="s">
        <v>23</v>
      </c>
      <c r="D16" s="25" t="s">
        <v>27</v>
      </c>
      <c r="E16" s="25" t="s">
        <v>26</v>
      </c>
      <c r="F16" s="26">
        <v>38102.14</v>
      </c>
      <c r="G16" s="26">
        <v>251160</v>
      </c>
    </row>
    <row r="17" spans="1:7" x14ac:dyDescent="0.25">
      <c r="A17" s="25" t="s">
        <v>21</v>
      </c>
      <c r="B17" s="25" t="s">
        <v>22</v>
      </c>
      <c r="C17" s="25" t="s">
        <v>23</v>
      </c>
      <c r="D17" s="25" t="s">
        <v>28</v>
      </c>
      <c r="E17" s="25" t="s">
        <v>26</v>
      </c>
      <c r="F17" s="26">
        <v>2721.58</v>
      </c>
      <c r="G17" s="26">
        <v>21000</v>
      </c>
    </row>
    <row r="18" spans="1:7" x14ac:dyDescent="0.25">
      <c r="A18" s="17" t="s">
        <v>29</v>
      </c>
      <c r="B18" s="12"/>
      <c r="C18" s="12"/>
      <c r="D18" s="12"/>
      <c r="E18" s="12"/>
      <c r="F18" s="12">
        <f>SUM(F14:F17)</f>
        <v>125151.92</v>
      </c>
      <c r="G18" s="13">
        <f>SUM(G14:G17)</f>
        <v>724421.01</v>
      </c>
    </row>
    <row r="19" spans="1:7" ht="30" x14ac:dyDescent="0.25">
      <c r="A19" s="25" t="s">
        <v>30</v>
      </c>
      <c r="B19" s="25" t="s">
        <v>22</v>
      </c>
      <c r="C19" s="25" t="s">
        <v>23</v>
      </c>
      <c r="D19" s="25" t="s">
        <v>24</v>
      </c>
      <c r="E19" s="25" t="s">
        <v>25</v>
      </c>
      <c r="F19" s="26">
        <v>20848.09</v>
      </c>
      <c r="G19" s="26">
        <v>143643.29999999999</v>
      </c>
    </row>
    <row r="20" spans="1:7" ht="30" x14ac:dyDescent="0.25">
      <c r="A20" s="25" t="s">
        <v>30</v>
      </c>
      <c r="B20" s="25" t="s">
        <v>22</v>
      </c>
      <c r="C20" s="25" t="s">
        <v>23</v>
      </c>
      <c r="D20" s="25" t="s">
        <v>24</v>
      </c>
      <c r="E20" s="25" t="s">
        <v>26</v>
      </c>
      <c r="F20" s="26">
        <v>65272.6</v>
      </c>
      <c r="G20" s="26">
        <v>348654.24</v>
      </c>
    </row>
    <row r="21" spans="1:7" x14ac:dyDescent="0.25">
      <c r="A21" s="25" t="s">
        <v>30</v>
      </c>
      <c r="B21" s="25" t="s">
        <v>22</v>
      </c>
      <c r="C21" s="25" t="s">
        <v>23</v>
      </c>
      <c r="D21" s="25" t="s">
        <v>27</v>
      </c>
      <c r="E21" s="25" t="s">
        <v>26</v>
      </c>
      <c r="F21" s="26">
        <v>19051.07</v>
      </c>
      <c r="G21" s="26">
        <v>130200</v>
      </c>
    </row>
    <row r="22" spans="1:7" x14ac:dyDescent="0.25">
      <c r="A22" s="25" t="s">
        <v>30</v>
      </c>
      <c r="B22" s="25" t="s">
        <v>22</v>
      </c>
      <c r="C22" s="25" t="s">
        <v>23</v>
      </c>
      <c r="D22" s="25" t="s">
        <v>28</v>
      </c>
      <c r="E22" s="25" t="s">
        <v>25</v>
      </c>
      <c r="F22" s="26">
        <v>1830.26</v>
      </c>
      <c r="G22" s="26">
        <v>14111.3</v>
      </c>
    </row>
    <row r="23" spans="1:7" x14ac:dyDescent="0.25">
      <c r="A23" s="25" t="s">
        <v>30</v>
      </c>
      <c r="B23" s="25" t="s">
        <v>22</v>
      </c>
      <c r="C23" s="25" t="s">
        <v>23</v>
      </c>
      <c r="D23" s="25" t="s">
        <v>28</v>
      </c>
      <c r="E23" s="25" t="s">
        <v>26</v>
      </c>
      <c r="F23" s="26">
        <v>2714.32</v>
      </c>
      <c r="G23" s="26">
        <v>20937.259999999998</v>
      </c>
    </row>
    <row r="24" spans="1:7" x14ac:dyDescent="0.25">
      <c r="A24" s="17" t="s">
        <v>31</v>
      </c>
      <c r="B24" s="12"/>
      <c r="C24" s="12"/>
      <c r="D24" s="12"/>
      <c r="E24" s="12"/>
      <c r="F24" s="12">
        <f>SUM(F19:F23)</f>
        <v>109716.34000000001</v>
      </c>
      <c r="G24" s="13">
        <f>SUM(G19:G23)</f>
        <v>657546.10000000009</v>
      </c>
    </row>
    <row r="25" spans="1:7" ht="30" x14ac:dyDescent="0.25">
      <c r="A25" s="25" t="s">
        <v>32</v>
      </c>
      <c r="B25" s="25" t="s">
        <v>22</v>
      </c>
      <c r="C25" s="25" t="s">
        <v>23</v>
      </c>
      <c r="D25" s="25" t="s">
        <v>24</v>
      </c>
      <c r="E25" s="25" t="s">
        <v>26</v>
      </c>
      <c r="F25" s="26">
        <v>22670.77</v>
      </c>
      <c r="G25" s="26">
        <v>127449</v>
      </c>
    </row>
    <row r="26" spans="1:7" x14ac:dyDescent="0.25">
      <c r="A26" s="25" t="s">
        <v>32</v>
      </c>
      <c r="B26" s="25" t="s">
        <v>22</v>
      </c>
      <c r="C26" s="25" t="s">
        <v>23</v>
      </c>
      <c r="D26" s="25" t="s">
        <v>27</v>
      </c>
      <c r="E26" s="25" t="s">
        <v>33</v>
      </c>
      <c r="F26" s="26">
        <v>35761.57</v>
      </c>
      <c r="G26" s="26">
        <v>40856.800000000003</v>
      </c>
    </row>
    <row r="27" spans="1:7" x14ac:dyDescent="0.25">
      <c r="A27" s="25" t="s">
        <v>32</v>
      </c>
      <c r="B27" s="25" t="s">
        <v>22</v>
      </c>
      <c r="C27" s="25" t="s">
        <v>23</v>
      </c>
      <c r="D27" s="25" t="s">
        <v>27</v>
      </c>
      <c r="E27" s="25" t="s">
        <v>26</v>
      </c>
      <c r="F27" s="26">
        <v>19051.07</v>
      </c>
      <c r="G27" s="26">
        <v>130200</v>
      </c>
    </row>
    <row r="28" spans="1:7" x14ac:dyDescent="0.25">
      <c r="A28" s="17" t="s">
        <v>34</v>
      </c>
      <c r="B28" s="12"/>
      <c r="C28" s="12"/>
      <c r="D28" s="12"/>
      <c r="E28" s="12"/>
      <c r="F28" s="12">
        <f>SUM(F25:F27)</f>
        <v>77483.41</v>
      </c>
      <c r="G28" s="13">
        <f>SUM(G25:G27)</f>
        <v>298505.8</v>
      </c>
    </row>
    <row r="29" spans="1:7" ht="15.75" x14ac:dyDescent="0.25">
      <c r="A29" s="18" t="s">
        <v>15</v>
      </c>
      <c r="B29" s="18"/>
      <c r="C29" s="18"/>
      <c r="D29" s="18"/>
      <c r="E29" s="18"/>
      <c r="F29" s="18">
        <f>SUM(F28,F24,F18)</f>
        <v>312351.67</v>
      </c>
      <c r="G29" s="19">
        <f>SUM(G28,G24,G18)</f>
        <v>1680472.9100000001</v>
      </c>
    </row>
    <row r="31" spans="1:7" x14ac:dyDescent="0.25">
      <c r="A31" t="s">
        <v>35</v>
      </c>
    </row>
    <row r="33" spans="1:3" x14ac:dyDescent="0.25">
      <c r="A33" s="46" t="s">
        <v>36</v>
      </c>
      <c r="B33" s="46"/>
      <c r="C33" s="46"/>
    </row>
    <row r="34" spans="1:3" x14ac:dyDescent="0.25">
      <c r="A34" s="29" t="s">
        <v>20</v>
      </c>
      <c r="B34" t="s">
        <v>37</v>
      </c>
      <c r="C34" t="s">
        <v>38</v>
      </c>
    </row>
    <row r="35" spans="1:3" x14ac:dyDescent="0.25">
      <c r="A35" s="30" t="s">
        <v>33</v>
      </c>
      <c r="B35" s="31">
        <v>35761.57</v>
      </c>
      <c r="C35" s="31">
        <v>40856.800000000003</v>
      </c>
    </row>
    <row r="36" spans="1:3" x14ac:dyDescent="0.25">
      <c r="A36" s="30" t="s">
        <v>26</v>
      </c>
      <c r="B36" s="31">
        <v>234860.68</v>
      </c>
      <c r="C36" s="31">
        <v>1374761.51</v>
      </c>
    </row>
    <row r="37" spans="1:3" x14ac:dyDescent="0.25">
      <c r="A37" s="30" t="s">
        <v>25</v>
      </c>
      <c r="B37" s="31">
        <v>41729.420000000006</v>
      </c>
      <c r="C37" s="31">
        <v>264854.59999999998</v>
      </c>
    </row>
    <row r="38" spans="1:3" x14ac:dyDescent="0.25">
      <c r="A38" s="30" t="s">
        <v>39</v>
      </c>
      <c r="B38" s="31">
        <v>312351.67</v>
      </c>
      <c r="C38" s="31">
        <v>1680472.9100000001</v>
      </c>
    </row>
  </sheetData>
  <sortState ref="A29:A30">
    <sortCondition ref="A29"/>
  </sortState>
  <mergeCells count="7">
    <mergeCell ref="A33:C33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opLeftCell="A34" workbookViewId="0">
      <selection activeCell="D42" sqref="D42"/>
    </sheetView>
  </sheetViews>
  <sheetFormatPr baseColWidth="10" defaultColWidth="25.140625" defaultRowHeight="15" x14ac:dyDescent="0.25"/>
  <cols>
    <col min="1" max="1" width="18.42578125" customWidth="1"/>
    <col min="2" max="2" width="11.5703125" customWidth="1"/>
    <col min="3" max="3" width="13.140625" customWidth="1"/>
    <col min="4" max="4" width="19.140625" bestFit="1" customWidth="1"/>
    <col min="5" max="5" width="17.5703125" bestFit="1" customWidth="1"/>
    <col min="6" max="6" width="11.570312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42"/>
      <c r="B6" s="42"/>
      <c r="C6" s="42"/>
      <c r="D6" s="42"/>
      <c r="E6" s="42"/>
      <c r="F6" s="42"/>
      <c r="G6" s="42"/>
    </row>
    <row r="7" spans="1:7" ht="23.25" x14ac:dyDescent="0.35">
      <c r="A7" s="43"/>
      <c r="B7" s="43"/>
      <c r="C7" s="43"/>
      <c r="D7" s="43"/>
      <c r="E7" s="43"/>
      <c r="F7" s="43"/>
      <c r="G7" s="43"/>
    </row>
    <row r="8" spans="1:7" ht="22.5" x14ac:dyDescent="0.35">
      <c r="A8" s="44" t="s">
        <v>0</v>
      </c>
      <c r="B8" s="44"/>
      <c r="C8" s="44"/>
      <c r="D8" s="44"/>
      <c r="E8" s="44"/>
      <c r="F8" s="44"/>
      <c r="G8" s="44"/>
    </row>
    <row r="9" spans="1:7" ht="19.5" x14ac:dyDescent="0.35">
      <c r="A9" s="45" t="s">
        <v>1</v>
      </c>
      <c r="B9" s="45"/>
      <c r="C9" s="45"/>
      <c r="D9" s="45"/>
      <c r="E9" s="45"/>
      <c r="F9" s="45"/>
      <c r="G9" s="45"/>
    </row>
    <row r="10" spans="1:7" x14ac:dyDescent="0.25">
      <c r="A10" s="47" t="s">
        <v>40</v>
      </c>
      <c r="B10" s="47"/>
      <c r="C10" s="47"/>
      <c r="D10" s="47"/>
      <c r="E10" s="47"/>
      <c r="F10" s="47"/>
      <c r="G10" s="47"/>
    </row>
    <row r="11" spans="1:7" x14ac:dyDescent="0.25">
      <c r="A11" s="47" t="str">
        <f>Consolidado!A11</f>
        <v>1er Trimestre Año 2025</v>
      </c>
      <c r="B11" s="47"/>
      <c r="C11" s="47"/>
      <c r="D11" s="47"/>
      <c r="E11" s="47"/>
      <c r="F11" s="47"/>
      <c r="G11" s="47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35" t="s">
        <v>21</v>
      </c>
      <c r="B13" s="35" t="s">
        <v>22</v>
      </c>
      <c r="C13" s="35" t="s">
        <v>41</v>
      </c>
      <c r="D13" s="35" t="s">
        <v>42</v>
      </c>
      <c r="E13" s="35" t="s">
        <v>43</v>
      </c>
      <c r="F13" s="36">
        <v>840</v>
      </c>
      <c r="G13" s="36">
        <v>3192</v>
      </c>
    </row>
    <row r="14" spans="1:7" x14ac:dyDescent="0.25">
      <c r="A14" s="25" t="s">
        <v>21</v>
      </c>
      <c r="B14" s="25" t="s">
        <v>22</v>
      </c>
      <c r="C14" s="25" t="s">
        <v>41</v>
      </c>
      <c r="D14" s="25" t="s">
        <v>44</v>
      </c>
      <c r="E14" s="25" t="s">
        <v>33</v>
      </c>
      <c r="F14" s="26">
        <v>156.13999999999999</v>
      </c>
      <c r="G14" s="26">
        <v>270</v>
      </c>
    </row>
    <row r="15" spans="1:7" x14ac:dyDescent="0.25">
      <c r="A15" s="35" t="s">
        <v>21</v>
      </c>
      <c r="B15" s="35" t="s">
        <v>22</v>
      </c>
      <c r="C15" s="35" t="s">
        <v>41</v>
      </c>
      <c r="D15" s="35" t="s">
        <v>45</v>
      </c>
      <c r="E15" s="35" t="s">
        <v>46</v>
      </c>
      <c r="F15" s="36">
        <v>10857.14</v>
      </c>
      <c r="G15" s="36">
        <v>34278.160000000003</v>
      </c>
    </row>
    <row r="16" spans="1:7" x14ac:dyDescent="0.25">
      <c r="A16" s="25" t="s">
        <v>21</v>
      </c>
      <c r="B16" s="25" t="s">
        <v>22</v>
      </c>
      <c r="C16" s="25" t="s">
        <v>41</v>
      </c>
      <c r="D16" s="25" t="s">
        <v>45</v>
      </c>
      <c r="E16" s="25" t="s">
        <v>33</v>
      </c>
      <c r="F16" s="26">
        <v>8747</v>
      </c>
      <c r="G16" s="26">
        <v>31590.7</v>
      </c>
    </row>
    <row r="17" spans="1:7" x14ac:dyDescent="0.25">
      <c r="A17" s="35" t="s">
        <v>21</v>
      </c>
      <c r="B17" s="35" t="s">
        <v>22</v>
      </c>
      <c r="C17" s="35" t="s">
        <v>41</v>
      </c>
      <c r="D17" s="35" t="s">
        <v>45</v>
      </c>
      <c r="E17" s="35" t="s">
        <v>47</v>
      </c>
      <c r="F17" s="36">
        <v>86398.12</v>
      </c>
      <c r="G17" s="36">
        <v>295072.37</v>
      </c>
    </row>
    <row r="18" spans="1:7" x14ac:dyDescent="0.25">
      <c r="A18" s="35" t="s">
        <v>21</v>
      </c>
      <c r="B18" s="35" t="s">
        <v>22</v>
      </c>
      <c r="C18" s="35" t="s">
        <v>41</v>
      </c>
      <c r="D18" s="35" t="s">
        <v>45</v>
      </c>
      <c r="E18" s="35" t="s">
        <v>48</v>
      </c>
      <c r="F18" s="36">
        <v>5300.92</v>
      </c>
      <c r="G18" s="36">
        <v>20935.98</v>
      </c>
    </row>
    <row r="19" spans="1:7" x14ac:dyDescent="0.25">
      <c r="A19" s="25" t="s">
        <v>21</v>
      </c>
      <c r="B19" s="25" t="s">
        <v>22</v>
      </c>
      <c r="C19" s="25" t="s">
        <v>49</v>
      </c>
      <c r="D19" s="25" t="s">
        <v>50</v>
      </c>
      <c r="E19" s="25" t="s">
        <v>33</v>
      </c>
      <c r="F19" s="26">
        <v>5727.27</v>
      </c>
      <c r="G19" s="26">
        <v>30053.63</v>
      </c>
    </row>
    <row r="20" spans="1:7" x14ac:dyDescent="0.25">
      <c r="A20" s="17" t="s">
        <v>29</v>
      </c>
      <c r="B20" s="12"/>
      <c r="C20" s="12"/>
      <c r="D20" s="12"/>
      <c r="E20" s="12"/>
      <c r="F20" s="12">
        <f>SUM(F13:F19)</f>
        <v>118026.59</v>
      </c>
      <c r="G20" s="13">
        <f>SUM(G13:G19)</f>
        <v>415392.83999999997</v>
      </c>
    </row>
    <row r="21" spans="1:7" x14ac:dyDescent="0.25">
      <c r="A21" s="35" t="s">
        <v>30</v>
      </c>
      <c r="B21" s="35" t="s">
        <v>22</v>
      </c>
      <c r="C21" s="35" t="s">
        <v>41</v>
      </c>
      <c r="D21" s="35" t="s">
        <v>42</v>
      </c>
      <c r="E21" s="35" t="s">
        <v>51</v>
      </c>
      <c r="F21" s="36">
        <v>350</v>
      </c>
      <c r="G21" s="36">
        <v>1465.5</v>
      </c>
    </row>
    <row r="22" spans="1:7" x14ac:dyDescent="0.25">
      <c r="A22" s="35" t="s">
        <v>30</v>
      </c>
      <c r="B22" s="35" t="s">
        <v>22</v>
      </c>
      <c r="C22" s="35" t="s">
        <v>41</v>
      </c>
      <c r="D22" s="35" t="s">
        <v>45</v>
      </c>
      <c r="E22" s="35" t="s">
        <v>52</v>
      </c>
      <c r="F22" s="36">
        <v>4226.8900000000003</v>
      </c>
      <c r="G22" s="36">
        <v>17508.099999999999</v>
      </c>
    </row>
    <row r="23" spans="1:7" x14ac:dyDescent="0.25">
      <c r="A23" s="35" t="s">
        <v>30</v>
      </c>
      <c r="B23" s="35" t="s">
        <v>22</v>
      </c>
      <c r="C23" s="35" t="s">
        <v>41</v>
      </c>
      <c r="D23" s="35" t="s">
        <v>45</v>
      </c>
      <c r="E23" s="35" t="s">
        <v>46</v>
      </c>
      <c r="F23" s="36">
        <v>11627.15</v>
      </c>
      <c r="G23" s="36">
        <v>34212.9</v>
      </c>
    </row>
    <row r="24" spans="1:7" x14ac:dyDescent="0.25">
      <c r="A24" s="35" t="s">
        <v>30</v>
      </c>
      <c r="B24" s="35" t="s">
        <v>22</v>
      </c>
      <c r="C24" s="35" t="s">
        <v>41</v>
      </c>
      <c r="D24" s="35" t="s">
        <v>45</v>
      </c>
      <c r="E24" s="35" t="s">
        <v>53</v>
      </c>
      <c r="F24" s="36">
        <v>4696.1499999999996</v>
      </c>
      <c r="G24" s="36">
        <v>18927.3</v>
      </c>
    </row>
    <row r="25" spans="1:7" ht="30" x14ac:dyDescent="0.25">
      <c r="A25" s="35" t="s">
        <v>30</v>
      </c>
      <c r="B25" s="35" t="s">
        <v>22</v>
      </c>
      <c r="C25" s="35" t="s">
        <v>41</v>
      </c>
      <c r="D25" s="35" t="s">
        <v>45</v>
      </c>
      <c r="E25" s="35" t="s">
        <v>54</v>
      </c>
      <c r="F25" s="36">
        <v>3984.94</v>
      </c>
      <c r="G25" s="36">
        <v>14086</v>
      </c>
    </row>
    <row r="26" spans="1:7" x14ac:dyDescent="0.25">
      <c r="A26" s="35" t="s">
        <v>30</v>
      </c>
      <c r="B26" s="35" t="s">
        <v>22</v>
      </c>
      <c r="C26" s="35" t="s">
        <v>41</v>
      </c>
      <c r="D26" s="35" t="s">
        <v>45</v>
      </c>
      <c r="E26" s="35" t="s">
        <v>47</v>
      </c>
      <c r="F26" s="36">
        <v>75049.3</v>
      </c>
      <c r="G26" s="36">
        <v>252793.35</v>
      </c>
    </row>
    <row r="27" spans="1:7" x14ac:dyDescent="0.25">
      <c r="A27" s="35" t="s">
        <v>30</v>
      </c>
      <c r="B27" s="35" t="s">
        <v>22</v>
      </c>
      <c r="C27" s="35" t="s">
        <v>41</v>
      </c>
      <c r="D27" s="35" t="s">
        <v>45</v>
      </c>
      <c r="E27" s="35" t="s">
        <v>48</v>
      </c>
      <c r="F27" s="36">
        <v>5054.99</v>
      </c>
      <c r="G27" s="36">
        <v>19908.57</v>
      </c>
    </row>
    <row r="28" spans="1:7" x14ac:dyDescent="0.25">
      <c r="A28" s="38" t="s">
        <v>31</v>
      </c>
      <c r="B28" s="39"/>
      <c r="C28" s="39"/>
      <c r="D28" s="39"/>
      <c r="E28" s="39"/>
      <c r="F28" s="39">
        <f>SUM(F21:F27)</f>
        <v>104989.42000000001</v>
      </c>
      <c r="G28" s="40">
        <f>SUM(G21:G27)</f>
        <v>358901.72000000003</v>
      </c>
    </row>
    <row r="29" spans="1:7" x14ac:dyDescent="0.25">
      <c r="A29" s="35" t="s">
        <v>32</v>
      </c>
      <c r="B29" s="35" t="s">
        <v>22</v>
      </c>
      <c r="C29" s="35" t="s">
        <v>41</v>
      </c>
      <c r="D29" s="35" t="s">
        <v>45</v>
      </c>
      <c r="E29" s="35" t="s">
        <v>55</v>
      </c>
      <c r="F29" s="36">
        <v>6183.58</v>
      </c>
      <c r="G29" s="36">
        <v>21682.799999999999</v>
      </c>
    </row>
    <row r="30" spans="1:7" x14ac:dyDescent="0.25">
      <c r="A30" s="35" t="s">
        <v>32</v>
      </c>
      <c r="B30" s="35" t="s">
        <v>22</v>
      </c>
      <c r="C30" s="35" t="s">
        <v>41</v>
      </c>
      <c r="D30" s="35" t="s">
        <v>45</v>
      </c>
      <c r="E30" s="35" t="s">
        <v>46</v>
      </c>
      <c r="F30" s="36">
        <v>9744.36</v>
      </c>
      <c r="G30" s="36">
        <v>4205</v>
      </c>
    </row>
    <row r="31" spans="1:7" x14ac:dyDescent="0.25">
      <c r="A31" s="35" t="s">
        <v>32</v>
      </c>
      <c r="B31" s="35" t="s">
        <v>22</v>
      </c>
      <c r="C31" s="35" t="s">
        <v>41</v>
      </c>
      <c r="D31" s="35" t="s">
        <v>45</v>
      </c>
      <c r="E31" s="35" t="s">
        <v>47</v>
      </c>
      <c r="F31" s="36">
        <v>71231.31</v>
      </c>
      <c r="G31" s="36">
        <v>209828.11</v>
      </c>
    </row>
    <row r="32" spans="1:7" x14ac:dyDescent="0.25">
      <c r="A32" s="35" t="s">
        <v>32</v>
      </c>
      <c r="B32" s="35" t="s">
        <v>22</v>
      </c>
      <c r="C32" s="35" t="s">
        <v>41</v>
      </c>
      <c r="D32" s="35" t="s">
        <v>45</v>
      </c>
      <c r="E32" s="35" t="s">
        <v>56</v>
      </c>
      <c r="F32" s="36">
        <v>9856.65</v>
      </c>
      <c r="G32" s="36">
        <v>47549.65</v>
      </c>
    </row>
    <row r="33" spans="1:7" x14ac:dyDescent="0.25">
      <c r="A33" s="17" t="s">
        <v>34</v>
      </c>
      <c r="B33" s="12"/>
      <c r="C33" s="12"/>
      <c r="D33" s="12"/>
      <c r="E33" s="12"/>
      <c r="F33" s="12">
        <f>SUM(F29:F32)</f>
        <v>97015.9</v>
      </c>
      <c r="G33" s="13">
        <f>SUM(G29:G32)</f>
        <v>283265.56</v>
      </c>
    </row>
    <row r="34" spans="1:7" ht="15.75" x14ac:dyDescent="0.25">
      <c r="A34" s="18" t="s">
        <v>15</v>
      </c>
      <c r="B34" s="18"/>
      <c r="C34" s="18"/>
      <c r="D34" s="18"/>
      <c r="E34" s="18"/>
      <c r="F34" s="18">
        <f>SUM(F33,F28,F20)</f>
        <v>320031.91000000003</v>
      </c>
      <c r="G34" s="18">
        <f>SUM(G33,G28,G20)</f>
        <v>1057560.1200000001</v>
      </c>
    </row>
    <row r="38" spans="1:7" x14ac:dyDescent="0.25">
      <c r="A38" s="46" t="s">
        <v>36</v>
      </c>
      <c r="B38" s="46"/>
      <c r="C38" s="46"/>
    </row>
    <row r="39" spans="1:7" x14ac:dyDescent="0.25">
      <c r="A39" s="29" t="s">
        <v>20</v>
      </c>
      <c r="B39" t="s">
        <v>37</v>
      </c>
      <c r="C39" t="s">
        <v>38</v>
      </c>
    </row>
    <row r="40" spans="1:7" x14ac:dyDescent="0.25">
      <c r="A40" s="30" t="s">
        <v>55</v>
      </c>
      <c r="B40" s="31">
        <v>6183.58</v>
      </c>
      <c r="C40" s="31">
        <v>21682.799999999999</v>
      </c>
    </row>
    <row r="41" spans="1:7" x14ac:dyDescent="0.25">
      <c r="A41" s="30" t="s">
        <v>52</v>
      </c>
      <c r="B41" s="31">
        <v>4226.8900000000003</v>
      </c>
      <c r="C41" s="31">
        <v>17508.099999999999</v>
      </c>
    </row>
    <row r="42" spans="1:7" x14ac:dyDescent="0.25">
      <c r="A42" s="30" t="s">
        <v>46</v>
      </c>
      <c r="B42" s="31">
        <v>32228.65</v>
      </c>
      <c r="C42" s="31">
        <v>72696.06</v>
      </c>
    </row>
    <row r="43" spans="1:7" x14ac:dyDescent="0.25">
      <c r="A43" s="30" t="s">
        <v>33</v>
      </c>
      <c r="B43" s="31">
        <v>14630.41</v>
      </c>
      <c r="C43" s="31">
        <v>61914.33</v>
      </c>
    </row>
    <row r="44" spans="1:7" x14ac:dyDescent="0.25">
      <c r="A44" s="30" t="s">
        <v>47</v>
      </c>
      <c r="B44" s="31">
        <v>232678.72999999998</v>
      </c>
      <c r="C44" s="31">
        <v>757693.83</v>
      </c>
    </row>
    <row r="45" spans="1:7" x14ac:dyDescent="0.25">
      <c r="A45" s="30" t="s">
        <v>48</v>
      </c>
      <c r="B45" s="31">
        <v>10355.91</v>
      </c>
      <c r="C45" s="31">
        <v>40844.550000000003</v>
      </c>
    </row>
    <row r="46" spans="1:7" x14ac:dyDescent="0.25">
      <c r="A46" s="30" t="s">
        <v>56</v>
      </c>
      <c r="B46" s="31">
        <v>9856.65</v>
      </c>
      <c r="C46" s="31">
        <v>47549.65</v>
      </c>
    </row>
    <row r="47" spans="1:7" x14ac:dyDescent="0.25">
      <c r="A47" s="30" t="s">
        <v>43</v>
      </c>
      <c r="B47" s="31">
        <v>840</v>
      </c>
      <c r="C47" s="31">
        <v>3192</v>
      </c>
    </row>
    <row r="48" spans="1:7" x14ac:dyDescent="0.25">
      <c r="A48" s="30" t="s">
        <v>51</v>
      </c>
      <c r="B48" s="31">
        <v>350</v>
      </c>
      <c r="C48" s="31">
        <v>1465.5</v>
      </c>
    </row>
    <row r="49" spans="1:3" x14ac:dyDescent="0.25">
      <c r="A49" s="30" t="s">
        <v>53</v>
      </c>
      <c r="B49" s="31">
        <v>4696.1499999999996</v>
      </c>
      <c r="C49" s="31">
        <v>18927.3</v>
      </c>
    </row>
    <row r="50" spans="1:3" x14ac:dyDescent="0.25">
      <c r="A50" s="30" t="s">
        <v>54</v>
      </c>
      <c r="B50" s="31">
        <v>3984.94</v>
      </c>
      <c r="C50" s="31">
        <v>14086</v>
      </c>
    </row>
    <row r="51" spans="1:3" x14ac:dyDescent="0.25">
      <c r="A51" s="30" t="s">
        <v>39</v>
      </c>
      <c r="B51" s="31">
        <v>320031.91000000003</v>
      </c>
      <c r="C51" s="31">
        <v>1057560.1200000001</v>
      </c>
    </row>
  </sheetData>
  <sortState ref="A37:C41">
    <sortCondition ref="A37"/>
  </sortState>
  <mergeCells count="7">
    <mergeCell ref="A38:C38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showGridLines="0" topLeftCell="A58" zoomScaleNormal="100" workbookViewId="0">
      <selection activeCell="E32" sqref="E32"/>
    </sheetView>
  </sheetViews>
  <sheetFormatPr baseColWidth="10" defaultColWidth="47.28515625" defaultRowHeight="15" x14ac:dyDescent="0.25"/>
  <cols>
    <col min="1" max="1" width="18.5703125" customWidth="1"/>
    <col min="2" max="3" width="11.5703125" customWidth="1"/>
    <col min="4" max="4" width="23.140625" customWidth="1"/>
    <col min="5" max="5" width="19" bestFit="1" customWidth="1"/>
    <col min="6" max="6" width="10.570312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ht="22.5" x14ac:dyDescent="0.35">
      <c r="A8" s="44" t="s">
        <v>0</v>
      </c>
      <c r="B8" s="44"/>
      <c r="C8" s="44"/>
      <c r="D8" s="44"/>
      <c r="E8" s="44"/>
      <c r="F8" s="44"/>
      <c r="G8" s="44"/>
    </row>
    <row r="9" spans="1:7" ht="19.5" x14ac:dyDescent="0.35">
      <c r="A9" s="45" t="s">
        <v>1</v>
      </c>
      <c r="B9" s="45"/>
      <c r="C9" s="45"/>
      <c r="D9" s="45"/>
      <c r="E9" s="45"/>
      <c r="F9" s="45"/>
      <c r="G9" s="45"/>
    </row>
    <row r="10" spans="1:7" x14ac:dyDescent="0.25">
      <c r="A10" s="47" t="s">
        <v>57</v>
      </c>
      <c r="B10" s="47"/>
      <c r="C10" s="47"/>
      <c r="D10" s="47"/>
      <c r="E10" s="47"/>
      <c r="F10" s="47"/>
      <c r="G10" s="47"/>
    </row>
    <row r="11" spans="1:7" x14ac:dyDescent="0.25">
      <c r="A11" s="47" t="str">
        <f>Consolidado!A11</f>
        <v>1er Trimestre Año 2025</v>
      </c>
      <c r="B11" s="47"/>
      <c r="C11" s="47"/>
      <c r="D11" s="47"/>
      <c r="E11" s="47"/>
      <c r="F11" s="47"/>
      <c r="G11" s="47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35" t="s">
        <v>21</v>
      </c>
      <c r="B13" s="35" t="s">
        <v>22</v>
      </c>
      <c r="C13" s="35" t="s">
        <v>9</v>
      </c>
      <c r="D13" s="35" t="s">
        <v>58</v>
      </c>
      <c r="E13" s="35" t="s">
        <v>59</v>
      </c>
      <c r="F13" s="36">
        <v>4892.88</v>
      </c>
      <c r="G13" s="36">
        <v>38042.04</v>
      </c>
    </row>
    <row r="14" spans="1:7" x14ac:dyDescent="0.25">
      <c r="A14" s="35" t="s">
        <v>21</v>
      </c>
      <c r="B14" s="35" t="s">
        <v>22</v>
      </c>
      <c r="C14" s="35" t="s">
        <v>9</v>
      </c>
      <c r="D14" s="35" t="s">
        <v>60</v>
      </c>
      <c r="E14" s="35" t="s">
        <v>61</v>
      </c>
      <c r="F14" s="36">
        <v>1430</v>
      </c>
      <c r="G14" s="36">
        <v>1726.5</v>
      </c>
    </row>
    <row r="15" spans="1:7" x14ac:dyDescent="0.25">
      <c r="A15" s="35" t="s">
        <v>21</v>
      </c>
      <c r="B15" s="35" t="s">
        <v>22</v>
      </c>
      <c r="C15" s="35" t="s">
        <v>9</v>
      </c>
      <c r="D15" s="35" t="s">
        <v>60</v>
      </c>
      <c r="E15" s="35" t="s">
        <v>43</v>
      </c>
      <c r="F15" s="36">
        <v>24584.55</v>
      </c>
      <c r="G15" s="36">
        <v>1170.9000000000001</v>
      </c>
    </row>
    <row r="16" spans="1:7" x14ac:dyDescent="0.25">
      <c r="A16" s="35" t="s">
        <v>21</v>
      </c>
      <c r="B16" s="35" t="s">
        <v>22</v>
      </c>
      <c r="C16" s="35" t="s">
        <v>9</v>
      </c>
      <c r="D16" s="35" t="s">
        <v>60</v>
      </c>
      <c r="E16" s="35" t="s">
        <v>53</v>
      </c>
      <c r="F16" s="36">
        <v>2140</v>
      </c>
      <c r="G16" s="36">
        <v>19784.400000000001</v>
      </c>
    </row>
    <row r="17" spans="1:7" x14ac:dyDescent="0.25">
      <c r="A17" s="35" t="s">
        <v>21</v>
      </c>
      <c r="B17" s="35" t="s">
        <v>22</v>
      </c>
      <c r="C17" s="35" t="s">
        <v>9</v>
      </c>
      <c r="D17" s="35" t="s">
        <v>60</v>
      </c>
      <c r="E17" s="35" t="s">
        <v>51</v>
      </c>
      <c r="F17" s="36">
        <v>6800</v>
      </c>
      <c r="G17" s="36">
        <v>8396.5</v>
      </c>
    </row>
    <row r="18" spans="1:7" x14ac:dyDescent="0.25">
      <c r="A18" s="35" t="s">
        <v>21</v>
      </c>
      <c r="B18" s="35" t="s">
        <v>22</v>
      </c>
      <c r="C18" s="35" t="s">
        <v>9</v>
      </c>
      <c r="D18" s="35" t="s">
        <v>60</v>
      </c>
      <c r="E18" s="35" t="s">
        <v>62</v>
      </c>
      <c r="F18" s="36">
        <v>1020</v>
      </c>
      <c r="G18" s="36">
        <v>1234.2</v>
      </c>
    </row>
    <row r="19" spans="1:7" x14ac:dyDescent="0.25">
      <c r="A19" s="35" t="s">
        <v>21</v>
      </c>
      <c r="B19" s="35" t="s">
        <v>22</v>
      </c>
      <c r="C19" s="35" t="s">
        <v>9</v>
      </c>
      <c r="D19" s="35" t="s">
        <v>60</v>
      </c>
      <c r="E19" s="35" t="s">
        <v>48</v>
      </c>
      <c r="F19" s="36">
        <v>1143</v>
      </c>
      <c r="G19" s="36">
        <v>1354.44</v>
      </c>
    </row>
    <row r="20" spans="1:7" x14ac:dyDescent="0.25">
      <c r="A20" s="35" t="s">
        <v>21</v>
      </c>
      <c r="B20" s="35" t="s">
        <v>22</v>
      </c>
      <c r="C20" s="35" t="s">
        <v>9</v>
      </c>
      <c r="D20" s="35" t="s">
        <v>60</v>
      </c>
      <c r="E20" s="35" t="s">
        <v>63</v>
      </c>
      <c r="F20" s="36">
        <v>1437</v>
      </c>
      <c r="G20" s="36">
        <v>1718.25</v>
      </c>
    </row>
    <row r="21" spans="1:7" x14ac:dyDescent="0.25">
      <c r="A21" s="35" t="s">
        <v>21</v>
      </c>
      <c r="B21" s="35" t="s">
        <v>22</v>
      </c>
      <c r="C21" s="35" t="s">
        <v>9</v>
      </c>
      <c r="D21" s="35" t="s">
        <v>60</v>
      </c>
      <c r="E21" s="35" t="s">
        <v>56</v>
      </c>
      <c r="F21" s="36">
        <v>23708.16</v>
      </c>
      <c r="G21" s="36">
        <v>34309.800000000003</v>
      </c>
    </row>
    <row r="22" spans="1:7" x14ac:dyDescent="0.25">
      <c r="A22" s="35" t="s">
        <v>21</v>
      </c>
      <c r="B22" s="35" t="s">
        <v>22</v>
      </c>
      <c r="C22" s="35" t="s">
        <v>9</v>
      </c>
      <c r="D22" s="35" t="s">
        <v>64</v>
      </c>
      <c r="E22" s="35" t="s">
        <v>51</v>
      </c>
      <c r="F22" s="36">
        <v>940</v>
      </c>
      <c r="G22" s="36">
        <v>7116.15</v>
      </c>
    </row>
    <row r="23" spans="1:7" x14ac:dyDescent="0.25">
      <c r="A23" s="35" t="s">
        <v>21</v>
      </c>
      <c r="B23" s="35" t="s">
        <v>22</v>
      </c>
      <c r="C23" s="35" t="s">
        <v>9</v>
      </c>
      <c r="D23" s="35" t="s">
        <v>64</v>
      </c>
      <c r="E23" s="35" t="s">
        <v>59</v>
      </c>
      <c r="F23" s="36">
        <v>4952.96</v>
      </c>
      <c r="G23" s="36">
        <v>37487.58</v>
      </c>
    </row>
    <row r="24" spans="1:7" x14ac:dyDescent="0.25">
      <c r="A24" s="35" t="s">
        <v>21</v>
      </c>
      <c r="B24" s="35" t="s">
        <v>22</v>
      </c>
      <c r="C24" s="35" t="s">
        <v>9</v>
      </c>
      <c r="D24" s="35" t="s">
        <v>65</v>
      </c>
      <c r="E24" s="35" t="s">
        <v>43</v>
      </c>
      <c r="F24" s="36">
        <v>8816</v>
      </c>
      <c r="G24" s="36">
        <v>7934.4</v>
      </c>
    </row>
    <row r="25" spans="1:7" x14ac:dyDescent="0.25">
      <c r="A25" s="35" t="s">
        <v>21</v>
      </c>
      <c r="B25" s="35" t="s">
        <v>22</v>
      </c>
      <c r="C25" s="35" t="s">
        <v>9</v>
      </c>
      <c r="D25" s="35" t="s">
        <v>65</v>
      </c>
      <c r="E25" s="35" t="s">
        <v>33</v>
      </c>
      <c r="F25" s="36">
        <v>2210</v>
      </c>
      <c r="G25" s="36">
        <v>2794.8</v>
      </c>
    </row>
    <row r="26" spans="1:7" x14ac:dyDescent="0.25">
      <c r="A26" s="25" t="s">
        <v>21</v>
      </c>
      <c r="B26" s="25" t="s">
        <v>22</v>
      </c>
      <c r="C26" s="25" t="s">
        <v>9</v>
      </c>
      <c r="D26" s="25" t="s">
        <v>65</v>
      </c>
      <c r="E26" s="25" t="s">
        <v>66</v>
      </c>
      <c r="F26" s="26">
        <v>2210</v>
      </c>
      <c r="G26" s="26">
        <v>2249.1</v>
      </c>
    </row>
    <row r="27" spans="1:7" x14ac:dyDescent="0.25">
      <c r="A27" s="25" t="s">
        <v>21</v>
      </c>
      <c r="B27" s="25" t="s">
        <v>22</v>
      </c>
      <c r="C27" s="25" t="s">
        <v>9</v>
      </c>
      <c r="D27" s="25" t="s">
        <v>65</v>
      </c>
      <c r="E27" s="25" t="s">
        <v>51</v>
      </c>
      <c r="F27" s="26">
        <v>3481</v>
      </c>
      <c r="G27" s="26">
        <v>3816.25</v>
      </c>
    </row>
    <row r="28" spans="1:7" x14ac:dyDescent="0.25">
      <c r="A28" s="25" t="s">
        <v>21</v>
      </c>
      <c r="B28" s="25" t="s">
        <v>22</v>
      </c>
      <c r="C28" s="25" t="s">
        <v>9</v>
      </c>
      <c r="D28" s="25" t="s">
        <v>65</v>
      </c>
      <c r="E28" s="25" t="s">
        <v>62</v>
      </c>
      <c r="F28" s="26">
        <v>1842</v>
      </c>
      <c r="G28" s="26">
        <v>2155.14</v>
      </c>
    </row>
    <row r="29" spans="1:7" x14ac:dyDescent="0.25">
      <c r="A29" s="38" t="s">
        <v>29</v>
      </c>
      <c r="B29" s="39"/>
      <c r="C29" s="39"/>
      <c r="D29" s="39"/>
      <c r="E29" s="39"/>
      <c r="F29" s="39">
        <f>SUM(F13:F28)</f>
        <v>91607.55</v>
      </c>
      <c r="G29" s="40">
        <f>SUM(G13:G28)</f>
        <v>171290.45</v>
      </c>
    </row>
    <row r="30" spans="1:7" x14ac:dyDescent="0.25">
      <c r="A30" s="35" t="s">
        <v>30</v>
      </c>
      <c r="B30" s="35" t="s">
        <v>22</v>
      </c>
      <c r="C30" s="35" t="s">
        <v>9</v>
      </c>
      <c r="D30" s="35" t="s">
        <v>58</v>
      </c>
      <c r="E30" s="35" t="s">
        <v>48</v>
      </c>
      <c r="F30" s="36">
        <v>8669.44</v>
      </c>
      <c r="G30" s="36">
        <v>69323.39</v>
      </c>
    </row>
    <row r="31" spans="1:7" x14ac:dyDescent="0.25">
      <c r="A31" s="35" t="s">
        <v>30</v>
      </c>
      <c r="B31" s="35" t="s">
        <v>22</v>
      </c>
      <c r="C31" s="35" t="s">
        <v>9</v>
      </c>
      <c r="D31" s="35" t="s">
        <v>58</v>
      </c>
      <c r="E31" s="35" t="s">
        <v>59</v>
      </c>
      <c r="F31" s="36">
        <v>4679.3599999999997</v>
      </c>
      <c r="G31" s="36">
        <v>36852.550000000003</v>
      </c>
    </row>
    <row r="32" spans="1:7" x14ac:dyDescent="0.25">
      <c r="A32" s="35" t="s">
        <v>30</v>
      </c>
      <c r="B32" s="35" t="s">
        <v>22</v>
      </c>
      <c r="C32" s="35" t="s">
        <v>9</v>
      </c>
      <c r="D32" s="35" t="s">
        <v>60</v>
      </c>
      <c r="E32" s="35" t="s">
        <v>55</v>
      </c>
      <c r="F32" s="36">
        <v>4230</v>
      </c>
      <c r="G32" s="36">
        <v>5098.3</v>
      </c>
    </row>
    <row r="33" spans="1:7" x14ac:dyDescent="0.25">
      <c r="A33" s="35" t="s">
        <v>30</v>
      </c>
      <c r="B33" s="35" t="s">
        <v>22</v>
      </c>
      <c r="C33" s="35" t="s">
        <v>9</v>
      </c>
      <c r="D33" s="35" t="s">
        <v>60</v>
      </c>
      <c r="E33" s="35" t="s">
        <v>61</v>
      </c>
      <c r="F33" s="36">
        <v>1065</v>
      </c>
      <c r="G33" s="36">
        <v>1272.5999999999999</v>
      </c>
    </row>
    <row r="34" spans="1:7" x14ac:dyDescent="0.25">
      <c r="A34" s="35" t="s">
        <v>30</v>
      </c>
      <c r="B34" s="35" t="s">
        <v>22</v>
      </c>
      <c r="C34" s="35" t="s">
        <v>9</v>
      </c>
      <c r="D34" s="35" t="s">
        <v>60</v>
      </c>
      <c r="E34" s="35" t="s">
        <v>43</v>
      </c>
      <c r="F34" s="36">
        <v>2860</v>
      </c>
      <c r="G34" s="36">
        <v>3437.3</v>
      </c>
    </row>
    <row r="35" spans="1:7" x14ac:dyDescent="0.25">
      <c r="A35" s="35" t="s">
        <v>30</v>
      </c>
      <c r="B35" s="35" t="s">
        <v>22</v>
      </c>
      <c r="C35" s="35" t="s">
        <v>9</v>
      </c>
      <c r="D35" s="35" t="s">
        <v>60</v>
      </c>
      <c r="E35" s="35" t="s">
        <v>33</v>
      </c>
      <c r="F35" s="36">
        <v>1105</v>
      </c>
      <c r="G35" s="36">
        <v>1693.2</v>
      </c>
    </row>
    <row r="36" spans="1:7" x14ac:dyDescent="0.25">
      <c r="A36" s="35" t="s">
        <v>30</v>
      </c>
      <c r="B36" s="35" t="s">
        <v>22</v>
      </c>
      <c r="C36" s="35" t="s">
        <v>9</v>
      </c>
      <c r="D36" s="35" t="s">
        <v>60</v>
      </c>
      <c r="E36" s="35" t="s">
        <v>51</v>
      </c>
      <c r="F36" s="36">
        <v>20446</v>
      </c>
      <c r="G36" s="36">
        <v>23680.07</v>
      </c>
    </row>
    <row r="37" spans="1:7" x14ac:dyDescent="0.25">
      <c r="A37" s="35" t="s">
        <v>30</v>
      </c>
      <c r="B37" s="35" t="s">
        <v>22</v>
      </c>
      <c r="C37" s="35" t="s">
        <v>9</v>
      </c>
      <c r="D37" s="35" t="s">
        <v>60</v>
      </c>
      <c r="E37" s="35" t="s">
        <v>54</v>
      </c>
      <c r="F37" s="36">
        <v>2165</v>
      </c>
      <c r="G37" s="36">
        <v>2489.75</v>
      </c>
    </row>
    <row r="38" spans="1:7" x14ac:dyDescent="0.25">
      <c r="A38" s="35" t="s">
        <v>30</v>
      </c>
      <c r="B38" s="35" t="s">
        <v>22</v>
      </c>
      <c r="C38" s="35" t="s">
        <v>9</v>
      </c>
      <c r="D38" s="35" t="s">
        <v>60</v>
      </c>
      <c r="E38" s="35" t="s">
        <v>62</v>
      </c>
      <c r="F38" s="36">
        <v>2989.06</v>
      </c>
      <c r="G38" s="36">
        <v>4637.25</v>
      </c>
    </row>
    <row r="39" spans="1:7" x14ac:dyDescent="0.25">
      <c r="A39" s="35" t="s">
        <v>30</v>
      </c>
      <c r="B39" s="35" t="s">
        <v>22</v>
      </c>
      <c r="C39" s="35" t="s">
        <v>9</v>
      </c>
      <c r="D39" s="35" t="s">
        <v>60</v>
      </c>
      <c r="E39" s="35" t="s">
        <v>48</v>
      </c>
      <c r="F39" s="36">
        <v>2649.23</v>
      </c>
      <c r="G39" s="36">
        <v>2853.96</v>
      </c>
    </row>
    <row r="40" spans="1:7" x14ac:dyDescent="0.25">
      <c r="A40" s="35" t="s">
        <v>30</v>
      </c>
      <c r="B40" s="35" t="s">
        <v>22</v>
      </c>
      <c r="C40" s="35" t="s">
        <v>9</v>
      </c>
      <c r="D40" s="35" t="s">
        <v>60</v>
      </c>
      <c r="E40" s="35" t="s">
        <v>56</v>
      </c>
      <c r="F40" s="36">
        <v>5040</v>
      </c>
      <c r="G40" s="36">
        <v>6535.2</v>
      </c>
    </row>
    <row r="41" spans="1:7" x14ac:dyDescent="0.25">
      <c r="A41" s="35" t="s">
        <v>30</v>
      </c>
      <c r="B41" s="35" t="s">
        <v>22</v>
      </c>
      <c r="C41" s="35" t="s">
        <v>9</v>
      </c>
      <c r="D41" s="35" t="s">
        <v>67</v>
      </c>
      <c r="E41" s="35" t="s">
        <v>51</v>
      </c>
      <c r="F41" s="36">
        <v>21620.07</v>
      </c>
      <c r="G41" s="36">
        <v>6881.6</v>
      </c>
    </row>
    <row r="42" spans="1:7" x14ac:dyDescent="0.25">
      <c r="A42" s="35" t="s">
        <v>30</v>
      </c>
      <c r="B42" s="35" t="s">
        <v>22</v>
      </c>
      <c r="C42" s="35" t="s">
        <v>9</v>
      </c>
      <c r="D42" s="35" t="s">
        <v>64</v>
      </c>
      <c r="E42" s="35" t="s">
        <v>59</v>
      </c>
      <c r="F42" s="36">
        <v>4972</v>
      </c>
      <c r="G42" s="36">
        <v>39325.22</v>
      </c>
    </row>
    <row r="43" spans="1:7" x14ac:dyDescent="0.25">
      <c r="A43" s="35" t="s">
        <v>30</v>
      </c>
      <c r="B43" s="35" t="s">
        <v>22</v>
      </c>
      <c r="C43" s="35" t="s">
        <v>9</v>
      </c>
      <c r="D43" s="35" t="s">
        <v>65</v>
      </c>
      <c r="E43" s="35" t="s">
        <v>43</v>
      </c>
      <c r="F43" s="36">
        <v>6605</v>
      </c>
      <c r="G43" s="36">
        <v>6674.2</v>
      </c>
    </row>
    <row r="44" spans="1:7" x14ac:dyDescent="0.25">
      <c r="A44" s="35" t="s">
        <v>30</v>
      </c>
      <c r="B44" s="35" t="s">
        <v>22</v>
      </c>
      <c r="C44" s="35" t="s">
        <v>9</v>
      </c>
      <c r="D44" s="35" t="s">
        <v>65</v>
      </c>
      <c r="E44" s="35" t="s">
        <v>33</v>
      </c>
      <c r="F44" s="36">
        <v>25677</v>
      </c>
      <c r="G44" s="36">
        <v>25111.8</v>
      </c>
    </row>
    <row r="45" spans="1:7" x14ac:dyDescent="0.25">
      <c r="A45" s="35" t="s">
        <v>30</v>
      </c>
      <c r="B45" s="35" t="s">
        <v>22</v>
      </c>
      <c r="C45" s="35" t="s">
        <v>9</v>
      </c>
      <c r="D45" s="35" t="s">
        <v>65</v>
      </c>
      <c r="E45" s="35" t="s">
        <v>51</v>
      </c>
      <c r="F45" s="36">
        <v>7543</v>
      </c>
      <c r="G45" s="36">
        <v>13191.66</v>
      </c>
    </row>
    <row r="46" spans="1:7" x14ac:dyDescent="0.25">
      <c r="A46" s="35" t="s">
        <v>30</v>
      </c>
      <c r="B46" s="35" t="s">
        <v>22</v>
      </c>
      <c r="C46" s="35" t="s">
        <v>9</v>
      </c>
      <c r="D46" s="35" t="s">
        <v>65</v>
      </c>
      <c r="E46" s="35" t="s">
        <v>54</v>
      </c>
      <c r="F46" s="36">
        <v>3484</v>
      </c>
      <c r="G46" s="36">
        <v>2489.75</v>
      </c>
    </row>
    <row r="47" spans="1:7" x14ac:dyDescent="0.25">
      <c r="A47" s="35" t="s">
        <v>30</v>
      </c>
      <c r="B47" s="35" t="s">
        <v>22</v>
      </c>
      <c r="C47" s="35" t="s">
        <v>9</v>
      </c>
      <c r="D47" s="35" t="s">
        <v>65</v>
      </c>
      <c r="E47" s="35" t="s">
        <v>48</v>
      </c>
      <c r="F47" s="36">
        <v>663</v>
      </c>
      <c r="G47" s="36">
        <v>663</v>
      </c>
    </row>
    <row r="48" spans="1:7" x14ac:dyDescent="0.25">
      <c r="A48" s="35" t="s">
        <v>30</v>
      </c>
      <c r="B48" s="35" t="s">
        <v>22</v>
      </c>
      <c r="C48" s="35" t="s">
        <v>9</v>
      </c>
      <c r="D48" s="35" t="s">
        <v>65</v>
      </c>
      <c r="E48" s="35" t="s">
        <v>56</v>
      </c>
      <c r="F48" s="36">
        <v>20160</v>
      </c>
      <c r="G48" s="36">
        <v>26006.400000000001</v>
      </c>
    </row>
    <row r="49" spans="1:8" x14ac:dyDescent="0.25">
      <c r="A49" s="38" t="s">
        <v>31</v>
      </c>
      <c r="B49" s="39"/>
      <c r="C49" s="39"/>
      <c r="D49" s="39"/>
      <c r="E49" s="39"/>
      <c r="F49" s="39">
        <f>SUM(F30:F48)</f>
        <v>146622.16</v>
      </c>
      <c r="G49" s="40">
        <f>SUM(G30:G48)</f>
        <v>278217.2</v>
      </c>
    </row>
    <row r="50" spans="1:8" x14ac:dyDescent="0.25">
      <c r="A50" s="35" t="s">
        <v>32</v>
      </c>
      <c r="B50" s="35" t="s">
        <v>22</v>
      </c>
      <c r="C50" s="35" t="s">
        <v>9</v>
      </c>
      <c r="D50" s="35" t="s">
        <v>58</v>
      </c>
      <c r="E50" s="35" t="s">
        <v>56</v>
      </c>
      <c r="F50" s="36">
        <v>1031</v>
      </c>
      <c r="G50" s="36">
        <v>57367.87</v>
      </c>
    </row>
    <row r="51" spans="1:8" x14ac:dyDescent="0.25">
      <c r="A51" s="35" t="s">
        <v>32</v>
      </c>
      <c r="B51" s="35" t="s">
        <v>22</v>
      </c>
      <c r="C51" s="35" t="s">
        <v>9</v>
      </c>
      <c r="D51" s="35" t="s">
        <v>60</v>
      </c>
      <c r="E51" s="35" t="s">
        <v>55</v>
      </c>
      <c r="F51" s="36">
        <v>2520</v>
      </c>
      <c r="G51" s="36">
        <v>3312.2</v>
      </c>
    </row>
    <row r="52" spans="1:8" x14ac:dyDescent="0.25">
      <c r="A52" s="35" t="s">
        <v>32</v>
      </c>
      <c r="B52" s="35" t="s">
        <v>22</v>
      </c>
      <c r="C52" s="35" t="s">
        <v>9</v>
      </c>
      <c r="D52" s="35" t="s">
        <v>60</v>
      </c>
      <c r="E52" s="35" t="s">
        <v>61</v>
      </c>
      <c r="F52" s="36">
        <v>1560</v>
      </c>
      <c r="G52" s="36">
        <v>1854.6</v>
      </c>
    </row>
    <row r="53" spans="1:8" x14ac:dyDescent="0.25">
      <c r="A53" s="35" t="s">
        <v>32</v>
      </c>
      <c r="B53" s="35" t="s">
        <v>22</v>
      </c>
      <c r="C53" s="35" t="s">
        <v>9</v>
      </c>
      <c r="D53" s="35" t="s">
        <v>60</v>
      </c>
      <c r="E53" s="35" t="s">
        <v>43</v>
      </c>
      <c r="F53" s="36">
        <v>2245</v>
      </c>
      <c r="G53" s="36">
        <v>2662.4</v>
      </c>
    </row>
    <row r="54" spans="1:8" x14ac:dyDescent="0.25">
      <c r="A54" s="35" t="s">
        <v>32</v>
      </c>
      <c r="B54" s="35" t="s">
        <v>22</v>
      </c>
      <c r="C54" s="35" t="s">
        <v>9</v>
      </c>
      <c r="D54" s="35" t="s">
        <v>60</v>
      </c>
      <c r="E54" s="35" t="s">
        <v>53</v>
      </c>
      <c r="F54" s="36">
        <v>2550</v>
      </c>
      <c r="G54" s="36">
        <v>3038.5</v>
      </c>
    </row>
    <row r="55" spans="1:8" x14ac:dyDescent="0.25">
      <c r="A55" s="35" t="s">
        <v>32</v>
      </c>
      <c r="B55" s="35" t="s">
        <v>22</v>
      </c>
      <c r="C55" s="35" t="s">
        <v>9</v>
      </c>
      <c r="D55" s="35" t="s">
        <v>60</v>
      </c>
      <c r="E55" s="35" t="s">
        <v>33</v>
      </c>
      <c r="F55" s="36">
        <v>12268.7</v>
      </c>
      <c r="G55" s="36">
        <v>8536.4</v>
      </c>
    </row>
    <row r="56" spans="1:8" x14ac:dyDescent="0.25">
      <c r="A56" s="35" t="s">
        <v>32</v>
      </c>
      <c r="B56" s="35" t="s">
        <v>22</v>
      </c>
      <c r="C56" s="35" t="s">
        <v>9</v>
      </c>
      <c r="D56" s="35" t="s">
        <v>60</v>
      </c>
      <c r="E56" s="35" t="s">
        <v>66</v>
      </c>
      <c r="F56" s="36">
        <v>2045.51</v>
      </c>
      <c r="G56" s="36">
        <v>5186.1499999999996</v>
      </c>
    </row>
    <row r="57" spans="1:8" x14ac:dyDescent="0.25">
      <c r="A57" s="35" t="s">
        <v>32</v>
      </c>
      <c r="B57" s="35" t="s">
        <v>22</v>
      </c>
      <c r="C57" s="35" t="s">
        <v>9</v>
      </c>
      <c r="D57" s="35" t="s">
        <v>60</v>
      </c>
      <c r="E57" s="35" t="s">
        <v>51</v>
      </c>
      <c r="F57" s="36">
        <v>11104.48</v>
      </c>
      <c r="G57" s="36">
        <v>15790.25</v>
      </c>
    </row>
    <row r="58" spans="1:8" x14ac:dyDescent="0.25">
      <c r="A58" s="35" t="s">
        <v>32</v>
      </c>
      <c r="B58" s="35" t="s">
        <v>22</v>
      </c>
      <c r="C58" s="35" t="s">
        <v>9</v>
      </c>
      <c r="D58" s="35" t="s">
        <v>60</v>
      </c>
      <c r="E58" s="35" t="s">
        <v>68</v>
      </c>
      <c r="F58" s="36">
        <v>663</v>
      </c>
      <c r="G58" s="36">
        <v>732.36</v>
      </c>
    </row>
    <row r="59" spans="1:8" x14ac:dyDescent="0.25">
      <c r="A59" s="35" t="s">
        <v>32</v>
      </c>
      <c r="B59" s="35" t="s">
        <v>22</v>
      </c>
      <c r="C59" s="35" t="s">
        <v>9</v>
      </c>
      <c r="D59" s="35" t="s">
        <v>60</v>
      </c>
      <c r="E59" s="35" t="s">
        <v>48</v>
      </c>
      <c r="F59" s="36">
        <v>681</v>
      </c>
      <c r="G59" s="36">
        <v>1523.96</v>
      </c>
    </row>
    <row r="60" spans="1:8" x14ac:dyDescent="0.25">
      <c r="A60" s="35" t="s">
        <v>32</v>
      </c>
      <c r="B60" s="35" t="s">
        <v>22</v>
      </c>
      <c r="C60" s="35" t="s">
        <v>9</v>
      </c>
      <c r="D60" s="35" t="s">
        <v>64</v>
      </c>
      <c r="E60" s="35" t="s">
        <v>51</v>
      </c>
      <c r="F60" s="36">
        <v>450</v>
      </c>
      <c r="G60" s="36">
        <v>3330</v>
      </c>
    </row>
    <row r="61" spans="1:8" x14ac:dyDescent="0.25">
      <c r="A61" s="35" t="s">
        <v>32</v>
      </c>
      <c r="B61" s="35" t="s">
        <v>22</v>
      </c>
      <c r="C61" s="35" t="s">
        <v>9</v>
      </c>
      <c r="D61" s="35" t="s">
        <v>65</v>
      </c>
      <c r="E61" s="35" t="s">
        <v>55</v>
      </c>
      <c r="F61" s="36">
        <v>2190</v>
      </c>
      <c r="G61" s="36">
        <v>4332.6000000000004</v>
      </c>
    </row>
    <row r="62" spans="1:8" x14ac:dyDescent="0.25">
      <c r="A62" s="35" t="s">
        <v>32</v>
      </c>
      <c r="B62" s="35" t="s">
        <v>22</v>
      </c>
      <c r="C62" s="35" t="s">
        <v>9</v>
      </c>
      <c r="D62" s="35" t="s">
        <v>65</v>
      </c>
      <c r="E62" s="35" t="s">
        <v>33</v>
      </c>
      <c r="F62" s="36">
        <v>2210</v>
      </c>
      <c r="G62" s="36">
        <v>2794.8</v>
      </c>
      <c r="H62" s="37"/>
    </row>
    <row r="63" spans="1:8" x14ac:dyDescent="0.25">
      <c r="A63" s="35" t="s">
        <v>32</v>
      </c>
      <c r="B63" s="35" t="s">
        <v>22</v>
      </c>
      <c r="C63" s="35" t="s">
        <v>9</v>
      </c>
      <c r="D63" s="35" t="s">
        <v>65</v>
      </c>
      <c r="E63" s="35" t="s">
        <v>66</v>
      </c>
      <c r="F63" s="36">
        <v>2210</v>
      </c>
      <c r="G63" s="36">
        <v>2249.1</v>
      </c>
    </row>
    <row r="64" spans="1:8" x14ac:dyDescent="0.25">
      <c r="A64" s="35" t="s">
        <v>32</v>
      </c>
      <c r="B64" s="35" t="s">
        <v>22</v>
      </c>
      <c r="C64" s="35" t="s">
        <v>9</v>
      </c>
      <c r="D64" s="35" t="s">
        <v>65</v>
      </c>
      <c r="E64" s="35" t="s">
        <v>51</v>
      </c>
      <c r="F64" s="36">
        <v>3402.68</v>
      </c>
      <c r="G64" s="36">
        <v>4610.25</v>
      </c>
    </row>
    <row r="65" spans="1:7" x14ac:dyDescent="0.25">
      <c r="A65" s="35" t="s">
        <v>32</v>
      </c>
      <c r="B65" s="35" t="s">
        <v>22</v>
      </c>
      <c r="C65" s="35" t="s">
        <v>9</v>
      </c>
      <c r="D65" s="35" t="s">
        <v>65</v>
      </c>
      <c r="E65" s="35" t="s">
        <v>62</v>
      </c>
      <c r="F65" s="36">
        <v>13263.31</v>
      </c>
      <c r="G65" s="36">
        <v>11183.23</v>
      </c>
    </row>
    <row r="66" spans="1:7" x14ac:dyDescent="0.25">
      <c r="A66" s="35" t="s">
        <v>32</v>
      </c>
      <c r="B66" s="35" t="s">
        <v>22</v>
      </c>
      <c r="C66" s="35" t="s">
        <v>9</v>
      </c>
      <c r="D66" s="35" t="s">
        <v>65</v>
      </c>
      <c r="E66" s="35" t="s">
        <v>68</v>
      </c>
      <c r="F66" s="36">
        <v>663</v>
      </c>
      <c r="G66" s="36">
        <v>663</v>
      </c>
    </row>
    <row r="67" spans="1:7" x14ac:dyDescent="0.25">
      <c r="A67" s="35" t="s">
        <v>32</v>
      </c>
      <c r="B67" s="35" t="s">
        <v>22</v>
      </c>
      <c r="C67" s="35" t="s">
        <v>9</v>
      </c>
      <c r="D67" s="35" t="s">
        <v>65</v>
      </c>
      <c r="E67" s="35" t="s">
        <v>48</v>
      </c>
      <c r="F67" s="36">
        <v>961</v>
      </c>
      <c r="G67" s="36">
        <v>1573</v>
      </c>
    </row>
    <row r="68" spans="1:7" x14ac:dyDescent="0.25">
      <c r="A68" s="17" t="s">
        <v>34</v>
      </c>
      <c r="B68" s="12"/>
      <c r="C68" s="12"/>
      <c r="D68" s="12"/>
      <c r="E68" s="12"/>
      <c r="F68" s="12">
        <f>SUM(F50:F67)</f>
        <v>62018.68</v>
      </c>
      <c r="G68" s="13">
        <f>SUM(G50:G67)</f>
        <v>130740.67000000001</v>
      </c>
    </row>
    <row r="69" spans="1:7" x14ac:dyDescent="0.25">
      <c r="A69" s="17" t="s">
        <v>15</v>
      </c>
      <c r="B69" s="12"/>
      <c r="C69" s="12"/>
      <c r="D69" s="12"/>
      <c r="E69" s="12"/>
      <c r="F69" s="12">
        <f>SUM(F68,F49,F29)</f>
        <v>300248.39</v>
      </c>
      <c r="G69" s="13">
        <f>SUM(G68,G49,G29)</f>
        <v>580248.32000000007</v>
      </c>
    </row>
    <row r="71" spans="1:7" x14ac:dyDescent="0.25">
      <c r="A71" t="s">
        <v>35</v>
      </c>
    </row>
    <row r="73" spans="1:7" x14ac:dyDescent="0.25">
      <c r="A73" s="46" t="s">
        <v>36</v>
      </c>
      <c r="B73" s="46"/>
      <c r="C73" s="46"/>
    </row>
    <row r="74" spans="1:7" x14ac:dyDescent="0.25">
      <c r="A74" s="29" t="s">
        <v>20</v>
      </c>
      <c r="B74" t="s">
        <v>37</v>
      </c>
      <c r="C74" t="s">
        <v>38</v>
      </c>
    </row>
    <row r="75" spans="1:7" x14ac:dyDescent="0.25">
      <c r="A75" s="30" t="s">
        <v>55</v>
      </c>
      <c r="B75" s="31">
        <v>8940</v>
      </c>
      <c r="C75" s="31">
        <v>12743.1</v>
      </c>
    </row>
    <row r="76" spans="1:7" x14ac:dyDescent="0.25">
      <c r="A76" s="30" t="s">
        <v>61</v>
      </c>
      <c r="B76" s="31">
        <v>4055</v>
      </c>
      <c r="C76" s="31">
        <v>4853.7</v>
      </c>
    </row>
    <row r="77" spans="1:7" x14ac:dyDescent="0.25">
      <c r="A77" s="30" t="s">
        <v>43</v>
      </c>
      <c r="B77" s="31">
        <v>45110.55</v>
      </c>
      <c r="C77" s="31">
        <v>21879.200000000001</v>
      </c>
    </row>
    <row r="78" spans="1:7" x14ac:dyDescent="0.25">
      <c r="A78" s="30" t="s">
        <v>53</v>
      </c>
      <c r="B78" s="31">
        <v>4690</v>
      </c>
      <c r="C78" s="31">
        <v>22822.9</v>
      </c>
    </row>
    <row r="79" spans="1:7" x14ac:dyDescent="0.25">
      <c r="A79" s="30" t="s">
        <v>33</v>
      </c>
      <c r="B79" s="31">
        <v>43470.7</v>
      </c>
      <c r="C79" s="31">
        <v>40931</v>
      </c>
    </row>
    <row r="80" spans="1:7" x14ac:dyDescent="0.25">
      <c r="A80" s="30" t="s">
        <v>66</v>
      </c>
      <c r="B80" s="31">
        <v>6465.51</v>
      </c>
      <c r="C80" s="31">
        <v>9684.35</v>
      </c>
    </row>
    <row r="81" spans="1:3" x14ac:dyDescent="0.25">
      <c r="A81" s="30" t="s">
        <v>51</v>
      </c>
      <c r="B81" s="31">
        <v>75787.23</v>
      </c>
      <c r="C81" s="31">
        <v>86812.73</v>
      </c>
    </row>
    <row r="82" spans="1:3" x14ac:dyDescent="0.25">
      <c r="A82" s="30" t="s">
        <v>54</v>
      </c>
      <c r="B82" s="31">
        <v>5649</v>
      </c>
      <c r="C82" s="31">
        <v>4979.5</v>
      </c>
    </row>
    <row r="83" spans="1:3" x14ac:dyDescent="0.25">
      <c r="A83" s="30" t="s">
        <v>62</v>
      </c>
      <c r="B83" s="31">
        <v>19114.37</v>
      </c>
      <c r="C83" s="31">
        <v>19209.82</v>
      </c>
    </row>
    <row r="84" spans="1:3" x14ac:dyDescent="0.25">
      <c r="A84" s="30" t="s">
        <v>48</v>
      </c>
      <c r="B84" s="31">
        <v>14766.67</v>
      </c>
      <c r="C84" s="31">
        <v>77291.750000000015</v>
      </c>
    </row>
    <row r="85" spans="1:3" x14ac:dyDescent="0.25">
      <c r="A85" s="30" t="s">
        <v>63</v>
      </c>
      <c r="B85" s="31">
        <v>1437</v>
      </c>
      <c r="C85" s="31">
        <v>1718.25</v>
      </c>
    </row>
    <row r="86" spans="1:3" x14ac:dyDescent="0.25">
      <c r="A86" s="30" t="s">
        <v>59</v>
      </c>
      <c r="B86" s="31">
        <v>19497.2</v>
      </c>
      <c r="C86" s="31">
        <v>151707.39000000001</v>
      </c>
    </row>
    <row r="87" spans="1:3" x14ac:dyDescent="0.25">
      <c r="A87" s="30" t="s">
        <v>56</v>
      </c>
      <c r="B87" s="31">
        <v>49939.16</v>
      </c>
      <c r="C87" s="31">
        <v>124219.26999999999</v>
      </c>
    </row>
    <row r="88" spans="1:3" x14ac:dyDescent="0.25">
      <c r="A88" s="30" t="s">
        <v>68</v>
      </c>
      <c r="B88" s="31">
        <v>1326</v>
      </c>
      <c r="C88" s="31">
        <v>1395.3600000000001</v>
      </c>
    </row>
    <row r="89" spans="1:3" x14ac:dyDescent="0.25">
      <c r="A89" s="30" t="s">
        <v>39</v>
      </c>
      <c r="B89" s="31">
        <v>300248.39</v>
      </c>
      <c r="C89" s="31">
        <v>580248.31999999995</v>
      </c>
    </row>
  </sheetData>
  <sortState ref="A74:C84">
    <sortCondition ref="A38"/>
  </sortState>
  <mergeCells count="5">
    <mergeCell ref="A73:C73"/>
    <mergeCell ref="A11:G11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A22" workbookViewId="0">
      <selection activeCell="A32" sqref="A32"/>
    </sheetView>
  </sheetViews>
  <sheetFormatPr baseColWidth="10" defaultColWidth="49.42578125" defaultRowHeight="15" x14ac:dyDescent="0.25"/>
  <cols>
    <col min="1" max="1" width="12.5703125" customWidth="1"/>
    <col min="2" max="2" width="11.5703125" bestFit="1" customWidth="1"/>
    <col min="3" max="3" width="11.5703125" customWidth="1"/>
    <col min="4" max="4" width="25.7109375" bestFit="1" customWidth="1"/>
    <col min="5" max="5" width="18.7109375" bestFit="1" customWidth="1"/>
    <col min="6" max="6" width="14.42578125" style="2" bestFit="1" customWidth="1"/>
    <col min="7" max="7" width="15.5703125" style="1" bestFit="1" customWidth="1"/>
  </cols>
  <sheetData>
    <row r="1" spans="1:9" x14ac:dyDescent="0.25">
      <c r="A1" s="3"/>
    </row>
    <row r="6" spans="1:9" x14ac:dyDescent="0.25">
      <c r="A6" s="42"/>
      <c r="B6" s="42"/>
      <c r="C6" s="42"/>
      <c r="D6" s="42"/>
      <c r="E6" s="42"/>
      <c r="F6" s="42"/>
      <c r="G6" s="42"/>
    </row>
    <row r="7" spans="1:9" ht="15" customHeight="1" x14ac:dyDescent="0.35">
      <c r="A7" s="43"/>
      <c r="B7" s="43"/>
      <c r="C7" s="43"/>
      <c r="D7" s="43"/>
      <c r="E7" s="43"/>
      <c r="F7" s="43"/>
      <c r="G7" s="43"/>
    </row>
    <row r="8" spans="1:9" ht="15" customHeight="1" x14ac:dyDescent="0.35">
      <c r="A8" s="44"/>
      <c r="B8" s="44"/>
      <c r="C8" s="44"/>
      <c r="D8" s="44"/>
      <c r="E8" s="44"/>
      <c r="F8" s="44"/>
      <c r="G8" s="44"/>
    </row>
    <row r="9" spans="1:9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9" ht="19.5" x14ac:dyDescent="0.35">
      <c r="A10" s="45" t="s">
        <v>1</v>
      </c>
      <c r="B10" s="45"/>
      <c r="C10" s="45"/>
      <c r="D10" s="45"/>
      <c r="E10" s="45"/>
      <c r="F10" s="45"/>
      <c r="G10" s="45"/>
    </row>
    <row r="11" spans="1:9" x14ac:dyDescent="0.25">
      <c r="A11" s="47" t="s">
        <v>69</v>
      </c>
      <c r="B11" s="47"/>
      <c r="C11" s="47"/>
      <c r="D11" s="47"/>
      <c r="E11" s="47"/>
      <c r="F11" s="47"/>
      <c r="G11" s="47"/>
    </row>
    <row r="12" spans="1:9" x14ac:dyDescent="0.25">
      <c r="A12" s="47" t="str">
        <f>Consolidado!A11</f>
        <v>1er Trimestre Año 2025</v>
      </c>
      <c r="B12" s="47"/>
      <c r="C12" s="47"/>
      <c r="D12" s="47"/>
      <c r="E12" s="47"/>
      <c r="F12" s="47"/>
      <c r="G12" s="47"/>
    </row>
    <row r="13" spans="1:9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20</v>
      </c>
      <c r="F13" s="15" t="s">
        <v>5</v>
      </c>
      <c r="G13" s="16" t="s">
        <v>6</v>
      </c>
    </row>
    <row r="14" spans="1:9" x14ac:dyDescent="0.25">
      <c r="A14" s="25" t="s">
        <v>21</v>
      </c>
      <c r="B14" s="25"/>
      <c r="C14" s="25" t="s">
        <v>70</v>
      </c>
      <c r="D14" s="25" t="s">
        <v>71</v>
      </c>
      <c r="E14" s="25" t="s">
        <v>72</v>
      </c>
      <c r="F14" s="26">
        <v>7187.95</v>
      </c>
      <c r="G14" s="26">
        <v>71543.820000000007</v>
      </c>
      <c r="H14">
        <v>2025</v>
      </c>
      <c r="I14" t="s">
        <v>73</v>
      </c>
    </row>
    <row r="15" spans="1:9" ht="30" x14ac:dyDescent="0.25">
      <c r="A15" s="25" t="s">
        <v>21</v>
      </c>
      <c r="B15" s="25"/>
      <c r="C15" s="25" t="s">
        <v>70</v>
      </c>
      <c r="D15" s="25" t="s">
        <v>74</v>
      </c>
      <c r="E15" s="25" t="s">
        <v>75</v>
      </c>
      <c r="F15" s="26">
        <v>25500</v>
      </c>
      <c r="G15" s="26">
        <v>7395</v>
      </c>
      <c r="H15">
        <v>2025</v>
      </c>
      <c r="I15" t="s">
        <v>73</v>
      </c>
    </row>
    <row r="16" spans="1:9" x14ac:dyDescent="0.25">
      <c r="A16" s="17" t="s">
        <v>29</v>
      </c>
      <c r="B16" s="12"/>
      <c r="C16" s="12"/>
      <c r="D16" s="12"/>
      <c r="E16" s="12"/>
      <c r="F16" s="12">
        <f>SUM(F14:F15)</f>
        <v>32687.95</v>
      </c>
      <c r="G16" s="13">
        <f>SUM(G14:G15)</f>
        <v>78938.820000000007</v>
      </c>
    </row>
    <row r="17" spans="1:9" x14ac:dyDescent="0.25">
      <c r="A17" s="25" t="s">
        <v>30</v>
      </c>
      <c r="B17" s="25"/>
      <c r="C17" s="25" t="s">
        <v>70</v>
      </c>
      <c r="D17" s="25" t="s">
        <v>76</v>
      </c>
      <c r="E17" s="25" t="s">
        <v>77</v>
      </c>
      <c r="F17" s="26">
        <v>48000</v>
      </c>
      <c r="G17" s="26">
        <v>27360</v>
      </c>
      <c r="H17">
        <v>2025</v>
      </c>
      <c r="I17" t="s">
        <v>73</v>
      </c>
    </row>
    <row r="18" spans="1:9" x14ac:dyDescent="0.25">
      <c r="A18" s="25" t="s">
        <v>30</v>
      </c>
      <c r="B18" s="25"/>
      <c r="C18" s="25" t="s">
        <v>70</v>
      </c>
      <c r="D18" s="25" t="s">
        <v>71</v>
      </c>
      <c r="E18" s="25" t="s">
        <v>78</v>
      </c>
      <c r="F18" s="26">
        <v>23000</v>
      </c>
      <c r="G18" s="26">
        <v>10350</v>
      </c>
      <c r="H18">
        <v>2025</v>
      </c>
      <c r="I18" t="s">
        <v>73</v>
      </c>
    </row>
    <row r="19" spans="1:9" ht="30" x14ac:dyDescent="0.25">
      <c r="A19" s="25" t="s">
        <v>30</v>
      </c>
      <c r="B19" s="25"/>
      <c r="C19" s="25" t="s">
        <v>70</v>
      </c>
      <c r="D19" s="25" t="s">
        <v>74</v>
      </c>
      <c r="E19" s="25" t="s">
        <v>79</v>
      </c>
      <c r="F19" s="26">
        <v>20000</v>
      </c>
      <c r="G19" s="26">
        <v>9000</v>
      </c>
      <c r="H19">
        <v>2025</v>
      </c>
      <c r="I19" t="s">
        <v>73</v>
      </c>
    </row>
    <row r="20" spans="1:9" ht="30" x14ac:dyDescent="0.25">
      <c r="A20" s="25" t="s">
        <v>30</v>
      </c>
      <c r="B20" s="25"/>
      <c r="C20" s="25" t="s">
        <v>70</v>
      </c>
      <c r="D20" s="25" t="s">
        <v>74</v>
      </c>
      <c r="E20" s="25" t="s">
        <v>75</v>
      </c>
      <c r="F20" s="26">
        <v>22550</v>
      </c>
      <c r="G20" s="26">
        <v>2480.5</v>
      </c>
      <c r="H20">
        <v>2025</v>
      </c>
      <c r="I20" t="s">
        <v>73</v>
      </c>
    </row>
    <row r="21" spans="1:9" ht="30" x14ac:dyDescent="0.25">
      <c r="A21" s="25" t="s">
        <v>30</v>
      </c>
      <c r="B21" s="25"/>
      <c r="C21" s="25" t="s">
        <v>70</v>
      </c>
      <c r="D21" s="25" t="s">
        <v>74</v>
      </c>
      <c r="E21" s="25" t="s">
        <v>78</v>
      </c>
      <c r="F21" s="26">
        <v>141200</v>
      </c>
      <c r="G21" s="26">
        <v>53175.92</v>
      </c>
      <c r="H21">
        <v>2025</v>
      </c>
      <c r="I21" t="s">
        <v>73</v>
      </c>
    </row>
    <row r="22" spans="1:9" x14ac:dyDescent="0.25">
      <c r="A22" s="17" t="s">
        <v>31</v>
      </c>
      <c r="B22" s="12"/>
      <c r="C22" s="12"/>
      <c r="D22" s="12"/>
      <c r="E22" s="12"/>
      <c r="F22" s="12">
        <f>SUM(F17:F21)</f>
        <v>254750</v>
      </c>
      <c r="G22" s="13">
        <f>SUM(G17:G21)</f>
        <v>102366.42</v>
      </c>
    </row>
    <row r="23" spans="1:9" x14ac:dyDescent="0.25">
      <c r="A23" s="25" t="s">
        <v>32</v>
      </c>
      <c r="B23" s="25" t="s">
        <v>22</v>
      </c>
      <c r="C23" s="25" t="s">
        <v>70</v>
      </c>
      <c r="D23" s="25" t="s">
        <v>80</v>
      </c>
      <c r="E23" s="25" t="s">
        <v>78</v>
      </c>
      <c r="F23" s="26">
        <v>57011.89</v>
      </c>
      <c r="G23" s="26">
        <v>72298.13</v>
      </c>
      <c r="H23">
        <v>2025</v>
      </c>
      <c r="I23" t="s">
        <v>73</v>
      </c>
    </row>
    <row r="24" spans="1:9" x14ac:dyDescent="0.25">
      <c r="A24" s="17" t="s">
        <v>81</v>
      </c>
      <c r="B24" s="12"/>
      <c r="C24" s="12"/>
      <c r="D24" s="12"/>
      <c r="E24" s="12"/>
      <c r="F24" s="12">
        <f>SUM(F23:F23)</f>
        <v>57011.89</v>
      </c>
      <c r="G24" s="13">
        <f>SUM(G23:G23)</f>
        <v>72298.13</v>
      </c>
    </row>
    <row r="25" spans="1:9" x14ac:dyDescent="0.25">
      <c r="A25" s="17" t="s">
        <v>15</v>
      </c>
      <c r="B25" s="12"/>
      <c r="C25" s="12"/>
      <c r="D25" s="12"/>
      <c r="E25" s="12"/>
      <c r="F25" s="12">
        <f>SUM(F24,F22,F16)</f>
        <v>344449.84</v>
      </c>
      <c r="G25" s="13">
        <f>SUM(G24,G22,G16)</f>
        <v>253603.37</v>
      </c>
    </row>
    <row r="27" spans="1:9" x14ac:dyDescent="0.25">
      <c r="A27" t="s">
        <v>35</v>
      </c>
    </row>
    <row r="30" spans="1:9" x14ac:dyDescent="0.25">
      <c r="A30" s="46" t="s">
        <v>36</v>
      </c>
      <c r="B30" s="46"/>
      <c r="C30" s="46"/>
    </row>
    <row r="31" spans="1:9" x14ac:dyDescent="0.25">
      <c r="A31" s="29" t="s">
        <v>20</v>
      </c>
      <c r="B31" t="s">
        <v>37</v>
      </c>
      <c r="C31" t="s">
        <v>38</v>
      </c>
    </row>
    <row r="32" spans="1:9" x14ac:dyDescent="0.25">
      <c r="A32" s="30" t="s">
        <v>79</v>
      </c>
      <c r="B32" s="31">
        <v>20000</v>
      </c>
      <c r="C32" s="31">
        <v>9000</v>
      </c>
    </row>
    <row r="33" spans="1:3" x14ac:dyDescent="0.25">
      <c r="A33" s="30" t="s">
        <v>75</v>
      </c>
      <c r="B33" s="31">
        <v>48050</v>
      </c>
      <c r="C33" s="31">
        <v>9875.5</v>
      </c>
    </row>
    <row r="34" spans="1:3" x14ac:dyDescent="0.25">
      <c r="A34" s="30" t="s">
        <v>72</v>
      </c>
      <c r="B34" s="31">
        <v>7187.95</v>
      </c>
      <c r="C34" s="31">
        <v>71543.820000000007</v>
      </c>
    </row>
    <row r="35" spans="1:3" x14ac:dyDescent="0.25">
      <c r="A35" s="30" t="s">
        <v>77</v>
      </c>
      <c r="B35" s="31">
        <v>48000</v>
      </c>
      <c r="C35" s="31">
        <v>27360</v>
      </c>
    </row>
    <row r="36" spans="1:3" x14ac:dyDescent="0.25">
      <c r="A36" s="30" t="s">
        <v>78</v>
      </c>
      <c r="B36" s="31">
        <v>221211.89</v>
      </c>
      <c r="C36" s="31">
        <v>135824.04999999999</v>
      </c>
    </row>
    <row r="37" spans="1:3" x14ac:dyDescent="0.25">
      <c r="A37" s="30" t="s">
        <v>39</v>
      </c>
      <c r="B37" s="31">
        <v>344449.84</v>
      </c>
      <c r="C37" s="31">
        <v>253603.37</v>
      </c>
    </row>
  </sheetData>
  <sortState ref="A43:C54">
    <sortCondition ref="A43"/>
  </sortState>
  <mergeCells count="8">
    <mergeCell ref="A30:C30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opLeftCell="A7" workbookViewId="0">
      <selection activeCell="A10" sqref="A10:G12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42"/>
      <c r="B6" s="42"/>
      <c r="C6" s="42"/>
      <c r="D6" s="42"/>
      <c r="E6" s="42"/>
      <c r="F6" s="42"/>
      <c r="G6" s="42"/>
    </row>
    <row r="7" spans="1:7" ht="23.25" x14ac:dyDescent="0.35">
      <c r="A7" s="43"/>
      <c r="B7" s="43"/>
      <c r="C7" s="43"/>
      <c r="D7" s="43"/>
      <c r="E7" s="43"/>
      <c r="F7" s="43"/>
      <c r="G7" s="43"/>
    </row>
    <row r="8" spans="1:7" ht="22.5" x14ac:dyDescent="0.35">
      <c r="A8" s="44" t="s">
        <v>0</v>
      </c>
      <c r="B8" s="44"/>
      <c r="C8" s="44"/>
      <c r="D8" s="44"/>
      <c r="E8" s="44"/>
      <c r="F8" s="44"/>
      <c r="G8" s="44"/>
    </row>
    <row r="9" spans="1:7" ht="19.5" x14ac:dyDescent="0.35">
      <c r="A9" s="45" t="s">
        <v>1</v>
      </c>
      <c r="B9" s="45"/>
      <c r="C9" s="45"/>
      <c r="D9" s="45"/>
      <c r="E9" s="45"/>
      <c r="F9" s="45"/>
      <c r="G9" s="45"/>
    </row>
    <row r="10" spans="1:7" x14ac:dyDescent="0.25">
      <c r="A10" s="47" t="s">
        <v>82</v>
      </c>
      <c r="B10" s="47"/>
      <c r="C10" s="47"/>
      <c r="D10" s="47"/>
      <c r="E10" s="47"/>
      <c r="F10" s="47"/>
      <c r="G10" s="47"/>
    </row>
    <row r="11" spans="1:7" x14ac:dyDescent="0.25">
      <c r="A11" s="47" t="str">
        <f>Consolidado!A11</f>
        <v>1er Trimestre Año 2025</v>
      </c>
      <c r="B11" s="47"/>
      <c r="C11" s="47"/>
      <c r="D11" s="47"/>
      <c r="E11" s="47"/>
      <c r="F11" s="47"/>
      <c r="G11" s="47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25"/>
      <c r="B13" s="25"/>
      <c r="C13" s="25"/>
      <c r="D13" s="25"/>
      <c r="E13" s="25"/>
      <c r="F13" s="26"/>
      <c r="G13" s="26"/>
    </row>
    <row r="14" spans="1:7" x14ac:dyDescent="0.25">
      <c r="A14" s="17" t="s">
        <v>83</v>
      </c>
      <c r="B14" s="12"/>
      <c r="C14" s="12"/>
      <c r="D14" s="12"/>
      <c r="E14" s="12"/>
      <c r="F14" s="12">
        <f>SUM(F13)</f>
        <v>0</v>
      </c>
      <c r="G14" s="13">
        <f>SUM(G13)</f>
        <v>0</v>
      </c>
    </row>
    <row r="15" spans="1:7" x14ac:dyDescent="0.25">
      <c r="A15" s="25"/>
      <c r="B15" s="25"/>
      <c r="C15" s="25"/>
      <c r="D15" s="25"/>
      <c r="E15" s="25"/>
      <c r="F15" s="26"/>
      <c r="G15" s="26"/>
    </row>
    <row r="16" spans="1:7" x14ac:dyDescent="0.25">
      <c r="A16" s="17" t="s">
        <v>84</v>
      </c>
      <c r="B16" s="12"/>
      <c r="C16" s="12"/>
      <c r="D16" s="12"/>
      <c r="E16" s="12"/>
      <c r="F16" s="12">
        <f>SUM(F15)</f>
        <v>0</v>
      </c>
      <c r="G16" s="13">
        <f>SUM(G15)</f>
        <v>0</v>
      </c>
    </row>
    <row r="17" spans="1:7" x14ac:dyDescent="0.25">
      <c r="A17" s="25"/>
      <c r="B17" s="25"/>
      <c r="C17" s="25"/>
      <c r="D17" s="25"/>
      <c r="E17" s="25"/>
      <c r="F17" s="26"/>
      <c r="G17" s="26"/>
    </row>
    <row r="18" spans="1:7" x14ac:dyDescent="0.25">
      <c r="A18" s="17" t="s">
        <v>81</v>
      </c>
      <c r="B18" s="12"/>
      <c r="C18" s="12"/>
      <c r="D18" s="12"/>
      <c r="E18" s="12"/>
      <c r="F18" s="12">
        <v>0</v>
      </c>
      <c r="G18" s="13">
        <v>0</v>
      </c>
    </row>
    <row r="19" spans="1:7" x14ac:dyDescent="0.25">
      <c r="A19" s="17" t="s">
        <v>15</v>
      </c>
      <c r="B19" s="12"/>
      <c r="C19" s="12"/>
      <c r="D19" s="12"/>
      <c r="E19" s="12"/>
      <c r="F19" s="12">
        <f>+F18+F16+F14</f>
        <v>0</v>
      </c>
      <c r="G19" s="12">
        <f>+G18+G16+G14</f>
        <v>0</v>
      </c>
    </row>
    <row r="21" spans="1:7" x14ac:dyDescent="0.25">
      <c r="A21" t="s">
        <v>35</v>
      </c>
    </row>
    <row r="23" spans="1:7" x14ac:dyDescent="0.25">
      <c r="A23" s="46" t="s">
        <v>36</v>
      </c>
      <c r="B23" s="46"/>
      <c r="C23" s="46"/>
    </row>
  </sheetData>
  <sortState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13" workbookViewId="0">
      <selection activeCell="A30" sqref="A30"/>
    </sheetView>
  </sheetViews>
  <sheetFormatPr baseColWidth="10" defaultColWidth="41.85546875" defaultRowHeight="15" x14ac:dyDescent="0.25"/>
  <cols>
    <col min="1" max="1" width="12.5703125" style="30" customWidth="1"/>
    <col min="2" max="2" width="10.140625" style="30" customWidth="1"/>
    <col min="3" max="3" width="11.7109375" style="30" customWidth="1"/>
    <col min="4" max="4" width="24" style="30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32"/>
    </row>
    <row r="2" spans="1:7" x14ac:dyDescent="0.25">
      <c r="A2" s="32"/>
    </row>
    <row r="3" spans="1:7" x14ac:dyDescent="0.25">
      <c r="A3" s="32"/>
    </row>
    <row r="7" spans="1:7" x14ac:dyDescent="0.25">
      <c r="A7" s="42"/>
      <c r="B7" s="42"/>
      <c r="C7" s="42"/>
      <c r="D7" s="42"/>
      <c r="E7" s="42"/>
      <c r="F7" s="42"/>
      <c r="G7" s="42"/>
    </row>
    <row r="8" spans="1:7" ht="22.5" x14ac:dyDescent="0.35">
      <c r="A8" s="44" t="s">
        <v>0</v>
      </c>
      <c r="B8" s="44"/>
      <c r="C8" s="44"/>
      <c r="D8" s="44"/>
      <c r="E8" s="44"/>
      <c r="F8" s="44"/>
      <c r="G8" s="44"/>
    </row>
    <row r="9" spans="1:7" ht="18.75" x14ac:dyDescent="0.3">
      <c r="A9" s="48" t="s">
        <v>1</v>
      </c>
      <c r="B9" s="48"/>
      <c r="C9" s="48"/>
      <c r="D9" s="48"/>
      <c r="E9" s="48"/>
      <c r="F9" s="48"/>
      <c r="G9" s="48"/>
    </row>
    <row r="10" spans="1:7" x14ac:dyDescent="0.25">
      <c r="A10" s="47" t="s">
        <v>85</v>
      </c>
      <c r="B10" s="47"/>
      <c r="C10" s="47"/>
      <c r="D10" s="47"/>
      <c r="E10" s="47"/>
      <c r="F10" s="47"/>
      <c r="G10" s="47"/>
    </row>
    <row r="11" spans="1:7" x14ac:dyDescent="0.25">
      <c r="A11" s="47" t="str">
        <f>Consolidado!A11</f>
        <v>1er Trimestre Año 2025</v>
      </c>
      <c r="B11" s="47"/>
      <c r="C11" s="47"/>
      <c r="D11" s="47"/>
      <c r="E11" s="47"/>
      <c r="F11" s="47"/>
      <c r="G11" s="47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25" t="s">
        <v>21</v>
      </c>
      <c r="B13" s="25" t="s">
        <v>86</v>
      </c>
      <c r="C13" s="25" t="s">
        <v>23</v>
      </c>
      <c r="D13" s="25" t="s">
        <v>87</v>
      </c>
      <c r="E13" s="25" t="s">
        <v>51</v>
      </c>
      <c r="F13" s="26">
        <v>4635.99</v>
      </c>
      <c r="G13" s="26">
        <v>24089.59</v>
      </c>
    </row>
    <row r="14" spans="1:7" x14ac:dyDescent="0.25">
      <c r="A14" s="25" t="s">
        <v>21</v>
      </c>
      <c r="B14" s="25" t="s">
        <v>86</v>
      </c>
      <c r="C14" s="25" t="s">
        <v>23</v>
      </c>
      <c r="D14" s="25" t="s">
        <v>88</v>
      </c>
      <c r="E14" s="25" t="s">
        <v>51</v>
      </c>
      <c r="F14" s="26">
        <v>2721.58</v>
      </c>
      <c r="G14" s="26">
        <v>8575.61</v>
      </c>
    </row>
    <row r="15" spans="1:7" x14ac:dyDescent="0.25">
      <c r="A15" s="25" t="s">
        <v>21</v>
      </c>
      <c r="B15" s="25" t="s">
        <v>86</v>
      </c>
      <c r="C15" s="25" t="s">
        <v>23</v>
      </c>
      <c r="D15" s="25" t="s">
        <v>89</v>
      </c>
      <c r="E15" s="25" t="s">
        <v>51</v>
      </c>
      <c r="F15" s="26">
        <v>4863.2700000000004</v>
      </c>
      <c r="G15" s="26">
        <v>22988.27</v>
      </c>
    </row>
    <row r="16" spans="1:7" x14ac:dyDescent="0.25">
      <c r="A16" s="17" t="s">
        <v>29</v>
      </c>
      <c r="B16" s="12"/>
      <c r="C16" s="12"/>
      <c r="D16" s="12"/>
      <c r="E16" s="12"/>
      <c r="F16" s="12">
        <f>SUM(F13:F15)</f>
        <v>12220.84</v>
      </c>
      <c r="G16" s="13">
        <f>SUM(G13:G15)</f>
        <v>55653.47</v>
      </c>
    </row>
    <row r="17" spans="1:9" x14ac:dyDescent="0.25">
      <c r="A17" s="25" t="s">
        <v>30</v>
      </c>
      <c r="B17" s="25" t="s">
        <v>86</v>
      </c>
      <c r="C17" s="25" t="s">
        <v>23</v>
      </c>
      <c r="D17" s="25" t="s">
        <v>87</v>
      </c>
      <c r="E17" s="25" t="s">
        <v>51</v>
      </c>
      <c r="F17" s="26">
        <v>3293.84</v>
      </c>
      <c r="G17" s="26">
        <v>19890.96</v>
      </c>
    </row>
    <row r="18" spans="1:9" x14ac:dyDescent="0.25">
      <c r="A18" s="25" t="s">
        <v>30</v>
      </c>
      <c r="B18" s="25" t="s">
        <v>86</v>
      </c>
      <c r="C18" s="25" t="s">
        <v>23</v>
      </c>
      <c r="D18" s="25" t="s">
        <v>88</v>
      </c>
      <c r="E18" s="25" t="s">
        <v>51</v>
      </c>
      <c r="F18" s="26">
        <v>5034.93</v>
      </c>
      <c r="G18" s="26">
        <v>19389.02</v>
      </c>
    </row>
    <row r="19" spans="1:9" x14ac:dyDescent="0.25">
      <c r="A19" s="25" t="s">
        <v>30</v>
      </c>
      <c r="B19" s="25" t="s">
        <v>86</v>
      </c>
      <c r="C19" s="25" t="s">
        <v>23</v>
      </c>
      <c r="D19" s="25" t="s">
        <v>89</v>
      </c>
      <c r="E19" s="25" t="s">
        <v>51</v>
      </c>
      <c r="F19" s="26">
        <v>9387.89</v>
      </c>
      <c r="G19" s="26">
        <v>39408.51</v>
      </c>
    </row>
    <row r="20" spans="1:9" x14ac:dyDescent="0.25">
      <c r="A20" s="25" t="s">
        <v>30</v>
      </c>
      <c r="B20" s="25" t="s">
        <v>86</v>
      </c>
      <c r="C20" s="25" t="s">
        <v>23</v>
      </c>
      <c r="D20" s="25" t="s">
        <v>90</v>
      </c>
      <c r="E20" s="25" t="s">
        <v>91</v>
      </c>
      <c r="F20" s="26">
        <v>27645</v>
      </c>
      <c r="G20" s="26">
        <v>20112.240000000002</v>
      </c>
    </row>
    <row r="21" spans="1:9" x14ac:dyDescent="0.25">
      <c r="A21" s="17" t="s">
        <v>31</v>
      </c>
      <c r="B21" s="12"/>
      <c r="C21" s="12"/>
      <c r="D21" s="12"/>
      <c r="E21" s="12"/>
      <c r="F21" s="12">
        <f>SUM(F17:F20)</f>
        <v>45361.66</v>
      </c>
      <c r="G21" s="13">
        <f>SUM(G17:G20)</f>
        <v>98800.73</v>
      </c>
    </row>
    <row r="22" spans="1:9" x14ac:dyDescent="0.25">
      <c r="A22" s="25" t="s">
        <v>32</v>
      </c>
      <c r="B22" s="25" t="s">
        <v>86</v>
      </c>
      <c r="C22" s="25" t="s">
        <v>23</v>
      </c>
      <c r="D22" s="25" t="s">
        <v>87</v>
      </c>
      <c r="E22" s="25" t="s">
        <v>51</v>
      </c>
      <c r="F22" s="26">
        <v>1995.84</v>
      </c>
      <c r="G22" s="26">
        <v>11875.25</v>
      </c>
      <c r="H22">
        <v>2025</v>
      </c>
      <c r="I22" t="s">
        <v>73</v>
      </c>
    </row>
    <row r="23" spans="1:9" x14ac:dyDescent="0.25">
      <c r="A23" s="25" t="s">
        <v>32</v>
      </c>
      <c r="B23" s="25" t="s">
        <v>86</v>
      </c>
      <c r="C23" s="25" t="s">
        <v>23</v>
      </c>
      <c r="D23" s="25" t="s">
        <v>92</v>
      </c>
      <c r="E23" s="25" t="s">
        <v>51</v>
      </c>
      <c r="F23" s="26">
        <v>211747.73</v>
      </c>
      <c r="G23" s="26">
        <v>1068884.04</v>
      </c>
      <c r="H23">
        <v>2025</v>
      </c>
      <c r="I23" t="s">
        <v>73</v>
      </c>
    </row>
    <row r="24" spans="1:9" x14ac:dyDescent="0.25">
      <c r="A24" s="17" t="s">
        <v>34</v>
      </c>
      <c r="B24" s="12"/>
      <c r="C24" s="12"/>
      <c r="D24" s="12"/>
      <c r="E24" s="12"/>
      <c r="F24" s="12">
        <f>SUM(F22:F23)</f>
        <v>213743.57</v>
      </c>
      <c r="G24" s="13">
        <f>SUM(G22:G23)</f>
        <v>1080759.29</v>
      </c>
    </row>
    <row r="25" spans="1:9" x14ac:dyDescent="0.25">
      <c r="A25" s="17" t="s">
        <v>15</v>
      </c>
      <c r="B25" s="12"/>
      <c r="C25" s="12"/>
      <c r="D25" s="12"/>
      <c r="E25" s="12"/>
      <c r="F25" s="12">
        <f>SUM(F24,F21,F16)</f>
        <v>271326.07</v>
      </c>
      <c r="G25" s="13">
        <f>SUM(G24,G21,G16)</f>
        <v>1235213.49</v>
      </c>
    </row>
    <row r="27" spans="1:9" s="30" customFormat="1" x14ac:dyDescent="0.25">
      <c r="A27" t="s">
        <v>35</v>
      </c>
      <c r="E27"/>
      <c r="F27" s="2"/>
      <c r="G27" s="1"/>
    </row>
    <row r="29" spans="1:9" x14ac:dyDescent="0.25">
      <c r="A29" s="29" t="s">
        <v>20</v>
      </c>
      <c r="B29" t="s">
        <v>93</v>
      </c>
      <c r="C29" t="s">
        <v>38</v>
      </c>
    </row>
    <row r="30" spans="1:9" x14ac:dyDescent="0.25">
      <c r="A30" s="30" t="s">
        <v>91</v>
      </c>
      <c r="B30" s="28">
        <v>27645</v>
      </c>
      <c r="C30" s="28">
        <v>20112.240000000002</v>
      </c>
    </row>
    <row r="31" spans="1:9" x14ac:dyDescent="0.25">
      <c r="A31" s="30" t="s">
        <v>51</v>
      </c>
      <c r="B31" s="28">
        <v>243681.06999999998</v>
      </c>
      <c r="C31" s="28">
        <v>1215101.25</v>
      </c>
    </row>
    <row r="32" spans="1:9" x14ac:dyDescent="0.25">
      <c r="A32" s="30" t="s">
        <v>39</v>
      </c>
      <c r="B32" s="28">
        <v>271326.06999999995</v>
      </c>
      <c r="C32" s="28">
        <v>1235213.49</v>
      </c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</sheetData>
  <mergeCells count="5">
    <mergeCell ref="A7:G7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2"/>
  <headerFooter>
    <oddFooter>&amp;CI-Página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opLeftCell="A10" workbookViewId="0">
      <selection activeCell="A43" sqref="A43"/>
    </sheetView>
  </sheetViews>
  <sheetFormatPr baseColWidth="10" defaultColWidth="37.42578125" defaultRowHeight="15" x14ac:dyDescent="0.25"/>
  <cols>
    <col min="1" max="1" width="17.140625" customWidth="1"/>
    <col min="2" max="2" width="11.5703125" customWidth="1"/>
    <col min="3" max="3" width="13.140625" customWidth="1"/>
    <col min="4" max="4" width="18.7109375" bestFit="1" customWidth="1"/>
    <col min="5" max="5" width="17.140625" bestFit="1" customWidth="1"/>
    <col min="6" max="6" width="13" style="2" bestFit="1" customWidth="1"/>
    <col min="7" max="7" width="16.85546875" style="1" bestFit="1" customWidth="1"/>
  </cols>
  <sheetData>
    <row r="1" spans="1:7" x14ac:dyDescent="0.25">
      <c r="A1" s="3"/>
    </row>
    <row r="6" spans="1:7" x14ac:dyDescent="0.25">
      <c r="A6" s="42"/>
      <c r="B6" s="42"/>
      <c r="C6" s="42"/>
      <c r="D6" s="42"/>
      <c r="E6" s="42"/>
      <c r="F6" s="42"/>
      <c r="G6" s="42"/>
    </row>
    <row r="7" spans="1:7" ht="20.25" customHeight="1" x14ac:dyDescent="0.35">
      <c r="A7" s="43"/>
      <c r="B7" s="43"/>
      <c r="C7" s="43"/>
      <c r="D7" s="43"/>
      <c r="E7" s="43"/>
      <c r="F7" s="43"/>
      <c r="G7" s="43"/>
    </row>
    <row r="8" spans="1:7" ht="22.5" x14ac:dyDescent="0.35">
      <c r="A8" s="44" t="s">
        <v>0</v>
      </c>
      <c r="B8" s="44"/>
      <c r="C8" s="44"/>
      <c r="D8" s="44"/>
      <c r="E8" s="44"/>
      <c r="F8" s="44"/>
      <c r="G8" s="44"/>
    </row>
    <row r="9" spans="1:7" ht="19.5" x14ac:dyDescent="0.35">
      <c r="A9" s="45" t="s">
        <v>1</v>
      </c>
      <c r="B9" s="45"/>
      <c r="C9" s="45"/>
      <c r="D9" s="45"/>
      <c r="E9" s="45"/>
      <c r="F9" s="45"/>
      <c r="G9" s="45"/>
    </row>
    <row r="10" spans="1:7" x14ac:dyDescent="0.25">
      <c r="A10" s="47" t="s">
        <v>94</v>
      </c>
      <c r="B10" s="47"/>
      <c r="C10" s="47"/>
      <c r="D10" s="47"/>
      <c r="E10" s="47"/>
      <c r="F10" s="47"/>
      <c r="G10" s="47"/>
    </row>
    <row r="11" spans="1:7" x14ac:dyDescent="0.25">
      <c r="A11" s="47" t="str">
        <f>Consolidado!A11</f>
        <v>1er Trimestre Año 2025</v>
      </c>
      <c r="B11" s="47"/>
      <c r="C11" s="47"/>
      <c r="D11" s="47"/>
      <c r="E11" s="47"/>
      <c r="F11" s="47"/>
      <c r="G11" s="47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25" t="s">
        <v>21</v>
      </c>
      <c r="B13" s="25" t="s">
        <v>12</v>
      </c>
      <c r="C13" s="25" t="s">
        <v>95</v>
      </c>
      <c r="D13" s="25" t="s">
        <v>96</v>
      </c>
      <c r="E13" s="25" t="s">
        <v>97</v>
      </c>
      <c r="F13" s="26">
        <v>90000</v>
      </c>
      <c r="G13" s="26">
        <v>52380</v>
      </c>
    </row>
    <row r="14" spans="1:7" x14ac:dyDescent="0.25">
      <c r="A14" s="25" t="s">
        <v>21</v>
      </c>
      <c r="B14" s="25" t="s">
        <v>12</v>
      </c>
      <c r="C14" s="25" t="s">
        <v>95</v>
      </c>
      <c r="D14" s="25" t="s">
        <v>98</v>
      </c>
      <c r="E14" s="25" t="s">
        <v>47</v>
      </c>
      <c r="F14" s="26">
        <v>39264.239999999998</v>
      </c>
      <c r="G14" s="26">
        <v>156665.79999999999</v>
      </c>
    </row>
    <row r="15" spans="1:7" x14ac:dyDescent="0.25">
      <c r="A15" s="25" t="s">
        <v>21</v>
      </c>
      <c r="B15" s="25" t="s">
        <v>12</v>
      </c>
      <c r="C15" s="25" t="s">
        <v>95</v>
      </c>
      <c r="D15" s="25" t="s">
        <v>99</v>
      </c>
      <c r="E15" s="25" t="s">
        <v>66</v>
      </c>
      <c r="F15" s="26">
        <v>28304.639999999999</v>
      </c>
      <c r="G15" s="26">
        <v>223853.18</v>
      </c>
    </row>
    <row r="16" spans="1:7" x14ac:dyDescent="0.25">
      <c r="A16" s="25" t="s">
        <v>21</v>
      </c>
      <c r="B16" s="25" t="s">
        <v>12</v>
      </c>
      <c r="C16" s="25" t="s">
        <v>95</v>
      </c>
      <c r="D16" s="25" t="s">
        <v>99</v>
      </c>
      <c r="E16" s="25" t="s">
        <v>47</v>
      </c>
      <c r="F16" s="26">
        <v>3600</v>
      </c>
      <c r="G16" s="26">
        <v>9714</v>
      </c>
    </row>
    <row r="17" spans="1:7" x14ac:dyDescent="0.25">
      <c r="A17" s="25" t="s">
        <v>21</v>
      </c>
      <c r="B17" s="25" t="s">
        <v>12</v>
      </c>
      <c r="C17" s="25" t="s">
        <v>95</v>
      </c>
      <c r="D17" s="25" t="s">
        <v>99</v>
      </c>
      <c r="E17" s="25" t="s">
        <v>56</v>
      </c>
      <c r="F17" s="26">
        <v>23160.48</v>
      </c>
      <c r="G17" s="26">
        <v>56418.87</v>
      </c>
    </row>
    <row r="18" spans="1:7" x14ac:dyDescent="0.25">
      <c r="A18" s="17" t="s">
        <v>29</v>
      </c>
      <c r="B18" s="12"/>
      <c r="C18" s="12"/>
      <c r="D18" s="12"/>
      <c r="E18" s="12"/>
      <c r="F18" s="12">
        <f>SUM(F13:F17)</f>
        <v>184329.36000000002</v>
      </c>
      <c r="G18" s="13">
        <f>SUM(G13:G17)</f>
        <v>499031.85</v>
      </c>
    </row>
    <row r="19" spans="1:7" x14ac:dyDescent="0.25">
      <c r="A19" s="25" t="s">
        <v>30</v>
      </c>
      <c r="B19" s="25" t="s">
        <v>12</v>
      </c>
      <c r="C19" s="25" t="s">
        <v>95</v>
      </c>
      <c r="D19" s="25" t="s">
        <v>96</v>
      </c>
      <c r="E19" s="25" t="s">
        <v>51</v>
      </c>
      <c r="F19" s="26">
        <v>475.98</v>
      </c>
      <c r="G19" s="26">
        <v>5160</v>
      </c>
    </row>
    <row r="20" spans="1:7" x14ac:dyDescent="0.25">
      <c r="A20" s="25" t="s">
        <v>30</v>
      </c>
      <c r="B20" s="25" t="s">
        <v>12</v>
      </c>
      <c r="C20" s="25" t="s">
        <v>95</v>
      </c>
      <c r="D20" s="25" t="s">
        <v>98</v>
      </c>
      <c r="E20" s="25" t="s">
        <v>47</v>
      </c>
      <c r="F20" s="26">
        <v>38054.54</v>
      </c>
      <c r="G20" s="26">
        <v>228210.6</v>
      </c>
    </row>
    <row r="21" spans="1:7" x14ac:dyDescent="0.25">
      <c r="A21" s="25" t="s">
        <v>30</v>
      </c>
      <c r="B21" s="25" t="s">
        <v>12</v>
      </c>
      <c r="C21" s="25" t="s">
        <v>95</v>
      </c>
      <c r="D21" s="25" t="s">
        <v>98</v>
      </c>
      <c r="E21" s="25" t="s">
        <v>56</v>
      </c>
      <c r="F21" s="26">
        <v>31199.62</v>
      </c>
      <c r="G21" s="26">
        <v>140120.48000000001</v>
      </c>
    </row>
    <row r="22" spans="1:7" x14ac:dyDescent="0.25">
      <c r="A22" s="25" t="s">
        <v>30</v>
      </c>
      <c r="B22" s="25" t="s">
        <v>12</v>
      </c>
      <c r="C22" s="25" t="s">
        <v>95</v>
      </c>
      <c r="D22" s="25" t="s">
        <v>99</v>
      </c>
      <c r="E22" s="25" t="s">
        <v>47</v>
      </c>
      <c r="F22" s="26">
        <v>40689.599999999999</v>
      </c>
      <c r="G22" s="26">
        <v>131890.43</v>
      </c>
    </row>
    <row r="23" spans="1:7" x14ac:dyDescent="0.25">
      <c r="A23" s="25" t="s">
        <v>30</v>
      </c>
      <c r="B23" s="25" t="s">
        <v>12</v>
      </c>
      <c r="C23" s="25" t="s">
        <v>95</v>
      </c>
      <c r="D23" s="25" t="s">
        <v>99</v>
      </c>
      <c r="E23" s="25" t="s">
        <v>56</v>
      </c>
      <c r="F23" s="26">
        <v>50783.79</v>
      </c>
      <c r="G23" s="26">
        <v>186929.76</v>
      </c>
    </row>
    <row r="24" spans="1:7" x14ac:dyDescent="0.25">
      <c r="A24" s="17" t="s">
        <v>31</v>
      </c>
      <c r="B24" s="12"/>
      <c r="C24" s="12"/>
      <c r="D24" s="12"/>
      <c r="E24" s="12"/>
      <c r="F24" s="12">
        <f>SUM(F19:F23)</f>
        <v>161203.53</v>
      </c>
      <c r="G24" s="13">
        <f>SUM(G19:G23)</f>
        <v>692311.27</v>
      </c>
    </row>
    <row r="25" spans="1:7" x14ac:dyDescent="0.25">
      <c r="A25" s="25" t="s">
        <v>32</v>
      </c>
      <c r="B25" s="25" t="s">
        <v>12</v>
      </c>
      <c r="C25" s="25" t="s">
        <v>95</v>
      </c>
      <c r="D25" s="25" t="s">
        <v>96</v>
      </c>
      <c r="E25" s="25" t="s">
        <v>97</v>
      </c>
      <c r="F25" s="26">
        <v>4668.72</v>
      </c>
      <c r="G25" s="26">
        <v>37012.800000000003</v>
      </c>
    </row>
    <row r="26" spans="1:7" x14ac:dyDescent="0.25">
      <c r="A26" s="25" t="s">
        <v>32</v>
      </c>
      <c r="B26" s="25" t="s">
        <v>12</v>
      </c>
      <c r="C26" s="25" t="s">
        <v>95</v>
      </c>
      <c r="D26" s="25" t="s">
        <v>96</v>
      </c>
      <c r="E26" s="25" t="s">
        <v>33</v>
      </c>
      <c r="F26" s="26">
        <v>16036.42</v>
      </c>
      <c r="G26" s="26">
        <v>53328.17</v>
      </c>
    </row>
    <row r="27" spans="1:7" x14ac:dyDescent="0.25">
      <c r="A27" s="25" t="s">
        <v>32</v>
      </c>
      <c r="B27" s="25" t="s">
        <v>12</v>
      </c>
      <c r="C27" s="25" t="s">
        <v>95</v>
      </c>
      <c r="D27" s="25" t="s">
        <v>96</v>
      </c>
      <c r="E27" s="25" t="s">
        <v>51</v>
      </c>
      <c r="F27" s="26">
        <v>2707.5</v>
      </c>
      <c r="G27" s="26">
        <v>14742.5</v>
      </c>
    </row>
    <row r="28" spans="1:7" x14ac:dyDescent="0.25">
      <c r="A28" s="25" t="s">
        <v>32</v>
      </c>
      <c r="B28" s="25" t="s">
        <v>12</v>
      </c>
      <c r="C28" s="25" t="s">
        <v>95</v>
      </c>
      <c r="D28" s="25" t="s">
        <v>96</v>
      </c>
      <c r="E28" s="25" t="s">
        <v>47</v>
      </c>
      <c r="F28" s="26">
        <v>7200</v>
      </c>
      <c r="G28" s="26">
        <v>15984</v>
      </c>
    </row>
    <row r="29" spans="1:7" x14ac:dyDescent="0.25">
      <c r="A29" s="25" t="s">
        <v>32</v>
      </c>
      <c r="B29" s="25" t="s">
        <v>12</v>
      </c>
      <c r="C29" s="25" t="s">
        <v>95</v>
      </c>
      <c r="D29" s="25" t="s">
        <v>96</v>
      </c>
      <c r="E29" s="25" t="s">
        <v>56</v>
      </c>
      <c r="F29" s="26">
        <v>6975.36</v>
      </c>
      <c r="G29" s="26">
        <v>17423.52</v>
      </c>
    </row>
    <row r="30" spans="1:7" x14ac:dyDescent="0.25">
      <c r="A30" s="25" t="s">
        <v>32</v>
      </c>
      <c r="B30" s="25" t="s">
        <v>12</v>
      </c>
      <c r="C30" s="25" t="s">
        <v>95</v>
      </c>
      <c r="D30" s="25" t="s">
        <v>98</v>
      </c>
      <c r="E30" s="25" t="s">
        <v>47</v>
      </c>
      <c r="F30" s="26">
        <v>41149.56</v>
      </c>
      <c r="G30" s="26">
        <v>131302.93</v>
      </c>
    </row>
    <row r="31" spans="1:7" x14ac:dyDescent="0.25">
      <c r="A31" s="25" t="s">
        <v>32</v>
      </c>
      <c r="B31" s="25" t="s">
        <v>12</v>
      </c>
      <c r="C31" s="25" t="s">
        <v>95</v>
      </c>
      <c r="D31" s="25" t="s">
        <v>98</v>
      </c>
      <c r="E31" s="25" t="s">
        <v>48</v>
      </c>
      <c r="F31" s="26">
        <v>8649.1200000000008</v>
      </c>
      <c r="G31" s="26">
        <v>61506.15</v>
      </c>
    </row>
    <row r="32" spans="1:7" x14ac:dyDescent="0.25">
      <c r="A32" s="25" t="s">
        <v>32</v>
      </c>
      <c r="B32" s="25" t="s">
        <v>12</v>
      </c>
      <c r="C32" s="25" t="s">
        <v>95</v>
      </c>
      <c r="D32" s="25" t="s">
        <v>98</v>
      </c>
      <c r="E32" s="25" t="s">
        <v>56</v>
      </c>
      <c r="F32" s="26">
        <v>34617.599999999999</v>
      </c>
      <c r="G32" s="26">
        <v>89810.12</v>
      </c>
    </row>
    <row r="33" spans="1:7" x14ac:dyDescent="0.25">
      <c r="A33" s="25" t="s">
        <v>32</v>
      </c>
      <c r="B33" s="25" t="s">
        <v>12</v>
      </c>
      <c r="C33" s="25" t="s">
        <v>95</v>
      </c>
      <c r="D33" s="25" t="s">
        <v>99</v>
      </c>
      <c r="E33" s="25" t="s">
        <v>47</v>
      </c>
      <c r="F33" s="26">
        <v>4080</v>
      </c>
      <c r="G33" s="26">
        <v>6396</v>
      </c>
    </row>
    <row r="34" spans="1:7" x14ac:dyDescent="0.25">
      <c r="A34" s="25" t="s">
        <v>32</v>
      </c>
      <c r="B34" s="25" t="s">
        <v>12</v>
      </c>
      <c r="C34" s="25" t="s">
        <v>95</v>
      </c>
      <c r="D34" s="25" t="s">
        <v>99</v>
      </c>
      <c r="E34" s="25" t="s">
        <v>56</v>
      </c>
      <c r="F34" s="26">
        <v>10800</v>
      </c>
      <c r="G34" s="26">
        <v>15509.76</v>
      </c>
    </row>
    <row r="35" spans="1:7" x14ac:dyDescent="0.25">
      <c r="A35" s="17" t="s">
        <v>34</v>
      </c>
      <c r="B35" s="12"/>
      <c r="C35" s="12"/>
      <c r="D35" s="12"/>
      <c r="E35" s="12"/>
      <c r="F35" s="12">
        <f>SUM(F25:F34)</f>
        <v>136884.28</v>
      </c>
      <c r="G35" s="13">
        <f>SUM(G25:G34)</f>
        <v>443015.95</v>
      </c>
    </row>
    <row r="36" spans="1:7" x14ac:dyDescent="0.25">
      <c r="A36" s="17" t="s">
        <v>15</v>
      </c>
      <c r="B36" s="12"/>
      <c r="C36" s="12"/>
      <c r="D36" s="12"/>
      <c r="E36" s="12"/>
      <c r="F36" s="12">
        <f>+F35+F24+F18</f>
        <v>482417.17000000004</v>
      </c>
      <c r="G36" s="12">
        <f>+G35+G24+G18</f>
        <v>1634359.0699999998</v>
      </c>
    </row>
    <row r="38" spans="1:7" x14ac:dyDescent="0.25">
      <c r="A38" t="s">
        <v>35</v>
      </c>
    </row>
    <row r="40" spans="1:7" x14ac:dyDescent="0.25">
      <c r="A40" s="46" t="s">
        <v>36</v>
      </c>
      <c r="B40" s="46"/>
      <c r="C40" s="46"/>
    </row>
    <row r="41" spans="1:7" x14ac:dyDescent="0.25">
      <c r="A41" s="29" t="s">
        <v>20</v>
      </c>
      <c r="B41" t="s">
        <v>37</v>
      </c>
      <c r="C41" t="s">
        <v>38</v>
      </c>
    </row>
    <row r="42" spans="1:7" x14ac:dyDescent="0.25">
      <c r="A42" s="30" t="s">
        <v>97</v>
      </c>
      <c r="B42" s="31">
        <v>94668.72</v>
      </c>
      <c r="C42" s="31">
        <v>89392.8</v>
      </c>
    </row>
    <row r="43" spans="1:7" x14ac:dyDescent="0.25">
      <c r="A43" s="30" t="s">
        <v>33</v>
      </c>
      <c r="B43" s="31">
        <v>16036.42</v>
      </c>
      <c r="C43" s="31">
        <v>53328.17</v>
      </c>
    </row>
    <row r="44" spans="1:7" x14ac:dyDescent="0.25">
      <c r="A44" s="30" t="s">
        <v>66</v>
      </c>
      <c r="B44" s="31">
        <v>28304.639999999999</v>
      </c>
      <c r="C44" s="31">
        <v>223853.18</v>
      </c>
    </row>
    <row r="45" spans="1:7" x14ac:dyDescent="0.25">
      <c r="A45" s="30" t="s">
        <v>51</v>
      </c>
      <c r="B45" s="31">
        <v>3183.48</v>
      </c>
      <c r="C45" s="31">
        <v>19902.5</v>
      </c>
    </row>
    <row r="46" spans="1:7" x14ac:dyDescent="0.25">
      <c r="A46" s="30" t="s">
        <v>47</v>
      </c>
      <c r="B46" s="31">
        <v>174037.94</v>
      </c>
      <c r="C46" s="31">
        <v>680163.76</v>
      </c>
    </row>
    <row r="47" spans="1:7" x14ac:dyDescent="0.25">
      <c r="A47" s="30" t="s">
        <v>48</v>
      </c>
      <c r="B47" s="31">
        <v>8649.1200000000008</v>
      </c>
      <c r="C47" s="31">
        <v>61506.15</v>
      </c>
    </row>
    <row r="48" spans="1:7" x14ac:dyDescent="0.25">
      <c r="A48" s="30" t="s">
        <v>56</v>
      </c>
      <c r="B48" s="31">
        <v>157536.84999999998</v>
      </c>
      <c r="C48" s="31">
        <v>506212.51</v>
      </c>
    </row>
    <row r="49" spans="1:3" x14ac:dyDescent="0.25">
      <c r="A49" s="30" t="s">
        <v>39</v>
      </c>
      <c r="B49" s="31">
        <v>482417.17</v>
      </c>
      <c r="C49" s="31">
        <v>1634359.07</v>
      </c>
    </row>
  </sheetData>
  <sortState ref="A37:C41">
    <sortCondition ref="A37"/>
  </sortState>
  <mergeCells count="7">
    <mergeCell ref="A40:C40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2"/>
  <headerFooter>
    <oddFooter>&amp;CE-Página &amp;P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workbookViewId="0">
      <selection activeCell="A27" sqref="A27"/>
    </sheetView>
  </sheetViews>
  <sheetFormatPr baseColWidth="10" defaultColWidth="47.85546875" defaultRowHeight="15" x14ac:dyDescent="0.25"/>
  <cols>
    <col min="1" max="1" width="12.5703125" customWidth="1"/>
    <col min="2" max="2" width="9.140625" customWidth="1"/>
    <col min="3" max="3" width="10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4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42"/>
      <c r="B8" s="42"/>
      <c r="C8" s="42"/>
      <c r="D8" s="42"/>
      <c r="E8" s="42"/>
      <c r="F8" s="42"/>
      <c r="G8" s="42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8.75" x14ac:dyDescent="0.3">
      <c r="A10" s="48" t="s">
        <v>1</v>
      </c>
      <c r="B10" s="48"/>
      <c r="C10" s="48"/>
      <c r="D10" s="48"/>
      <c r="E10" s="48"/>
      <c r="F10" s="48"/>
      <c r="G10" s="48"/>
    </row>
    <row r="11" spans="1:7" x14ac:dyDescent="0.25">
      <c r="A11" s="47" t="s">
        <v>100</v>
      </c>
      <c r="B11" s="47"/>
      <c r="C11" s="47"/>
      <c r="D11" s="47"/>
      <c r="E11" s="47"/>
      <c r="F11" s="47"/>
      <c r="G11" s="47"/>
    </row>
    <row r="12" spans="1:7" x14ac:dyDescent="0.25">
      <c r="A12" s="47" t="str">
        <f>Consolidado!A11</f>
        <v>1er Trimestre Año 2025</v>
      </c>
      <c r="B12" s="47"/>
      <c r="C12" s="47"/>
      <c r="D12" s="47"/>
      <c r="E12" s="47"/>
      <c r="F12" s="47"/>
      <c r="G12" s="47"/>
    </row>
    <row r="13" spans="1:7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101</v>
      </c>
      <c r="F13" s="15" t="s">
        <v>5</v>
      </c>
      <c r="G13" s="16" t="s">
        <v>6</v>
      </c>
    </row>
    <row r="14" spans="1:7" x14ac:dyDescent="0.25">
      <c r="A14" s="27"/>
      <c r="B14" s="27"/>
      <c r="C14" s="27"/>
      <c r="D14" s="27"/>
      <c r="E14" s="27"/>
      <c r="F14" s="33"/>
      <c r="G14" s="34"/>
    </row>
    <row r="15" spans="1:7" x14ac:dyDescent="0.25">
      <c r="A15" s="27"/>
      <c r="B15" s="27"/>
      <c r="C15" s="27"/>
      <c r="D15" s="27"/>
      <c r="E15" s="27"/>
      <c r="F15" s="33"/>
      <c r="G15" s="34"/>
    </row>
    <row r="16" spans="1:7" x14ac:dyDescent="0.25">
      <c r="A16" s="27"/>
      <c r="B16" s="27"/>
      <c r="C16" s="27"/>
      <c r="D16" s="27"/>
      <c r="E16" s="27"/>
      <c r="F16" s="33"/>
      <c r="G16" s="34"/>
    </row>
    <row r="17" spans="1:7" x14ac:dyDescent="0.25">
      <c r="A17" s="14" t="s">
        <v>29</v>
      </c>
      <c r="B17" s="14"/>
      <c r="C17" s="14"/>
      <c r="D17" s="14"/>
      <c r="E17" s="14"/>
      <c r="F17" s="15">
        <f>SUM(F14:F16)</f>
        <v>0</v>
      </c>
      <c r="G17" s="16">
        <f>SUM(G14:G16)</f>
        <v>0</v>
      </c>
    </row>
    <row r="18" spans="1:7" x14ac:dyDescent="0.25">
      <c r="A18" s="27" t="s">
        <v>30</v>
      </c>
      <c r="B18" s="27" t="s">
        <v>102</v>
      </c>
      <c r="C18" s="27" t="s">
        <v>103</v>
      </c>
      <c r="D18" s="27" t="s">
        <v>104</v>
      </c>
      <c r="E18" s="27" t="s">
        <v>97</v>
      </c>
      <c r="F18" s="33">
        <v>54180</v>
      </c>
      <c r="G18" s="34">
        <v>86505.58984375</v>
      </c>
    </row>
    <row r="19" spans="1:7" x14ac:dyDescent="0.25">
      <c r="A19" s="17" t="s">
        <v>31</v>
      </c>
      <c r="B19" s="12"/>
      <c r="C19" s="12"/>
      <c r="D19" s="12"/>
      <c r="E19" s="12"/>
      <c r="F19" s="12">
        <f>SUM(F18)</f>
        <v>54180</v>
      </c>
      <c r="G19" s="13">
        <f>SUM(G18)</f>
        <v>86505.58984375</v>
      </c>
    </row>
    <row r="20" spans="1:7" x14ac:dyDescent="0.25">
      <c r="A20" s="27"/>
      <c r="B20" s="27"/>
      <c r="C20" s="27"/>
      <c r="D20" s="27"/>
      <c r="E20" s="27"/>
      <c r="F20" s="33"/>
      <c r="G20" s="34"/>
    </row>
    <row r="21" spans="1:7" x14ac:dyDescent="0.25">
      <c r="A21" s="17" t="s">
        <v>34</v>
      </c>
      <c r="B21" s="12"/>
      <c r="C21" s="12"/>
      <c r="D21" s="12"/>
      <c r="E21" s="12"/>
      <c r="F21" s="12">
        <f>SUM(F20:F20)</f>
        <v>0</v>
      </c>
      <c r="G21" s="13">
        <f>SUM(G20:G20)</f>
        <v>0</v>
      </c>
    </row>
    <row r="22" spans="1:7" x14ac:dyDescent="0.25">
      <c r="A22" s="17" t="s">
        <v>15</v>
      </c>
      <c r="B22" s="12"/>
      <c r="C22" s="12"/>
      <c r="D22" s="12"/>
      <c r="E22" s="12"/>
      <c r="F22" s="12">
        <f>SUM(F21,F19,F17)</f>
        <v>54180</v>
      </c>
      <c r="G22" s="13">
        <f>SUM(G21,G19,G17)</f>
        <v>86505.58984375</v>
      </c>
    </row>
    <row r="24" spans="1:7" x14ac:dyDescent="0.25">
      <c r="A24" t="s">
        <v>35</v>
      </c>
    </row>
    <row r="26" spans="1:7" x14ac:dyDescent="0.25">
      <c r="A26" s="29" t="s">
        <v>20</v>
      </c>
      <c r="B26" t="s">
        <v>93</v>
      </c>
      <c r="C26" t="s">
        <v>38</v>
      </c>
    </row>
    <row r="27" spans="1:7" x14ac:dyDescent="0.25">
      <c r="A27" s="30" t="s">
        <v>97</v>
      </c>
      <c r="B27" s="28">
        <v>54180</v>
      </c>
      <c r="C27" s="28">
        <v>86505.58984375</v>
      </c>
    </row>
    <row r="28" spans="1:7" x14ac:dyDescent="0.25">
      <c r="A28" s="30" t="s">
        <v>39</v>
      </c>
      <c r="B28" s="28">
        <v>54180</v>
      </c>
      <c r="C28" s="28">
        <v>86505.58984375</v>
      </c>
    </row>
  </sheetData>
  <mergeCells count="5">
    <mergeCell ref="A8:G8"/>
    <mergeCell ref="A9:G9"/>
    <mergeCell ref="A10:G10"/>
    <mergeCell ref="A11:G11"/>
    <mergeCell ref="A12:G12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2"/>
  <headerFooter>
    <oddFooter>&amp;CI-Página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Pieles</vt:lpstr>
      <vt:lpstr>Embutidos</vt:lpstr>
      <vt:lpstr>Pollo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Pollo!Títulos_a_imprimir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Planificasion Y Desarollo</cp:lastModifiedBy>
  <cp:revision/>
  <dcterms:created xsi:type="dcterms:W3CDTF">2013-05-27T12:29:06Z</dcterms:created>
  <dcterms:modified xsi:type="dcterms:W3CDTF">2025-04-10T18:46:12Z</dcterms:modified>
  <cp:category/>
  <cp:contentStatus/>
</cp:coreProperties>
</file>