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pivotTables/pivotTable6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Expot. de Produc. Pecuarios (11)\"/>
    </mc:Choice>
  </mc:AlternateContent>
  <xr:revisionPtr revIDLastSave="0" documentId="8_{39226C5C-C084-493B-8D8B-A805109E7DC1}" xr6:coauthVersionLast="47" xr6:coauthVersionMax="47" xr10:uidLastSave="{00000000-0000-0000-0000-000000000000}"/>
  <bookViews>
    <workbookView xWindow="5220" yWindow="5220" windowWidth="27675" windowHeight="8940" tabRatio="918" activeTab="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3">Leche!$9:$11</definedName>
    <definedName name="_xlnm.Print_Titles" localSheetId="6">'Otro Origen'!$10:$12</definedName>
    <definedName name="_xlnm.Print_Titles" localSheetId="4">Pieles!$11:$13</definedName>
  </definedNames>
  <calcPr calcId="191029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0" l="1"/>
  <c r="F24" i="11"/>
  <c r="G24" i="11"/>
  <c r="F23" i="14" l="1"/>
  <c r="G23" i="14"/>
  <c r="F33" i="11" l="1"/>
  <c r="G33" i="11"/>
  <c r="F18" i="7"/>
  <c r="G18" i="7"/>
  <c r="F29" i="6"/>
  <c r="G29" i="6"/>
  <c r="F30" i="7"/>
  <c r="G30" i="7"/>
  <c r="E20" i="20" l="1"/>
  <c r="E17" i="20"/>
  <c r="F26" i="11"/>
  <c r="G26" i="11"/>
  <c r="F24" i="7"/>
  <c r="F31" i="7" s="1"/>
  <c r="G24" i="7"/>
  <c r="G31" i="7" s="1"/>
  <c r="F25" i="6" l="1"/>
  <c r="G25" i="6"/>
  <c r="F21" i="6"/>
  <c r="G21" i="6"/>
  <c r="F23" i="5"/>
  <c r="G23" i="5"/>
  <c r="F20" i="5"/>
  <c r="G20" i="5"/>
  <c r="F16" i="5"/>
  <c r="G16" i="5"/>
  <c r="F30" i="6" l="1"/>
  <c r="G30" i="6"/>
  <c r="F16" i="14"/>
  <c r="G16" i="14"/>
  <c r="F19" i="14" l="1"/>
  <c r="F24" i="14" s="1"/>
  <c r="G19" i="14"/>
  <c r="G24" i="14" s="1"/>
  <c r="E23" i="20" l="1"/>
  <c r="F16" i="12"/>
  <c r="G16" i="12"/>
  <c r="F14" i="12" l="1"/>
  <c r="F19" i="12" s="1"/>
  <c r="G14" i="12"/>
  <c r="G19" i="12" s="1"/>
  <c r="F34" i="11"/>
  <c r="G34" i="11"/>
  <c r="C16" i="15" s="1"/>
  <c r="G24" i="5" l="1"/>
  <c r="F24" i="5"/>
  <c r="E24" i="20"/>
  <c r="C13" i="15" l="1"/>
  <c r="C14" i="15"/>
  <c r="B14" i="15"/>
  <c r="A11" i="14" l="1"/>
  <c r="A11" i="12"/>
  <c r="A12" i="11"/>
  <c r="A10" i="7"/>
  <c r="A11" i="6"/>
  <c r="A12" i="5"/>
  <c r="B13" i="15" l="1"/>
  <c r="A9" i="21" l="1"/>
  <c r="F16" i="21" l="1"/>
  <c r="G16" i="21"/>
  <c r="C19" i="15" l="1"/>
  <c r="B16" i="15" l="1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<sst xmlns="http://schemas.openxmlformats.org/spreadsheetml/2006/main" count="331" uniqueCount="82">
  <si>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</si>
  <si>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</si>
  <si>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</si>
  <si>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</si>
  <si>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</si>
  <si>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</si>
  <si>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</si>
  <si>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</si>
  <si>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</si>
  <si>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</si>
  <si>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</si>
  <si>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</si>
  <si>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</si>
  <si>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</si>
  <si>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</si>
  <si>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</si>
  <si>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</si>
  <si>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</si>
  <si>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Pais de Procedencia</t>
  </si>
  <si>
    <t>Consolidado de Importaciones de Huevos del Año 2017</t>
  </si>
  <si>
    <t>Nota: Los meses con asterisco (*) estan sujetos a cambios</t>
  </si>
  <si>
    <t>Consolidado de Exportaciones de Pieles</t>
  </si>
  <si>
    <t>Consolidado de Exportaciones de Embutidos</t>
  </si>
  <si>
    <t>Guatemala</t>
  </si>
  <si>
    <t>Estados Unidos</t>
  </si>
  <si>
    <t>Mexico</t>
  </si>
  <si>
    <t>Italia</t>
  </si>
  <si>
    <t>Ecuador</t>
  </si>
  <si>
    <t>Indonesia</t>
  </si>
  <si>
    <t>Alemania</t>
  </si>
  <si>
    <t>China</t>
  </si>
  <si>
    <t>N/A</t>
  </si>
  <si>
    <t>Depto. de Planificacion y Desarrollo</t>
  </si>
  <si>
    <t>Consolidado por pais</t>
  </si>
  <si>
    <t>Barbados</t>
  </si>
  <si>
    <t>Vietnam</t>
  </si>
  <si>
    <t xml:space="preserve">Consolidado de Exportaciones de Productos veterinarios </t>
  </si>
  <si>
    <t xml:space="preserve">Consolidado de Exportaciones de Mercancia de Otro Origen </t>
  </si>
  <si>
    <t xml:space="preserve">Consolidado de Exportaciones de Leche </t>
  </si>
  <si>
    <t xml:space="preserve">Consolidado de Exportaciones de Lacteos </t>
  </si>
  <si>
    <t xml:space="preserve">Consolidado de Exportaciones de Carne de Res </t>
  </si>
  <si>
    <t xml:space="preserve">Consolidado General de Exportaciones </t>
  </si>
  <si>
    <t>Octubre</t>
  </si>
  <si>
    <t>Noviembre</t>
  </si>
  <si>
    <t>Diciembre</t>
  </si>
  <si>
    <t>El Salvador</t>
  </si>
  <si>
    <t>Republica Dominicana</t>
  </si>
  <si>
    <t>Portugal</t>
  </si>
  <si>
    <t>Turquia</t>
  </si>
  <si>
    <t>Filipinas</t>
  </si>
  <si>
    <t>Total general</t>
  </si>
  <si>
    <t>Kilogramos</t>
  </si>
  <si>
    <t xml:space="preserve"> Valor US$</t>
  </si>
  <si>
    <t>Bovino</t>
  </si>
  <si>
    <t>Cárnico</t>
  </si>
  <si>
    <t>Carne de res</t>
  </si>
  <si>
    <t>Lácteo</t>
  </si>
  <si>
    <t>Crema de leche</t>
  </si>
  <si>
    <t>Dulce de leche</t>
  </si>
  <si>
    <t>Helados</t>
  </si>
  <si>
    <t>Queso</t>
  </si>
  <si>
    <t>Danes</t>
  </si>
  <si>
    <t>Holandes</t>
  </si>
  <si>
    <t>Queso Amarillo</t>
  </si>
  <si>
    <t>Queso Blanco</t>
  </si>
  <si>
    <t>Queso de hoja</t>
  </si>
  <si>
    <t>Piel Animal</t>
  </si>
  <si>
    <t>Curtidas o Curadas</t>
  </si>
  <si>
    <t>Semicurtidas o semicuradas</t>
  </si>
  <si>
    <t>Pieles Semiprocesadas</t>
  </si>
  <si>
    <t>Bulgaria</t>
  </si>
  <si>
    <t>Octubre*</t>
  </si>
  <si>
    <t>Noviembre*</t>
  </si>
  <si>
    <t>Diciembre*</t>
  </si>
  <si>
    <t>Otro Tipo</t>
  </si>
  <si>
    <t>Adereso</t>
  </si>
  <si>
    <t>Mayonesa</t>
  </si>
  <si>
    <t>Sazones</t>
  </si>
  <si>
    <t>PVET</t>
  </si>
  <si>
    <t>(en blanco)</t>
  </si>
  <si>
    <t>4to Trimestre Año 2024</t>
  </si>
  <si>
    <t>Estados 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</si>
</sst>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10" xfId="5" applyFont="1" applyBorder="1" applyAlignment="1">
      <alignment wrapText="1"/>
    </xf>
    <xf numFmtId="4" fontId="1" fillId="0" borderId="10" xfId="5" applyNumberFormat="1" applyFont="1" applyBorder="1" applyAlignment="1">
      <alignment horizontal="right" wrapText="1"/>
    </xf>
    <xf numFmtId="0" fontId="1" fillId="0" borderId="10" xfId="2" applyFont="1" applyBorder="1" applyAlignment="1">
      <alignment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4to Trimestre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18506.75</c:v>
                </c:pt>
                <c:pt idx="1">
                  <c:v>48140.01</c:v>
                </c:pt>
                <c:pt idx="2">
                  <c:v>0</c:v>
                </c:pt>
                <c:pt idx="3">
                  <c:v>527756.84</c:v>
                </c:pt>
                <c:pt idx="4">
                  <c:v>0</c:v>
                </c:pt>
                <c:pt idx="5">
                  <c:v>6684.8899999999994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5-4CE3-B678-52E6FC51659D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10080</c:v>
                </c:pt>
                <c:pt idx="1">
                  <c:v>306047.29000000004</c:v>
                </c:pt>
                <c:pt idx="2">
                  <c:v>0</c:v>
                </c:pt>
                <c:pt idx="3">
                  <c:v>970582.82999999984</c:v>
                </c:pt>
                <c:pt idx="4">
                  <c:v>0</c:v>
                </c:pt>
                <c:pt idx="5">
                  <c:v>22602.720000000001</c:v>
                </c:pt>
                <c:pt idx="6">
                  <c:v>101105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834144"/>
        <c:axId val="1762842304"/>
        <c:axId val="0"/>
      </c:bar3DChart>
      <c:catAx>
        <c:axId val="176283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42304"/>
        <c:crosses val="autoZero"/>
        <c:auto val="1"/>
        <c:lblAlgn val="ctr"/>
        <c:lblOffset val="100"/>
        <c:noMultiLvlLbl val="0"/>
      </c:catAx>
      <c:valAx>
        <c:axId val="176284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3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prod. pecuarios 4to t 2024.xlsx]Bovino Carnico!Tabla 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4to Trimestre</a:t>
            </a:r>
            <a:r>
              <a:rPr lang="es-DO" baseline="0"/>
              <a:t>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Carnico'!$B$28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Carnico'!$A$29:$A$30</c:f>
              <c:strCache>
                <c:ptCount val="1"/>
                <c:pt idx="0">
                  <c:v>Estados Unidos</c:v>
                </c:pt>
              </c:strCache>
            </c:strRef>
          </c:cat>
          <c:val>
            <c:numRef>
              <c:f>'Bovino Carnico'!$B$29:$B$30</c:f>
              <c:numCache>
                <c:formatCode>_(* #,##0.00_);_(* \(#,##0.00\);_(* "-"??_);_(@_)</c:formatCode>
                <c:ptCount val="1"/>
                <c:pt idx="0">
                  <c:v>18506.75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5-4138-AD79-723CF5A5A4FD}"/>
            </c:ext>
          </c:extLst>
        </c:ser>
        <c:ser>
          <c:idx val="1"/>
          <c:order val="1"/>
          <c:tx>
            <c:strRef>
              <c:f>'Bovino Carnico'!$C$28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Carnico'!$A$29:$A$30</c:f>
              <c:strCache>
                <c:ptCount val="1"/>
                <c:pt idx="0">
                  <c:v>Estados Unidos</c:v>
                </c:pt>
              </c:strCache>
            </c:strRef>
          </c:cat>
          <c:val>
            <c:numRef>
              <c:f>'Bovino Carnico'!$C$29:$C$30</c:f>
              <c:numCache>
                <c:formatCode>_(* #,##0.00_);_(* \(#,##0.00\);_(* "-"??_);_(@_)</c:formatCode>
                <c:ptCount val="1"/>
                <c:pt idx="0">
                  <c:v>10080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5-4138-AD79-723CF5A5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834688"/>
        <c:axId val="1762831968"/>
        <c:axId val="0"/>
      </c:bar3DChart>
      <c:catAx>
        <c:axId val="17628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31968"/>
        <c:crosses val="autoZero"/>
        <c:auto val="1"/>
        <c:lblAlgn val="ctr"/>
        <c:lblOffset val="100"/>
        <c:noMultiLvlLbl val="0"/>
      </c:catAx>
      <c:valAx>
        <c:axId val="176283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3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prod. pecuarios 4to t 2024.xlsx]Bovino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 4to Trimestre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Lacteo'!$B$33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Lacteo'!$A$34:$A$36</c:f>
              <c:strCache>
                <c:ptCount val="2"/>
                <c:pt idx="0">
                  <c:v>Barbados</c:v>
                </c:pt>
                <c:pt idx="1">
                  <c:v>Estados Unidos</c:v>
                </c:pt>
              </c:strCache>
            </c:strRef>
          </c:cat>
          <c:val>
            <c:numRef>
              <c:f>'Bovino Lacteo'!$B$34:$B$36</c:f>
              <c:numCache>
                <c:formatCode>_(* #,##0.00_);_(* \(#,##0.00\);_(* "-"??_);_(@_)</c:formatCode>
                <c:ptCount val="2"/>
                <c:pt idx="0">
                  <c:v>12913.51</c:v>
                </c:pt>
                <c:pt idx="1">
                  <c:v>35226.500000000007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C-4383-BCA4-6BEEC9D8DA0C}"/>
            </c:ext>
          </c:extLst>
        </c:ser>
        <c:ser>
          <c:idx val="1"/>
          <c:order val="1"/>
          <c:tx>
            <c:strRef>
              <c:f>'Bovino Lacteo'!$C$33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Lacteo'!$A$34:$A$36</c:f>
              <c:strCache>
                <c:ptCount val="2"/>
                <c:pt idx="0">
                  <c:v>Barbados</c:v>
                </c:pt>
                <c:pt idx="1">
                  <c:v>Estados Unidos</c:v>
                </c:pt>
              </c:strCache>
            </c:strRef>
          </c:cat>
          <c:val>
            <c:numRef>
              <c:f>'Bovino Lacteo'!$C$34:$C$36</c:f>
              <c:numCache>
                <c:formatCode>_(* #,##0.00_);_(* \(#,##0.00\);_(* "-"??_);_(@_)</c:formatCode>
                <c:ptCount val="2"/>
                <c:pt idx="0">
                  <c:v>39409.440000000002</c:v>
                </c:pt>
                <c:pt idx="1">
                  <c:v>266637.84999999998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C-4383-BCA4-6BEEC9D8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845024"/>
        <c:axId val="1762832512"/>
        <c:axId val="0"/>
      </c:bar3DChart>
      <c:catAx>
        <c:axId val="17628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32512"/>
        <c:crosses val="autoZero"/>
        <c:auto val="1"/>
        <c:lblAlgn val="ctr"/>
        <c:lblOffset val="100"/>
        <c:noMultiLvlLbl val="0"/>
      </c:catAx>
      <c:valAx>
        <c:axId val="1762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4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prod. pecuarios 4to t 2024.xlsx]Leche!Tabla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4to Trimestre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Leche!$B$36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Leche!$A$37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Leche!$B$37</c:f>
              <c:numCache>
                <c:formatCode>_(* #,##0.00_);_(* \(#,##0.00\);_(*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Leche!$C$36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Leche!$A$37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Leche!$C$37</c:f>
              <c:numCache>
                <c:formatCode>_(* #,##0.00_);_(* \(#,##0.00\);_(*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836320"/>
        <c:axId val="1762843936"/>
        <c:axId val="0"/>
      </c:bar3DChart>
      <c:catAx>
        <c:axId val="17628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43936"/>
        <c:crosses val="autoZero"/>
        <c:auto val="1"/>
        <c:lblAlgn val="ctr"/>
        <c:lblOffset val="100"/>
        <c:noMultiLvlLbl val="0"/>
      </c:catAx>
      <c:valAx>
        <c:axId val="176284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3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prod. pecuarios 4to t 2024.xlsx]Pieles!Tabla dinámica4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4to Trimestre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Pieles!$B$38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Pieles!$A$39:$A$50</c:f>
              <c:strCache>
                <c:ptCount val="11"/>
                <c:pt idx="0">
                  <c:v>Alemania</c:v>
                </c:pt>
                <c:pt idx="1">
                  <c:v>China</c:v>
                </c:pt>
                <c:pt idx="2">
                  <c:v>El Salvador</c:v>
                </c:pt>
                <c:pt idx="3">
                  <c:v>Estados Unidos</c:v>
                </c:pt>
                <c:pt idx="4">
                  <c:v>Guatemala</c:v>
                </c:pt>
                <c:pt idx="5">
                  <c:v>Indonesia</c:v>
                </c:pt>
                <c:pt idx="6">
                  <c:v>Italia</c:v>
                </c:pt>
                <c:pt idx="7">
                  <c:v>Mexico</c:v>
                </c:pt>
                <c:pt idx="8">
                  <c:v>Portugal</c:v>
                </c:pt>
                <c:pt idx="9">
                  <c:v>Turquia</c:v>
                </c:pt>
                <c:pt idx="10">
                  <c:v>Vietnam</c:v>
                </c:pt>
              </c:strCache>
            </c:strRef>
          </c:cat>
          <c:val>
            <c:numRef>
              <c:f>Pieles!$B$39:$B$50</c:f>
              <c:numCache>
                <c:formatCode>_(* #,##0.00_);_(* \(#,##0.00\);_(* "-"??_);_(@_)</c:formatCode>
                <c:ptCount val="11"/>
                <c:pt idx="0">
                  <c:v>22680.49</c:v>
                </c:pt>
                <c:pt idx="1">
                  <c:v>49049</c:v>
                </c:pt>
                <c:pt idx="2">
                  <c:v>10</c:v>
                </c:pt>
                <c:pt idx="3">
                  <c:v>682</c:v>
                </c:pt>
                <c:pt idx="4">
                  <c:v>2263</c:v>
                </c:pt>
                <c:pt idx="5">
                  <c:v>176628.45</c:v>
                </c:pt>
                <c:pt idx="6">
                  <c:v>1857.85</c:v>
                </c:pt>
                <c:pt idx="7">
                  <c:v>120</c:v>
                </c:pt>
                <c:pt idx="8">
                  <c:v>24000</c:v>
                </c:pt>
                <c:pt idx="9">
                  <c:v>166160</c:v>
                </c:pt>
                <c:pt idx="10">
                  <c:v>6590.05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D-4578-A713-E875E035091F}"/>
            </c:ext>
          </c:extLst>
        </c:ser>
        <c:ser>
          <c:idx val="1"/>
          <c:order val="1"/>
          <c:tx>
            <c:strRef>
              <c:f>Pieles!$C$38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Pieles!$A$39:$A$50</c:f>
              <c:strCache>
                <c:ptCount val="11"/>
                <c:pt idx="0">
                  <c:v>Alemania</c:v>
                </c:pt>
                <c:pt idx="1">
                  <c:v>China</c:v>
                </c:pt>
                <c:pt idx="2">
                  <c:v>El Salvador</c:v>
                </c:pt>
                <c:pt idx="3">
                  <c:v>Estados Unidos</c:v>
                </c:pt>
                <c:pt idx="4">
                  <c:v>Guatemala</c:v>
                </c:pt>
                <c:pt idx="5">
                  <c:v>Indonesia</c:v>
                </c:pt>
                <c:pt idx="6">
                  <c:v>Italia</c:v>
                </c:pt>
                <c:pt idx="7">
                  <c:v>Mexico</c:v>
                </c:pt>
                <c:pt idx="8">
                  <c:v>Portugal</c:v>
                </c:pt>
                <c:pt idx="9">
                  <c:v>Turquia</c:v>
                </c:pt>
                <c:pt idx="10">
                  <c:v>Vietnam</c:v>
                </c:pt>
              </c:strCache>
            </c:strRef>
          </c:cat>
          <c:val>
            <c:numRef>
              <c:f>Pieles!$C$39:$C$50</c:f>
              <c:numCache>
                <c:formatCode>_(* #,##0.00_);_(* \(#,##0.00\);_(* "-"??_);_(@_)</c:formatCode>
                <c:ptCount val="11"/>
                <c:pt idx="0">
                  <c:v>232021.41</c:v>
                </c:pt>
                <c:pt idx="1">
                  <c:v>21685.73</c:v>
                </c:pt>
                <c:pt idx="2">
                  <c:v>199.24</c:v>
                </c:pt>
                <c:pt idx="3">
                  <c:v>19215.77</c:v>
                </c:pt>
                <c:pt idx="4">
                  <c:v>37501.449999999997</c:v>
                </c:pt>
                <c:pt idx="5">
                  <c:v>76360.78</c:v>
                </c:pt>
                <c:pt idx="6">
                  <c:v>80382.81</c:v>
                </c:pt>
                <c:pt idx="7">
                  <c:v>2222.54</c:v>
                </c:pt>
                <c:pt idx="8">
                  <c:v>18000</c:v>
                </c:pt>
                <c:pt idx="9">
                  <c:v>73172.290000000008</c:v>
                </c:pt>
                <c:pt idx="10">
                  <c:v>18188.45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D-4578-A713-E875E035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836864"/>
        <c:axId val="1762837952"/>
        <c:axId val="0"/>
      </c:bar3DChart>
      <c:catAx>
        <c:axId val="17628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37952"/>
        <c:crosses val="autoZero"/>
        <c:auto val="1"/>
        <c:lblAlgn val="ctr"/>
        <c:lblOffset val="100"/>
        <c:noMultiLvlLbl val="0"/>
      </c:catAx>
      <c:valAx>
        <c:axId val="176283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3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prod. pecuarios 4to t 2024.xlsx]Otro Origen!Tabla dinámica5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Otro Origen 4to Trimeste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Origen'!$B$29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Origen'!$A$30:$A$31</c:f>
              <c:strCache>
                <c:ptCount val="1"/>
                <c:pt idx="0">
                  <c:v>Estados Unidos</c:v>
                </c:pt>
              </c:strCache>
            </c:strRef>
          </c:cat>
          <c:val>
            <c:numRef>
              <c:f>'Otro Origen'!$B$30:$B$31</c:f>
              <c:numCache>
                <c:formatCode>_(* #,##0.00_);_(* \(#,##0.00\);_(* "-"??_);_(@_)</c:formatCode>
                <c:ptCount val="1"/>
                <c:pt idx="0">
                  <c:v>6684.8899999999994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4-4105-A635-55CD5D9734DA}"/>
            </c:ext>
          </c:extLst>
        </c:ser>
        <c:ser>
          <c:idx val="1"/>
          <c:order val="1"/>
          <c:tx>
            <c:strRef>
              <c:f>'Otro Origen'!$C$29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Origen'!$A$30:$A$31</c:f>
              <c:strCache>
                <c:ptCount val="1"/>
                <c:pt idx="0">
                  <c:v>Estados Unidos</c:v>
                </c:pt>
              </c:strCache>
            </c:strRef>
          </c:cat>
          <c:val>
            <c:numRef>
              <c:f>'Otro Origen'!$C$30:$C$31</c:f>
              <c:numCache>
                <c:formatCode>_(* #,##0.00_);_(* \(#,##0.00\);_(* "-"??_);_(@_)</c:formatCode>
                <c:ptCount val="1"/>
                <c:pt idx="0">
                  <c:v>22602.720000000001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4-4105-A635-55CD5D97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843392"/>
        <c:axId val="1652809040"/>
        <c:axId val="0"/>
      </c:bar3DChart>
      <c:catAx>
        <c:axId val="176284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52809040"/>
        <c:crosses val="autoZero"/>
        <c:auto val="1"/>
        <c:lblAlgn val="ctr"/>
        <c:lblOffset val="100"/>
        <c:noMultiLvlLbl val="0"/>
      </c:catAx>
      <c:valAx>
        <c:axId val="165280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284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prod. pecuarios 4to t 2024.xlsx]Pro vet!Tabla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Veterinarios 4to Trimestre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vet'!$B$30:$B$33</c:f>
              <c:strCache>
                <c:ptCount val="3"/>
                <c:pt idx="0">
                  <c:v>Ecuador</c:v>
                </c:pt>
                <c:pt idx="1">
                  <c:v>Filipinas</c:v>
                </c:pt>
                <c:pt idx="2">
                  <c:v>(en blanco)</c:v>
                </c:pt>
              </c:strCache>
            </c:strRef>
          </c:cat>
          <c:val>
            <c:numRef>
              <c:f>'Pro vet'!$C$30:$C$33</c:f>
              <c:numCache>
                <c:formatCode>_(* #,##0.00_);_(* \(#,##0.00\);_(* "-"??_);_(@_)</c:formatCode>
                <c:ptCount val="3"/>
                <c:pt idx="0">
                  <c:v>36920</c:v>
                </c:pt>
                <c:pt idx="1">
                  <c:v>64185</c:v>
                </c:pt>
                <c:pt idx="2">
                  <c:v>101105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1-4339-8DED-7F663964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5995344"/>
        <c:axId val="1896002416"/>
        <c:axId val="0"/>
      </c:bar3DChart>
      <c:catAx>
        <c:axId val="189599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6002416"/>
        <c:crosses val="autoZero"/>
        <c:auto val="1"/>
        <c:lblAlgn val="ctr"/>
        <c:lblOffset val="100"/>
        <c:noMultiLvlLbl val="0"/>
      </c:catAx>
      <c:valAx>
        <c:axId val="189600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599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14287</xdr:rowOff>
    </xdr:from>
    <xdr:to>
      <xdr:col>3</xdr:col>
      <xdr:colOff>666750</xdr:colOff>
      <xdr:row>38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609600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100012</xdr:rowOff>
    </xdr:from>
    <xdr:to>
      <xdr:col>5</xdr:col>
      <xdr:colOff>133350</xdr:colOff>
      <xdr:row>40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19050</xdr:rowOff>
    </xdr:from>
    <xdr:to>
      <xdr:col>4</xdr:col>
      <xdr:colOff>942975</xdr:colOff>
      <xdr:row>6</xdr:row>
      <xdr:rowOff>265549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19050"/>
          <a:ext cx="1981200" cy="1389499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36</xdr:row>
      <xdr:rowOff>9525</xdr:rowOff>
    </xdr:from>
    <xdr:to>
      <xdr:col>4</xdr:col>
      <xdr:colOff>885825</xdr:colOff>
      <xdr:row>44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1</xdr:rowOff>
    </xdr:from>
    <xdr:to>
      <xdr:col>6</xdr:col>
      <xdr:colOff>533400</xdr:colOff>
      <xdr:row>5</xdr:row>
      <xdr:rowOff>171451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"/>
          <a:ext cx="1981200" cy="11239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37</xdr:row>
      <xdr:rowOff>52387</xdr:rowOff>
    </xdr:from>
    <xdr:to>
      <xdr:col>4</xdr:col>
      <xdr:colOff>828675</xdr:colOff>
      <xdr:row>43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35</xdr:row>
      <xdr:rowOff>123825</xdr:rowOff>
    </xdr:from>
    <xdr:to>
      <xdr:col>6</xdr:col>
      <xdr:colOff>685800</xdr:colOff>
      <xdr:row>45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5</xdr:col>
      <xdr:colOff>419100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38099</xdr:rowOff>
    </xdr:from>
    <xdr:to>
      <xdr:col>4</xdr:col>
      <xdr:colOff>942975</xdr:colOff>
      <xdr:row>41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47625</xdr:rowOff>
    </xdr:from>
    <xdr:to>
      <xdr:col>5</xdr:col>
      <xdr:colOff>123825</xdr:colOff>
      <xdr:row>45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664.566630208334" createdVersion="5" refreshedVersion="5" minRefreshableVersion="3" recordCount="14" xr:uid="{00000000-000A-0000-FFFF-FFFF04000000}">
  <cacheSource type="worksheet">
    <worksheetSource ref="A13:G23" sheet="Bovino Carnic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4">
        <m/>
        <s v="Estados Unidos"/>
        <s v="Cuba" u="1"/>
        <s v="Guatemala" u="1"/>
      </sharedItems>
    </cacheField>
    <cacheField name="Kilos" numFmtId="0">
      <sharedItems containsString="0" containsBlank="1" containsNumber="1" minValue="0" maxValue="18506.75"/>
    </cacheField>
    <cacheField name="Valor US$" numFmtId="0">
      <sharedItems containsString="0" containsBlank="1" containsNumber="1" containsInteger="1" minValue="0" maxValue="100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665.4632375" createdVersion="5" refreshedVersion="5" minRefreshableVersion="3" recordCount="28" xr:uid="{00000000-000A-0000-FFFF-FFFF08000000}">
  <cacheSource type="worksheet">
    <worksheetSource ref="A12:G23" sheet="Otro Origen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1">
        <s v="Estados Unidos"/>
        <m/>
        <s v="Surinam" u="1"/>
        <s v="Trinidad &amp; Tobago" u="1"/>
        <s v="Curazao" u="1"/>
        <s v="San Martin" u="1"/>
        <s v="Cuba" u="1"/>
        <s v="Jamaica" u="1"/>
        <s v="Barbados" u="1"/>
        <s v="Guyana" u="1"/>
        <s v="Haiti" u="1"/>
      </sharedItems>
    </cacheField>
    <cacheField name="Kilos" numFmtId="0">
      <sharedItems containsString="0" containsBlank="1" containsNumber="1" minValue="0" maxValue="6684.8899999999994"/>
    </cacheField>
    <cacheField name="Valor US$" numFmtId="0">
      <sharedItems containsString="0" containsBlank="1" containsNumber="1" minValue="0" maxValue="22602.72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665.471037268515" createdVersion="5" refreshedVersion="5" minRefreshableVersion="3" recordCount="11" xr:uid="{00000000-000A-0000-FFFF-FFFF11000000}">
  <cacheSource type="worksheet">
    <worksheetSource ref="B12:E23" sheet="Pro vet"/>
  </cacheSource>
  <cacheFields count="4">
    <cacheField name="Mes" numFmtId="0">
      <sharedItems containsBlank="1"/>
    </cacheField>
    <cacheField name="Mercancia" numFmtId="0">
      <sharedItems containsBlank="1"/>
    </cacheField>
    <cacheField name="Destino" numFmtId="0">
      <sharedItems containsBlank="1" count="3">
        <s v="Filipinas"/>
        <m/>
        <s v="Ecuador"/>
      </sharedItems>
    </cacheField>
    <cacheField name="Valor US$" numFmtId="43">
      <sharedItems containsString="0" containsBlank="1" containsNumber="1" containsInteger="1" minValue="0" maxValue="573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665.471373726854" createdVersion="5" refreshedVersion="5" minRefreshableVersion="3" recordCount="20" xr:uid="{00000000-000A-0000-FFFF-FFFF14000000}">
  <cacheSource type="worksheet">
    <worksheetSource ref="A13:G33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9">
        <s v="Alemania"/>
        <s v="El Salvador"/>
        <s v="Estados Unidos"/>
        <s v="Guatemala"/>
        <s v="Indonesia"/>
        <s v="Italia"/>
        <s v="Mexico"/>
        <s v="Vietnam"/>
        <s v="China"/>
        <m/>
        <s v="Bulgaria"/>
        <s v="Republica Dominicana"/>
        <s v="Turquia"/>
        <s v="Portugal"/>
        <s v="Canada" u="1"/>
        <s v="Belgica" u="1"/>
        <s v="Tailandia" u="1"/>
        <s v="Japon" u="1"/>
        <s v="Bangladesh" u="1"/>
      </sharedItems>
    </cacheField>
    <cacheField name="Kilos" numFmtId="0">
      <sharedItems containsSemiMixedTypes="0" containsString="0" containsNumber="1" minValue="10" maxValue="277517.5"/>
    </cacheField>
    <cacheField name="Valor US$" numFmtId="0">
      <sharedItems containsSemiMixedTypes="0" containsString="0" containsNumber="1" minValue="199.24" maxValue="484185.239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665.472015509258" createdVersion="5" refreshedVersion="5" minRefreshableVersion="3" recordCount="19" xr:uid="{00000000-000A-0000-FFFF-FFFF17000000}">
  <cacheSource type="worksheet">
    <worksheetSource ref="A11:G30" sheet="Leche"/>
  </cacheSource>
  <cacheFields count="7">
    <cacheField name="Mes" numFmtId="0">
      <sharedItems containsBlank="1"/>
    </cacheField>
    <cacheField name="Origen" numFmtId="0">
      <sharedItems containsNonDate="0" containsString="0" containsBlank="1"/>
    </cacheField>
    <cacheField name="Clasificación" numFmtId="0">
      <sharedItems containsNonDate="0" containsString="0" containsBlank="1"/>
    </cacheField>
    <cacheField name="Mercancia" numFmtId="0">
      <sharedItems containsNonDate="0" containsString="0" containsBlank="1"/>
    </cacheField>
    <cacheField name="Destino" numFmtId="0">
      <sharedItems containsNonDate="0" containsBlank="1" count="20">
        <m/>
        <s v="Antigua y Barbuda" u="1"/>
        <s v="Cuba" u="1"/>
        <s v="San Martin" u="1"/>
        <s v="Guyana" u="1"/>
        <s v="Trinidad &amp; Tobago" u="1"/>
        <s v="Santa Lucia" u="1"/>
        <s v="Guadalupe" u="1"/>
        <s v="San Tomas" u="1"/>
        <s v="Tortola" u="1"/>
        <s v="Granada" u="1"/>
        <s v="Islas Caiman" u="1"/>
        <s v="Islas Turcas y Caicos" u="1"/>
        <s v="Estados Unidos" u="1"/>
        <s v="Haiti" u="1"/>
        <s v="Curazao" u="1"/>
        <s v="Georgia" u="1"/>
        <s v="Dominica" u="1"/>
        <s v="Islas Virgenes (U.S.)" u="1"/>
        <s v="Bonaire" u="1"/>
      </sharedItems>
    </cacheField>
    <cacheField name="Kilos" numFmtId="0">
      <sharedItems containsString="0" containsBlank="1" containsNumber="1" containsInteger="1" minValue="0" maxValue="0"/>
    </cacheField>
    <cacheField name="Valor US$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665.472326388888" createdVersion="5" refreshedVersion="5" minRefreshableVersion="3" recordCount="35" xr:uid="{00000000-000A-0000-FFFF-FFFF1A000000}">
  <cacheSource type="worksheet">
    <worksheetSource ref="A12:G29" sheet="Bovino Lacte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0">
        <s v="Estados Unidos"/>
        <s v="Barbados"/>
        <m/>
        <s v="Aruba" u="1"/>
        <s v="Trinidad &amp; Tobago" u="1"/>
        <s v="San Martin" u="1"/>
        <s v="Cuba" u="1"/>
        <s v="Inglaterra" u="1"/>
        <s v="Antigua y Barbuda" u="1"/>
        <s v="Jamaica" u="1"/>
      </sharedItems>
    </cacheField>
    <cacheField name="Kilos" numFmtId="0">
      <sharedItems containsString="0" containsBlank="1" containsNumber="1" minValue="0" maxValue="48140.01"/>
    </cacheField>
    <cacheField name="Valor US$" numFmtId="0">
      <sharedItems containsString="0" containsBlank="1" containsNumber="1" minValue="0" maxValue="306047.29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s v="Octubre"/>
    <m/>
    <m/>
    <m/>
    <x v="0"/>
    <n v="0"/>
    <n v="0"/>
  </r>
  <r>
    <s v="Noviembre"/>
    <s v="Bovino"/>
    <s v="Cárnico"/>
    <s v="Carne de res"/>
    <x v="1"/>
    <n v="18506.75"/>
    <n v="10080"/>
  </r>
  <r>
    <m/>
    <m/>
    <m/>
    <m/>
    <x v="0"/>
    <m/>
    <m/>
  </r>
  <r>
    <m/>
    <m/>
    <m/>
    <m/>
    <x v="0"/>
    <m/>
    <m/>
  </r>
  <r>
    <s v="Noviembre"/>
    <m/>
    <m/>
    <m/>
    <x v="0"/>
    <n v="18506.75"/>
    <n v="10080"/>
  </r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s v="Diciembre"/>
    <m/>
    <m/>
    <m/>
    <x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">
  <r>
    <s v="Octubre"/>
    <s v="Otro Origen"/>
    <s v="Otro Tipo"/>
    <s v="Adereso"/>
    <x v="0"/>
    <n v="629.37"/>
    <n v="2454.5300000000002"/>
  </r>
  <r>
    <s v="Octubre"/>
    <s v="Otro Origen"/>
    <s v="Otro Tipo"/>
    <s v="Mayonesa"/>
    <x v="0"/>
    <n v="612.36"/>
    <n v="2388.19"/>
  </r>
  <r>
    <s v="Octubre"/>
    <s v="Otro Origen"/>
    <s v="Otro Tipo"/>
    <s v="Sazones"/>
    <x v="0"/>
    <n v="5443.16"/>
    <n v="17760"/>
  </r>
  <r>
    <s v="Octubre*"/>
    <m/>
    <m/>
    <m/>
    <x v="1"/>
    <n v="6684.8899999999994"/>
    <n v="22602.720000000001"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s v="Noviembre*"/>
    <m/>
    <m/>
    <m/>
    <x v="1"/>
    <n v="0"/>
    <n v="0"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s v="Diciembre*"/>
    <m/>
    <m/>
    <m/>
    <x v="1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">
  <r>
    <s v="Octubre"/>
    <s v="PVET"/>
    <x v="0"/>
    <n v="43760"/>
  </r>
  <r>
    <m/>
    <m/>
    <x v="1"/>
    <m/>
  </r>
  <r>
    <m/>
    <m/>
    <x v="1"/>
    <m/>
  </r>
  <r>
    <m/>
    <m/>
    <x v="1"/>
    <m/>
  </r>
  <r>
    <s v="Octubre*"/>
    <m/>
    <x v="1"/>
    <n v="43760"/>
  </r>
  <r>
    <m/>
    <m/>
    <x v="1"/>
    <m/>
  </r>
  <r>
    <m/>
    <m/>
    <x v="1"/>
    <m/>
  </r>
  <r>
    <s v="Noviembre*"/>
    <m/>
    <x v="1"/>
    <n v="0"/>
  </r>
  <r>
    <s v="Diciembre"/>
    <s v="PVET"/>
    <x v="2"/>
    <n v="36920"/>
  </r>
  <r>
    <s v="Diciembre"/>
    <s v="PVET"/>
    <x v="0"/>
    <n v="20425"/>
  </r>
  <r>
    <s v="Diciembre*"/>
    <m/>
    <x v="1"/>
    <n v="5734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0">
  <r>
    <s v="Octubre"/>
    <s v="Bovino"/>
    <s v="Piel Animal"/>
    <s v="Curtidas o Curadas"/>
    <x v="0"/>
    <n v="22680.49"/>
    <n v="232021.41"/>
  </r>
  <r>
    <s v="Octubre"/>
    <s v="Bovino"/>
    <s v="Piel Animal"/>
    <s v="Curtidas o Curadas"/>
    <x v="1"/>
    <n v="10"/>
    <n v="199.24"/>
  </r>
  <r>
    <s v="Octubre"/>
    <s v="Bovino"/>
    <s v="Piel Animal"/>
    <s v="Curtidas o Curadas"/>
    <x v="2"/>
    <n v="682"/>
    <n v="19215.77"/>
  </r>
  <r>
    <s v="Octubre"/>
    <s v="Bovino"/>
    <s v="Piel Animal"/>
    <s v="Curtidas o Curadas"/>
    <x v="3"/>
    <n v="2263"/>
    <n v="37501.449999999997"/>
  </r>
  <r>
    <s v="Octubre"/>
    <s v="Bovino"/>
    <s v="Piel Animal"/>
    <s v="Curtidas o Curadas"/>
    <x v="4"/>
    <n v="5538.45"/>
    <n v="57599.88"/>
  </r>
  <r>
    <s v="Octubre"/>
    <s v="Bovino"/>
    <s v="Piel Animal"/>
    <s v="Curtidas o Curadas"/>
    <x v="5"/>
    <n v="1857.85"/>
    <n v="80382.81"/>
  </r>
  <r>
    <s v="Octubre"/>
    <s v="Bovino"/>
    <s v="Piel Animal"/>
    <s v="Curtidas o Curadas"/>
    <x v="6"/>
    <n v="120"/>
    <n v="2222.54"/>
  </r>
  <r>
    <s v="Octubre"/>
    <s v="Bovino"/>
    <s v="Piel Animal"/>
    <s v="Curtidas o Curadas"/>
    <x v="7"/>
    <n v="192.55"/>
    <n v="10243.66"/>
  </r>
  <r>
    <s v="Octubre"/>
    <s v="Bovino"/>
    <s v="Piel Animal"/>
    <s v="Pieles Semiprocesadas"/>
    <x v="4"/>
    <n v="147490"/>
    <n v="16164.9"/>
  </r>
  <r>
    <s v="Octubre"/>
    <s v="Bovino"/>
    <s v="Piel Animal"/>
    <s v="Semicurtidas o semicuradas"/>
    <x v="8"/>
    <n v="49049"/>
    <n v="21685.73"/>
  </r>
  <r>
    <s v="Octubre"/>
    <m/>
    <m/>
    <m/>
    <x v="9"/>
    <n v="229883.34"/>
    <n v="477237.38999999996"/>
  </r>
  <r>
    <s v="Noviembre"/>
    <s v="Bovino"/>
    <s v="Piel Animal"/>
    <s v="Pieles Semiprocesadas"/>
    <x v="10"/>
    <n v="20356"/>
    <n v="9160.2000000000007"/>
  </r>
  <r>
    <s v="Noviembre"/>
    <m/>
    <m/>
    <m/>
    <x v="9"/>
    <n v="20356"/>
    <n v="9160.2000000000007"/>
  </r>
  <r>
    <s v="Diciembre"/>
    <s v="Bovino"/>
    <s v="Piel Animal"/>
    <s v="Curtidas o Curadas"/>
    <x v="7"/>
    <n v="6397.5"/>
    <n v="7944.79"/>
  </r>
  <r>
    <s v="Diciembre"/>
    <s v="Bovino"/>
    <s v="Piel Animal"/>
    <s v="Pieles Semiprocesadas"/>
    <x v="11"/>
    <n v="57360"/>
    <n v="382472.16"/>
  </r>
  <r>
    <s v="Diciembre"/>
    <s v="Bovino"/>
    <s v="Piel Animal"/>
    <s v="Pieles Semiprocesadas"/>
    <x v="12"/>
    <n v="24000"/>
    <n v="18000"/>
  </r>
  <r>
    <s v="Diciembre"/>
    <s v="Bovino"/>
    <s v="Piel Animal"/>
    <s v="Semicurtidas o semicuradas"/>
    <x v="4"/>
    <n v="23600"/>
    <n v="2596"/>
  </r>
  <r>
    <s v="Diciembre"/>
    <s v="Bovino"/>
    <s v="Piel Animal"/>
    <s v="Semicurtidas o semicuradas"/>
    <x v="13"/>
    <n v="24000"/>
    <n v="18000"/>
  </r>
  <r>
    <s v="Diciembre"/>
    <s v="Bovino"/>
    <s v="Piel Animal"/>
    <s v="Semicurtidas o semicuradas"/>
    <x v="12"/>
    <n v="142160"/>
    <n v="55172.29"/>
  </r>
  <r>
    <s v="Diciembre"/>
    <m/>
    <m/>
    <m/>
    <x v="9"/>
    <n v="277517.5"/>
    <n v="484185.2399999999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9"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s v="Octubre"/>
    <m/>
    <m/>
    <m/>
    <x v="0"/>
    <n v="0"/>
    <n v="0"/>
  </r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s v="Noviembre"/>
    <m/>
    <m/>
    <m/>
    <x v="0"/>
    <n v="0"/>
    <n v="0"/>
  </r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s v="Diciembre"/>
    <m/>
    <m/>
    <m/>
    <x v="0"/>
    <n v="0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5">
  <r>
    <s v="Octubre"/>
    <s v="Bovino"/>
    <s v="Lácteo"/>
    <s v="Crema de leche"/>
    <x v="0"/>
    <n v="1671.55"/>
    <n v="15043.95"/>
  </r>
  <r>
    <s v="Octubre"/>
    <s v="Bovino"/>
    <s v="Lácteo"/>
    <s v="Dulce de leche"/>
    <x v="0"/>
    <n v="8476.76"/>
    <n v="41025.440000000002"/>
  </r>
  <r>
    <s v="Octubre"/>
    <s v="Bovino"/>
    <s v="Lácteo"/>
    <s v="Helados"/>
    <x v="1"/>
    <n v="12913.51"/>
    <n v="39409.440000000002"/>
  </r>
  <r>
    <s v="Octubre"/>
    <s v="Bovino"/>
    <s v="Queso"/>
    <s v="Danes"/>
    <x v="0"/>
    <n v="4363.6000000000004"/>
    <n v="38480"/>
  </r>
  <r>
    <s v="Octubre"/>
    <s v="Bovino"/>
    <s v="Queso"/>
    <s v="Holandes"/>
    <x v="0"/>
    <n v="14913.13"/>
    <n v="130236.33"/>
  </r>
  <r>
    <s v="Octubre"/>
    <s v="Bovino"/>
    <s v="Queso"/>
    <s v="Queso Amarillo"/>
    <x v="0"/>
    <n v="5355.58"/>
    <n v="38369.25"/>
  </r>
  <r>
    <s v="Octubre"/>
    <s v="Bovino"/>
    <s v="Queso"/>
    <s v="Queso Blanco"/>
    <x v="0"/>
    <n v="300.73"/>
    <n v="2154.75"/>
  </r>
  <r>
    <s v="Octubre"/>
    <s v="Bovino"/>
    <s v="Queso"/>
    <s v="Queso de hoja"/>
    <x v="0"/>
    <n v="145.15"/>
    <n v="1328.13"/>
  </r>
  <r>
    <s v="Octubre"/>
    <m/>
    <m/>
    <m/>
    <x v="2"/>
    <n v="48140.01"/>
    <n v="306047.29000000004"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s v="Noviembre"/>
    <m/>
    <m/>
    <m/>
    <x v="2"/>
    <n v="0"/>
    <n v="0"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m/>
    <m/>
    <m/>
    <m/>
    <x v="2"/>
    <m/>
    <m/>
  </r>
  <r>
    <s v="Diciembre"/>
    <m/>
    <m/>
    <m/>
    <x v="2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7" rowHeaderCaption="Destino">
  <location ref="A28:C30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m="1" x="2"/>
        <item x="1"/>
        <item m="1" x="3"/>
        <item h="1" x="0"/>
        <item t="default"/>
      </items>
    </pivotField>
    <pivotField dataField="1" showAll="0"/>
    <pivotField dataField="1" showAll="0"/>
  </pivotFields>
  <rowFields count="1">
    <field x="4"/>
  </rowFields>
  <rowItems count="2"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6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33:C36" firstHeaderRow="0" firstDataRow="1" firstDataCol="1"/>
  <pivotFields count="7">
    <pivotField showAll="0"/>
    <pivotField showAll="0"/>
    <pivotField showAll="0"/>
    <pivotField showAll="0"/>
    <pivotField axis="axisRow" showAll="0">
      <items count="11">
        <item m="1" x="8"/>
        <item m="1" x="3"/>
        <item x="1"/>
        <item m="1" x="6"/>
        <item x="0"/>
        <item m="1" x="7"/>
        <item m="1" x="9"/>
        <item m="1" x="5"/>
        <item m="1" x="4"/>
        <item h="1" x="2"/>
        <item t="default"/>
      </items>
    </pivotField>
    <pivotField dataField="1" showAll="0"/>
    <pivotField dataField="1" showAll="0"/>
  </pivotFields>
  <rowFields count="1">
    <field x="4"/>
  </rowFields>
  <rowItems count="3">
    <i>
      <x v="2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5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36:C37" firstHeaderRow="0" firstDataRow="1" firstDataCol="1"/>
  <pivotFields count="7">
    <pivotField showAll="0"/>
    <pivotField showAll="0"/>
    <pivotField showAll="0"/>
    <pivotField showAll="0"/>
    <pivotField axis="axisRow" showAll="0">
      <items count="21">
        <item m="1" x="1"/>
        <item m="1" x="19"/>
        <item m="1" x="2"/>
        <item m="1" x="15"/>
        <item m="1" x="17"/>
        <item m="1" x="13"/>
        <item m="1" x="16"/>
        <item m="1" x="10"/>
        <item m="1" x="7"/>
        <item m="1" x="4"/>
        <item m="1" x="14"/>
        <item m="1" x="11"/>
        <item m="1" x="12"/>
        <item m="1" x="18"/>
        <item m="1" x="3"/>
        <item m="1" x="8"/>
        <item m="1" x="6"/>
        <item m="1" x="9"/>
        <item m="1" x="5"/>
        <item h="1" x="0"/>
        <item t="default"/>
      </items>
    </pivotField>
    <pivotField dataField="1" showAll="0"/>
    <pivotField dataField="1" showAll="0"/>
  </pivotFields>
  <rowFields count="1">
    <field x="4"/>
  </rowFields>
  <rowItems count="1"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4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 rowHeaderCaption="Destino">
  <location ref="A38:C50" firstHeaderRow="0" firstDataRow="1" firstDataCol="1"/>
  <pivotFields count="7">
    <pivotField showAll="0"/>
    <pivotField showAll="0"/>
    <pivotField showAll="0"/>
    <pivotField showAll="0" defaultSubtotal="0"/>
    <pivotField axis="axisRow" showAll="0">
      <items count="20">
        <item x="0"/>
        <item m="1" x="18"/>
        <item m="1" x="15"/>
        <item m="1" x="14"/>
        <item x="8"/>
        <item x="1"/>
        <item x="2"/>
        <item x="3"/>
        <item x="4"/>
        <item x="5"/>
        <item m="1" x="17"/>
        <item x="6"/>
        <item x="13"/>
        <item m="1" x="16"/>
        <item x="12"/>
        <item x="7"/>
        <item h="1" x="9"/>
        <item h="1" x="10"/>
        <item h="1" x="11"/>
        <item t="default"/>
      </items>
    </pivotField>
    <pivotField dataField="1" showAll="0"/>
    <pivotField dataField="1" showAll="0"/>
  </pivotFields>
  <rowFields count="1">
    <field x="4"/>
  </rowFields>
  <rowItems count="12">
    <i>
      <x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2">
    <format dxfId="3">
      <pivotArea collapsedLevelsAreSubtotals="1" fieldPosition="0">
        <references count="1">
          <reference field="4" count="0"/>
        </references>
      </pivotArea>
    </format>
    <format dxfId="2">
      <pivotArea grandRow="1" outline="0" collapsedLevelsAreSubtotals="1" fieldPosition="0"/>
    </format>
  </formats>
  <chartFormats count="2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4000000}" name="Tabla dinámica5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29:C31" firstHeaderRow="0" firstDataRow="1" firstDataCol="1"/>
  <pivotFields count="7">
    <pivotField showAll="0"/>
    <pivotField showAll="0"/>
    <pivotField showAll="0"/>
    <pivotField showAll="0"/>
    <pivotField axis="axisRow" showAll="0">
      <items count="12">
        <item m="1" x="8"/>
        <item m="1" x="6"/>
        <item m="1" x="4"/>
        <item x="0"/>
        <item m="1" x="9"/>
        <item m="1" x="10"/>
        <item m="1" x="7"/>
        <item m="1" x="5"/>
        <item m="1" x="2"/>
        <item m="1" x="3"/>
        <item h="1" x="1"/>
        <item t="default"/>
      </items>
    </pivotField>
    <pivotField dataField="1" showAll="0"/>
    <pivotField dataField="1" showAll="0"/>
  </pivotFields>
  <rowFields count="1">
    <field x="4"/>
  </rowFields>
  <rowItems count="2"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5000000}" name="Tabla dinámica6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B29:C33" firstHeaderRow="1" firstDataRow="1" firstDataCol="1"/>
  <pivotFields count="4">
    <pivotField showAll="0"/>
    <pivotField showAll="0"/>
    <pivotField axis="axisRow" showAll="0" defaultSubtotal="0">
      <items count="3">
        <item x="2"/>
        <item x="0"/>
        <item x="1"/>
      </items>
    </pivotField>
    <pivotField dataField="1" numFmtId="43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 Valor US$" fld="3" baseField="0" baseItem="0" numFmtId="43"/>
  </dataFields>
  <formats count="1">
    <format dxfId="0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workbookViewId="0">
      <selection activeCell="I34" sqref="I34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7"/>
      <c r="B6" s="47"/>
      <c r="C6" s="47"/>
    </row>
    <row r="7" spans="1:3" ht="23.25" x14ac:dyDescent="0.35">
      <c r="A7" s="48"/>
      <c r="B7" s="48"/>
      <c r="C7" s="48"/>
    </row>
    <row r="8" spans="1:3" ht="22.5" x14ac:dyDescent="0.35">
      <c r="A8" s="49" t="s">
        <v>15</v>
      </c>
      <c r="B8" s="49"/>
      <c r="C8" s="49"/>
    </row>
    <row r="9" spans="1:3" ht="19.5" x14ac:dyDescent="0.35">
      <c r="A9" s="50" t="s">
        <v>32</v>
      </c>
      <c r="B9" s="50"/>
      <c r="C9" s="50"/>
    </row>
    <row r="10" spans="1:3" x14ac:dyDescent="0.25">
      <c r="A10" s="46" t="s">
        <v>41</v>
      </c>
      <c r="B10" s="46"/>
      <c r="C10" s="46"/>
    </row>
    <row r="11" spans="1:3" x14ac:dyDescent="0.25">
      <c r="A11" s="46" t="s">
        <v>80</v>
      </c>
      <c r="B11" s="46"/>
      <c r="C11" s="46"/>
    </row>
    <row r="12" spans="1:3" x14ac:dyDescent="0.25">
      <c r="A12" s="20" t="s">
        <v>12</v>
      </c>
      <c r="B12" s="20" t="s">
        <v>7</v>
      </c>
      <c r="C12" s="20" t="s">
        <v>8</v>
      </c>
    </row>
    <row r="13" spans="1:3" x14ac:dyDescent="0.25">
      <c r="A13" s="21" t="s">
        <v>9</v>
      </c>
      <c r="B13" s="22">
        <f>'Bovino Carnico'!F24</f>
        <v>18506.75</v>
      </c>
      <c r="C13" s="23">
        <f>'Bovino Carnico'!G24</f>
        <v>10080</v>
      </c>
    </row>
    <row r="14" spans="1:3" x14ac:dyDescent="0.25">
      <c r="A14" s="21" t="s">
        <v>10</v>
      </c>
      <c r="B14" s="22">
        <f>'Bovino Lacteo'!F30</f>
        <v>48140.01</v>
      </c>
      <c r="C14" s="23">
        <f>'Bovino Lacteo'!G30</f>
        <v>306047.29000000004</v>
      </c>
    </row>
    <row r="15" spans="1:3" x14ac:dyDescent="0.25">
      <c r="A15" s="21" t="s">
        <v>1</v>
      </c>
      <c r="B15" s="22">
        <f>Leche!F31</f>
        <v>0</v>
      </c>
      <c r="C15" s="23">
        <f>Leche!G31</f>
        <v>0</v>
      </c>
    </row>
    <row r="16" spans="1:3" x14ac:dyDescent="0.25">
      <c r="A16" s="21" t="s">
        <v>11</v>
      </c>
      <c r="B16" s="22">
        <f>Pieles!F34</f>
        <v>527756.84</v>
      </c>
      <c r="C16" s="23">
        <f>Pieles!G34</f>
        <v>970582.82999999984</v>
      </c>
    </row>
    <row r="17" spans="1:3" x14ac:dyDescent="0.25">
      <c r="A17" s="21" t="s">
        <v>3</v>
      </c>
      <c r="B17" s="22">
        <f>Embutidos!F19</f>
        <v>0</v>
      </c>
      <c r="C17" s="23">
        <f>Embutidos!G19</f>
        <v>0</v>
      </c>
    </row>
    <row r="18" spans="1:3" x14ac:dyDescent="0.25">
      <c r="A18" s="21" t="s">
        <v>2</v>
      </c>
      <c r="B18" s="22">
        <f>'Otro Origen'!F24</f>
        <v>6684.8899999999994</v>
      </c>
      <c r="C18" s="23">
        <f>'Otro Origen'!G24</f>
        <v>22602.720000000001</v>
      </c>
    </row>
    <row r="19" spans="1:3" x14ac:dyDescent="0.25">
      <c r="A19" s="21" t="s">
        <v>16</v>
      </c>
      <c r="B19" s="24" t="s">
        <v>31</v>
      </c>
      <c r="C19" s="23">
        <f>'Pro vet'!E24</f>
        <v>101105</v>
      </c>
    </row>
    <row r="20" spans="1:3" x14ac:dyDescent="0.25">
      <c r="A20" s="25" t="s">
        <v>0</v>
      </c>
      <c r="B20" s="26">
        <f>SUM(B13:B19)</f>
        <v>601088.49</v>
      </c>
      <c r="C20" s="27">
        <f>SUM(C13:C19)</f>
        <v>1410417.8399999999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opLeftCell="A4" workbookViewId="0">
      <selection activeCell="E41" sqref="E41"/>
    </sheetView>
  </sheetViews>
  <sheetFormatPr baseColWidth="10" defaultColWidth="36.140625" defaultRowHeight="15" x14ac:dyDescent="0.25"/>
  <cols>
    <col min="1" max="1" width="14.28515625" customWidth="1"/>
    <col min="2" max="2" width="10.85546875" customWidth="1"/>
    <col min="3" max="3" width="10.5703125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47"/>
      <c r="B6" s="47"/>
      <c r="C6" s="47"/>
      <c r="D6" s="47"/>
      <c r="E6" s="47"/>
      <c r="F6" s="47"/>
      <c r="G6" s="47"/>
    </row>
    <row r="7" spans="1:7" ht="15" customHeight="1" x14ac:dyDescent="0.35">
      <c r="A7" s="48"/>
      <c r="B7" s="48"/>
      <c r="C7" s="48"/>
      <c r="D7" s="48"/>
      <c r="E7" s="48"/>
      <c r="F7" s="48"/>
      <c r="G7" s="48"/>
    </row>
    <row r="8" spans="1:7" ht="15" customHeight="1" x14ac:dyDescent="0.35">
      <c r="A8" s="19"/>
      <c r="B8" s="19"/>
      <c r="C8" s="19"/>
      <c r="D8" s="19"/>
      <c r="E8" s="19"/>
      <c r="F8" s="19"/>
      <c r="G8" s="19"/>
    </row>
    <row r="9" spans="1:7" ht="22.5" x14ac:dyDescent="0.35">
      <c r="A9" s="49" t="s">
        <v>15</v>
      </c>
      <c r="B9" s="49"/>
      <c r="C9" s="49"/>
      <c r="D9" s="49"/>
      <c r="E9" s="49"/>
      <c r="F9" s="49"/>
      <c r="G9" s="49"/>
    </row>
    <row r="10" spans="1:7" ht="19.5" customHeight="1" x14ac:dyDescent="0.3">
      <c r="A10" s="53" t="s">
        <v>32</v>
      </c>
      <c r="B10" s="53"/>
      <c r="C10" s="53"/>
      <c r="D10" s="53"/>
      <c r="E10" s="53"/>
      <c r="F10" s="53"/>
      <c r="G10" s="53"/>
    </row>
    <row r="11" spans="1:7" x14ac:dyDescent="0.25">
      <c r="A11" s="52" t="s">
        <v>40</v>
      </c>
      <c r="B11" s="52"/>
      <c r="C11" s="52"/>
      <c r="D11" s="52"/>
      <c r="E11" s="52"/>
      <c r="F11" s="52"/>
      <c r="G11" s="52"/>
    </row>
    <row r="12" spans="1:7" x14ac:dyDescent="0.25">
      <c r="A12" s="52" t="str">
        <f>Consolidado!A11</f>
        <v>4to Trimestre Año 2024</v>
      </c>
      <c r="B12" s="52"/>
      <c r="C12" s="52"/>
      <c r="D12" s="52"/>
      <c r="E12" s="52"/>
      <c r="F12" s="52"/>
      <c r="G12" s="52"/>
    </row>
    <row r="13" spans="1:7" x14ac:dyDescent="0.25">
      <c r="A13" s="28" t="s">
        <v>4</v>
      </c>
      <c r="B13" s="28" t="s">
        <v>5</v>
      </c>
      <c r="C13" s="28" t="s">
        <v>6</v>
      </c>
      <c r="D13" s="28" t="s">
        <v>12</v>
      </c>
      <c r="E13" s="28" t="s">
        <v>17</v>
      </c>
      <c r="F13" s="29" t="s">
        <v>7</v>
      </c>
      <c r="G13" s="30" t="s">
        <v>8</v>
      </c>
    </row>
    <row r="14" spans="1:7" x14ac:dyDescent="0.25">
      <c r="A14" s="39"/>
      <c r="B14" s="39"/>
      <c r="C14" s="39"/>
      <c r="D14" s="39"/>
      <c r="E14" s="39"/>
      <c r="F14" s="40"/>
      <c r="G14" s="40"/>
    </row>
    <row r="15" spans="1:7" x14ac:dyDescent="0.25">
      <c r="A15" s="39"/>
      <c r="B15" s="39"/>
      <c r="C15" s="39"/>
      <c r="D15" s="39"/>
      <c r="E15" s="39"/>
      <c r="F15" s="40"/>
      <c r="G15" s="40"/>
    </row>
    <row r="16" spans="1:7" x14ac:dyDescent="0.25">
      <c r="A16" s="31" t="s">
        <v>71</v>
      </c>
      <c r="B16" s="26"/>
      <c r="C16" s="26"/>
      <c r="D16" s="26"/>
      <c r="E16" s="26"/>
      <c r="F16" s="26">
        <f>SUM(F14:F15)</f>
        <v>0</v>
      </c>
      <c r="G16" s="27">
        <f>SUM(G14:G15)</f>
        <v>0</v>
      </c>
    </row>
    <row r="17" spans="1:7" x14ac:dyDescent="0.25">
      <c r="A17" s="39" t="s">
        <v>43</v>
      </c>
      <c r="B17" s="39" t="s">
        <v>53</v>
      </c>
      <c r="C17" s="39" t="s">
        <v>54</v>
      </c>
      <c r="D17" s="39" t="s">
        <v>55</v>
      </c>
      <c r="E17" s="39" t="s">
        <v>24</v>
      </c>
      <c r="F17" s="40">
        <v>18506.75</v>
      </c>
      <c r="G17" s="40">
        <v>10080</v>
      </c>
    </row>
    <row r="18" spans="1:7" x14ac:dyDescent="0.25">
      <c r="A18" s="39"/>
      <c r="B18" s="39"/>
      <c r="C18" s="39"/>
      <c r="D18" s="39"/>
      <c r="E18" s="39"/>
      <c r="F18" s="40"/>
      <c r="G18" s="40"/>
    </row>
    <row r="19" spans="1:7" x14ac:dyDescent="0.25">
      <c r="A19" s="39"/>
      <c r="B19" s="39"/>
      <c r="C19" s="39"/>
      <c r="D19" s="39"/>
      <c r="E19" s="39"/>
      <c r="F19" s="40"/>
      <c r="G19" s="40"/>
    </row>
    <row r="20" spans="1:7" x14ac:dyDescent="0.25">
      <c r="A20" s="31" t="s">
        <v>72</v>
      </c>
      <c r="B20" s="26"/>
      <c r="C20" s="26"/>
      <c r="D20" s="26"/>
      <c r="E20" s="26"/>
      <c r="F20" s="26">
        <f>SUM(F17:F19)</f>
        <v>18506.75</v>
      </c>
      <c r="G20" s="27">
        <f>SUM(G17:G19)</f>
        <v>10080</v>
      </c>
    </row>
    <row r="21" spans="1:7" x14ac:dyDescent="0.25">
      <c r="A21" s="39"/>
      <c r="B21" s="39"/>
      <c r="C21" s="39"/>
      <c r="D21" s="39"/>
      <c r="E21" s="39"/>
      <c r="F21" s="40"/>
      <c r="G21" s="40"/>
    </row>
    <row r="22" spans="1:7" x14ac:dyDescent="0.25">
      <c r="A22" s="39"/>
      <c r="B22" s="39"/>
      <c r="C22" s="39"/>
      <c r="D22" s="39"/>
      <c r="E22" s="39"/>
      <c r="F22" s="40"/>
      <c r="G22" s="40"/>
    </row>
    <row r="23" spans="1:7" x14ac:dyDescent="0.25">
      <c r="A23" s="31" t="s">
        <v>73</v>
      </c>
      <c r="B23" s="26"/>
      <c r="C23" s="26"/>
      <c r="D23" s="26"/>
      <c r="E23" s="26"/>
      <c r="F23" s="26">
        <f>SUM(F21:F22)</f>
        <v>0</v>
      </c>
      <c r="G23" s="27">
        <f>SUM(G21:G22)</f>
        <v>0</v>
      </c>
    </row>
    <row r="24" spans="1:7" ht="15.75" x14ac:dyDescent="0.25">
      <c r="A24" s="32" t="s">
        <v>0</v>
      </c>
      <c r="B24" s="32"/>
      <c r="C24" s="32"/>
      <c r="D24" s="32"/>
      <c r="E24" s="32"/>
      <c r="F24" s="32">
        <f>SUM(F23,F20,F16)</f>
        <v>18506.75</v>
      </c>
      <c r="G24" s="33">
        <f>SUM(G23,G20,G16)</f>
        <v>10080</v>
      </c>
    </row>
    <row r="25" spans="1:7" x14ac:dyDescent="0.25">
      <c r="A25" t="s">
        <v>20</v>
      </c>
    </row>
    <row r="27" spans="1:7" x14ac:dyDescent="0.25">
      <c r="A27" s="51" t="s">
        <v>33</v>
      </c>
      <c r="B27" s="51"/>
      <c r="C27" s="51"/>
    </row>
    <row r="28" spans="1:7" x14ac:dyDescent="0.25">
      <c r="A28" s="43" t="s">
        <v>17</v>
      </c>
      <c r="B28" t="s">
        <v>51</v>
      </c>
      <c r="C28" t="s">
        <v>52</v>
      </c>
    </row>
    <row r="29" spans="1:7" x14ac:dyDescent="0.25">
      <c r="A29" s="44" t="s">
        <v>24</v>
      </c>
      <c r="B29" s="45">
        <v>18506.75</v>
      </c>
      <c r="C29" s="45">
        <v>10080</v>
      </c>
    </row>
    <row r="30" spans="1:7" x14ac:dyDescent="0.25">
      <c r="A30" s="44" t="s">
        <v>50</v>
      </c>
      <c r="B30" s="45">
        <v>18506.75</v>
      </c>
      <c r="C30" s="45">
        <v>10080</v>
      </c>
    </row>
  </sheetData>
  <mergeCells count="7">
    <mergeCell ref="A27:C27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showGridLines="0" topLeftCell="A7" workbookViewId="0">
      <selection activeCell="H40" sqref="H40"/>
    </sheetView>
  </sheetViews>
  <sheetFormatPr baseColWidth="10" defaultColWidth="25.140625" defaultRowHeight="15" x14ac:dyDescent="0.25"/>
  <cols>
    <col min="1" max="1" width="12.140625" customWidth="1"/>
    <col min="2" max="2" width="10.5703125" customWidth="1"/>
    <col min="3" max="3" width="11.5703125" customWidth="1"/>
    <col min="4" max="4" width="14.85546875" customWidth="1"/>
    <col min="5" max="5" width="15.140625" customWidth="1"/>
    <col min="6" max="6" width="9.42578125" style="3" customWidth="1"/>
    <col min="7" max="7" width="11.5703125" style="1" customWidth="1"/>
  </cols>
  <sheetData>
    <row r="1" spans="1:9" x14ac:dyDescent="0.25">
      <c r="A1" s="4"/>
    </row>
    <row r="6" spans="1:9" x14ac:dyDescent="0.25">
      <c r="A6" s="47"/>
      <c r="B6" s="47"/>
      <c r="C6" s="47"/>
      <c r="D6" s="47"/>
      <c r="E6" s="47"/>
      <c r="F6" s="47"/>
      <c r="G6" s="47"/>
    </row>
    <row r="7" spans="1:9" ht="23.25" x14ac:dyDescent="0.35">
      <c r="A7" s="48"/>
      <c r="B7" s="48"/>
      <c r="C7" s="48"/>
      <c r="D7" s="48"/>
      <c r="E7" s="48"/>
      <c r="F7" s="48"/>
      <c r="G7" s="48"/>
    </row>
    <row r="8" spans="1:9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9" ht="19.5" x14ac:dyDescent="0.35">
      <c r="A9" s="50" t="s">
        <v>32</v>
      </c>
      <c r="B9" s="50"/>
      <c r="C9" s="50"/>
      <c r="D9" s="50"/>
      <c r="E9" s="50"/>
      <c r="F9" s="50"/>
      <c r="G9" s="50"/>
    </row>
    <row r="10" spans="1:9" x14ac:dyDescent="0.25">
      <c r="A10" s="52" t="s">
        <v>39</v>
      </c>
      <c r="B10" s="52"/>
      <c r="C10" s="52"/>
      <c r="D10" s="52"/>
      <c r="E10" s="52"/>
      <c r="F10" s="52"/>
      <c r="G10" s="52"/>
    </row>
    <row r="11" spans="1:9" x14ac:dyDescent="0.25">
      <c r="A11" s="52" t="str">
        <f>Consolidado!A11</f>
        <v>4to Trimestre Año 2024</v>
      </c>
      <c r="B11" s="52"/>
      <c r="C11" s="52"/>
      <c r="D11" s="52"/>
      <c r="E11" s="52"/>
      <c r="F11" s="52"/>
      <c r="G11" s="52"/>
    </row>
    <row r="12" spans="1:9" x14ac:dyDescent="0.25">
      <c r="A12" s="28" t="s">
        <v>4</v>
      </c>
      <c r="B12" s="28" t="s">
        <v>5</v>
      </c>
      <c r="C12" s="28" t="s">
        <v>6</v>
      </c>
      <c r="D12" s="28" t="s">
        <v>12</v>
      </c>
      <c r="E12" s="28" t="s">
        <v>17</v>
      </c>
      <c r="F12" s="29" t="s">
        <v>7</v>
      </c>
      <c r="G12" s="30" t="s">
        <v>8</v>
      </c>
    </row>
    <row r="13" spans="1:9" x14ac:dyDescent="0.25">
      <c r="A13" s="39" t="s">
        <v>42</v>
      </c>
      <c r="B13" s="39" t="s">
        <v>53</v>
      </c>
      <c r="C13" s="39" t="s">
        <v>56</v>
      </c>
      <c r="D13" s="39" t="s">
        <v>57</v>
      </c>
      <c r="E13" s="39" t="s">
        <v>24</v>
      </c>
      <c r="F13" s="40">
        <v>1671.55</v>
      </c>
      <c r="G13" s="40">
        <v>15043.95</v>
      </c>
      <c r="I13" s="42"/>
    </row>
    <row r="14" spans="1:9" x14ac:dyDescent="0.25">
      <c r="A14" s="39" t="s">
        <v>42</v>
      </c>
      <c r="B14" s="39" t="s">
        <v>53</v>
      </c>
      <c r="C14" s="39" t="s">
        <v>56</v>
      </c>
      <c r="D14" s="39" t="s">
        <v>58</v>
      </c>
      <c r="E14" s="39" t="s">
        <v>24</v>
      </c>
      <c r="F14" s="40">
        <v>8476.76</v>
      </c>
      <c r="G14" s="40">
        <v>41025.440000000002</v>
      </c>
    </row>
    <row r="15" spans="1:9" x14ac:dyDescent="0.25">
      <c r="A15" s="39" t="s">
        <v>42</v>
      </c>
      <c r="B15" s="39" t="s">
        <v>53</v>
      </c>
      <c r="C15" s="39" t="s">
        <v>56</v>
      </c>
      <c r="D15" s="39" t="s">
        <v>59</v>
      </c>
      <c r="E15" s="39" t="s">
        <v>34</v>
      </c>
      <c r="F15" s="40">
        <v>12913.51</v>
      </c>
      <c r="G15" s="40">
        <v>39409.440000000002</v>
      </c>
    </row>
    <row r="16" spans="1:9" x14ac:dyDescent="0.25">
      <c r="A16" s="39" t="s">
        <v>42</v>
      </c>
      <c r="B16" s="39" t="s">
        <v>53</v>
      </c>
      <c r="C16" s="39" t="s">
        <v>60</v>
      </c>
      <c r="D16" s="39" t="s">
        <v>61</v>
      </c>
      <c r="E16" s="39" t="s">
        <v>24</v>
      </c>
      <c r="F16" s="40">
        <v>4363.6000000000004</v>
      </c>
      <c r="G16" s="40">
        <v>38480</v>
      </c>
    </row>
    <row r="17" spans="1:7" x14ac:dyDescent="0.25">
      <c r="A17" s="39" t="s">
        <v>42</v>
      </c>
      <c r="B17" s="39" t="s">
        <v>53</v>
      </c>
      <c r="C17" s="39" t="s">
        <v>60</v>
      </c>
      <c r="D17" s="39" t="s">
        <v>62</v>
      </c>
      <c r="E17" s="39" t="s">
        <v>24</v>
      </c>
      <c r="F17" s="40">
        <v>14913.13</v>
      </c>
      <c r="G17" s="40">
        <v>130236.33</v>
      </c>
    </row>
    <row r="18" spans="1:7" x14ac:dyDescent="0.25">
      <c r="A18" s="39" t="s">
        <v>42</v>
      </c>
      <c r="B18" s="39" t="s">
        <v>53</v>
      </c>
      <c r="C18" s="39" t="s">
        <v>60</v>
      </c>
      <c r="D18" s="39" t="s">
        <v>63</v>
      </c>
      <c r="E18" s="39" t="s">
        <v>24</v>
      </c>
      <c r="F18" s="40">
        <v>5355.58</v>
      </c>
      <c r="G18" s="40">
        <v>38369.25</v>
      </c>
    </row>
    <row r="19" spans="1:7" x14ac:dyDescent="0.25">
      <c r="A19" s="39" t="s">
        <v>42</v>
      </c>
      <c r="B19" s="39" t="s">
        <v>53</v>
      </c>
      <c r="C19" s="39" t="s">
        <v>60</v>
      </c>
      <c r="D19" s="39" t="s">
        <v>64</v>
      </c>
      <c r="E19" s="39" t="s">
        <v>24</v>
      </c>
      <c r="F19" s="40">
        <v>300.73</v>
      </c>
      <c r="G19" s="40">
        <v>2154.75</v>
      </c>
    </row>
    <row r="20" spans="1:7" x14ac:dyDescent="0.25">
      <c r="A20" s="39" t="s">
        <v>42</v>
      </c>
      <c r="B20" s="39" t="s">
        <v>53</v>
      </c>
      <c r="C20" s="39" t="s">
        <v>60</v>
      </c>
      <c r="D20" s="39" t="s">
        <v>65</v>
      </c>
      <c r="E20" s="39" t="s">
        <v>24</v>
      </c>
      <c r="F20" s="40">
        <v>145.15</v>
      </c>
      <c r="G20" s="40">
        <v>1328.13</v>
      </c>
    </row>
    <row r="21" spans="1:7" x14ac:dyDescent="0.25">
      <c r="A21" s="31" t="s">
        <v>71</v>
      </c>
      <c r="B21" s="26"/>
      <c r="C21" s="26"/>
      <c r="D21" s="26"/>
      <c r="E21" s="26"/>
      <c r="F21" s="26">
        <f>SUM(F13:F20)</f>
        <v>48140.01</v>
      </c>
      <c r="G21" s="27">
        <f>SUM(G13:G20)</f>
        <v>306047.29000000004</v>
      </c>
    </row>
    <row r="22" spans="1:7" x14ac:dyDescent="0.25">
      <c r="A22" s="39"/>
      <c r="B22" s="39"/>
      <c r="C22" s="39"/>
      <c r="D22" s="39"/>
      <c r="E22" s="39"/>
      <c r="F22" s="40"/>
      <c r="G22" s="40"/>
    </row>
    <row r="23" spans="1:7" x14ac:dyDescent="0.25">
      <c r="A23" s="39"/>
      <c r="B23" s="39"/>
      <c r="C23" s="39"/>
      <c r="D23" s="39"/>
      <c r="E23" s="39"/>
      <c r="F23" s="40"/>
      <c r="G23" s="40"/>
    </row>
    <row r="24" spans="1:7" x14ac:dyDescent="0.25">
      <c r="A24" s="39"/>
      <c r="B24" s="39"/>
      <c r="C24" s="39"/>
      <c r="D24" s="39"/>
      <c r="E24" s="39"/>
      <c r="F24" s="40"/>
      <c r="G24" s="40"/>
    </row>
    <row r="25" spans="1:7" x14ac:dyDescent="0.25">
      <c r="A25" s="31" t="s">
        <v>72</v>
      </c>
      <c r="B25" s="26"/>
      <c r="C25" s="26"/>
      <c r="D25" s="26"/>
      <c r="E25" s="26"/>
      <c r="F25" s="26">
        <f>SUM(F22:F24)</f>
        <v>0</v>
      </c>
      <c r="G25" s="27">
        <f>SUM(G22:G24)</f>
        <v>0</v>
      </c>
    </row>
    <row r="26" spans="1:7" x14ac:dyDescent="0.25">
      <c r="A26" s="39"/>
      <c r="B26" s="39"/>
      <c r="C26" s="39"/>
      <c r="D26" s="39"/>
      <c r="E26" s="39"/>
      <c r="F26" s="40"/>
      <c r="G26" s="40"/>
    </row>
    <row r="27" spans="1:7" x14ac:dyDescent="0.25">
      <c r="A27" s="39"/>
      <c r="B27" s="39"/>
      <c r="C27" s="39"/>
      <c r="D27" s="39"/>
      <c r="E27" s="39"/>
      <c r="F27" s="40"/>
      <c r="G27" s="40"/>
    </row>
    <row r="28" spans="1:7" x14ac:dyDescent="0.25">
      <c r="A28" s="39"/>
      <c r="B28" s="39"/>
      <c r="C28" s="39"/>
      <c r="D28" s="39"/>
      <c r="E28" s="39"/>
      <c r="F28" s="40"/>
      <c r="G28" s="40"/>
    </row>
    <row r="29" spans="1:7" x14ac:dyDescent="0.25">
      <c r="A29" s="31" t="s">
        <v>73</v>
      </c>
      <c r="B29" s="26"/>
      <c r="C29" s="26"/>
      <c r="D29" s="26"/>
      <c r="E29" s="26"/>
      <c r="F29" s="26">
        <f>SUM(F26:F28)</f>
        <v>0</v>
      </c>
      <c r="G29" s="27">
        <f>SUM(G26:G28)</f>
        <v>0</v>
      </c>
    </row>
    <row r="30" spans="1:7" ht="15.75" x14ac:dyDescent="0.25">
      <c r="A30" s="32" t="s">
        <v>0</v>
      </c>
      <c r="B30" s="32"/>
      <c r="C30" s="32"/>
      <c r="D30" s="32"/>
      <c r="E30" s="32"/>
      <c r="F30" s="32">
        <f>SUM(F29,F25,F21)</f>
        <v>48140.01</v>
      </c>
      <c r="G30" s="32">
        <f>SUM(G29,G25,G21)</f>
        <v>306047.29000000004</v>
      </c>
    </row>
    <row r="32" spans="1:7" x14ac:dyDescent="0.25">
      <c r="A32" s="51" t="s">
        <v>33</v>
      </c>
      <c r="B32" s="51"/>
      <c r="C32" s="51"/>
    </row>
    <row r="33" spans="1:3" x14ac:dyDescent="0.25">
      <c r="A33" s="43" t="s">
        <v>17</v>
      </c>
      <c r="B33" t="s">
        <v>51</v>
      </c>
      <c r="C33" t="s">
        <v>52</v>
      </c>
    </row>
    <row r="34" spans="1:3" x14ac:dyDescent="0.25">
      <c r="A34" s="44" t="s">
        <v>34</v>
      </c>
      <c r="B34" s="45">
        <v>12913.51</v>
      </c>
      <c r="C34" s="45">
        <v>39409.440000000002</v>
      </c>
    </row>
    <row r="35" spans="1:3" x14ac:dyDescent="0.25">
      <c r="A35" s="44" t="s">
        <v>24</v>
      </c>
      <c r="B35" s="45">
        <v>35226.500000000007</v>
      </c>
      <c r="C35" s="45">
        <v>266637.84999999998</v>
      </c>
    </row>
    <row r="36" spans="1:3" x14ac:dyDescent="0.25">
      <c r="A36" s="44" t="s">
        <v>50</v>
      </c>
      <c r="B36" s="45">
        <v>48140.010000000009</v>
      </c>
      <c r="C36" s="45">
        <v>306047.28999999998</v>
      </c>
    </row>
  </sheetData>
  <sortState xmlns:xlrd2="http://schemas.microsoft.com/office/spreadsheetml/2017/richdata2" ref="A35:C39">
    <sortCondition ref="A35"/>
  </sortState>
  <mergeCells count="7">
    <mergeCell ref="A32:C32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showGridLines="0" topLeftCell="A4" zoomScaleNormal="100" workbookViewId="0">
      <selection activeCell="G24" sqref="G24"/>
    </sheetView>
  </sheetViews>
  <sheetFormatPr baseColWidth="10" defaultColWidth="47.28515625" defaultRowHeight="15" x14ac:dyDescent="0.25"/>
  <cols>
    <col min="1" max="1" width="11" customWidth="1"/>
    <col min="2" max="2" width="9.140625" customWidth="1"/>
    <col min="3" max="3" width="10" customWidth="1"/>
    <col min="4" max="4" width="10.140625" bestFit="1" customWidth="1"/>
    <col min="5" max="5" width="7.85546875" bestFit="1" customWidth="1"/>
    <col min="6" max="6" width="6.7109375" style="3" bestFit="1" customWidth="1"/>
    <col min="7" max="7" width="11.85546875" style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7" spans="1:7" ht="22.5" x14ac:dyDescent="0.35">
      <c r="A7" s="49" t="s">
        <v>15</v>
      </c>
      <c r="B7" s="49"/>
      <c r="C7" s="49"/>
      <c r="D7" s="49"/>
      <c r="E7" s="49"/>
      <c r="F7" s="49"/>
      <c r="G7" s="49"/>
    </row>
    <row r="8" spans="1:7" ht="19.5" x14ac:dyDescent="0.35">
      <c r="A8" s="50" t="s">
        <v>32</v>
      </c>
      <c r="B8" s="50"/>
      <c r="C8" s="50"/>
      <c r="D8" s="50"/>
      <c r="E8" s="50"/>
      <c r="F8" s="50"/>
      <c r="G8" s="50"/>
    </row>
    <row r="9" spans="1:7" x14ac:dyDescent="0.25">
      <c r="A9" s="52" t="s">
        <v>38</v>
      </c>
      <c r="B9" s="52"/>
      <c r="C9" s="52"/>
      <c r="D9" s="52"/>
      <c r="E9" s="52"/>
      <c r="F9" s="52"/>
      <c r="G9" s="52"/>
    </row>
    <row r="10" spans="1:7" x14ac:dyDescent="0.25">
      <c r="A10" s="52" t="str">
        <f>Consolidado!A11</f>
        <v>4to Trimestre Año 2024</v>
      </c>
      <c r="B10" s="52"/>
      <c r="C10" s="52"/>
      <c r="D10" s="52"/>
      <c r="E10" s="52"/>
      <c r="F10" s="52"/>
      <c r="G10" s="52"/>
    </row>
    <row r="11" spans="1:7" x14ac:dyDescent="0.25">
      <c r="A11" s="28" t="s">
        <v>4</v>
      </c>
      <c r="B11" s="28" t="s">
        <v>5</v>
      </c>
      <c r="C11" s="28" t="s">
        <v>6</v>
      </c>
      <c r="D11" s="28" t="s">
        <v>12</v>
      </c>
      <c r="E11" s="28" t="s">
        <v>17</v>
      </c>
      <c r="F11" s="29" t="s">
        <v>7</v>
      </c>
      <c r="G11" s="30" t="s">
        <v>8</v>
      </c>
    </row>
    <row r="12" spans="1:7" x14ac:dyDescent="0.25">
      <c r="A12" s="39"/>
      <c r="B12" s="39"/>
      <c r="C12" s="39"/>
      <c r="D12" s="39"/>
      <c r="E12" s="39"/>
      <c r="F12" s="40"/>
      <c r="G12" s="40"/>
    </row>
    <row r="13" spans="1:7" x14ac:dyDescent="0.25">
      <c r="A13" s="39"/>
      <c r="B13" s="39"/>
      <c r="C13" s="39"/>
      <c r="D13" s="39"/>
      <c r="E13" s="39"/>
      <c r="F13" s="40"/>
      <c r="G13" s="40"/>
    </row>
    <row r="14" spans="1:7" x14ac:dyDescent="0.25">
      <c r="A14" s="39"/>
      <c r="B14" s="39"/>
      <c r="C14" s="39"/>
      <c r="D14" s="39"/>
      <c r="E14" s="39"/>
      <c r="F14" s="40"/>
      <c r="G14" s="40"/>
    </row>
    <row r="15" spans="1:7" x14ac:dyDescent="0.25">
      <c r="A15" s="39"/>
      <c r="B15" s="39"/>
      <c r="C15" s="39"/>
      <c r="D15" s="39"/>
      <c r="E15" s="39"/>
      <c r="F15" s="40"/>
      <c r="G15" s="40"/>
    </row>
    <row r="16" spans="1:7" x14ac:dyDescent="0.25">
      <c r="A16" s="39"/>
      <c r="B16" s="39"/>
      <c r="C16" s="39"/>
      <c r="D16" s="39"/>
      <c r="E16" s="39"/>
      <c r="F16" s="40"/>
      <c r="G16" s="40"/>
    </row>
    <row r="17" spans="1:7" x14ac:dyDescent="0.25">
      <c r="A17" s="39"/>
      <c r="B17" s="39"/>
      <c r="C17" s="39"/>
      <c r="D17" s="39"/>
      <c r="E17" s="39"/>
      <c r="F17" s="40"/>
      <c r="G17" s="40"/>
    </row>
    <row r="18" spans="1:7" x14ac:dyDescent="0.25">
      <c r="A18" s="31" t="s">
        <v>71</v>
      </c>
      <c r="B18" s="26"/>
      <c r="C18" s="26"/>
      <c r="D18" s="26"/>
      <c r="E18" s="26"/>
      <c r="F18" s="26">
        <f>SUM(F12:F17)</f>
        <v>0</v>
      </c>
      <c r="G18" s="27">
        <f>SUM(G12:G17)</f>
        <v>0</v>
      </c>
    </row>
    <row r="19" spans="1:7" x14ac:dyDescent="0.25">
      <c r="A19" s="39"/>
      <c r="B19" s="39"/>
      <c r="C19" s="39"/>
      <c r="D19" s="39"/>
      <c r="E19" s="39"/>
      <c r="F19" s="40"/>
      <c r="G19" s="40"/>
    </row>
    <row r="20" spans="1:7" x14ac:dyDescent="0.25">
      <c r="A20" s="39"/>
      <c r="B20" s="39"/>
      <c r="C20" s="39"/>
      <c r="D20" s="39"/>
      <c r="E20" s="39"/>
      <c r="F20" s="40"/>
      <c r="G20" s="40"/>
    </row>
    <row r="21" spans="1:7" x14ac:dyDescent="0.25">
      <c r="A21" s="39"/>
      <c r="B21" s="39"/>
      <c r="C21" s="39"/>
      <c r="D21" s="39"/>
      <c r="E21" s="39"/>
      <c r="F21" s="40"/>
      <c r="G21" s="40"/>
    </row>
    <row r="22" spans="1:7" x14ac:dyDescent="0.25">
      <c r="A22" s="39"/>
      <c r="B22" s="39"/>
      <c r="C22" s="39"/>
      <c r="D22" s="39"/>
      <c r="E22" s="39"/>
      <c r="F22" s="40"/>
      <c r="G22" s="40"/>
    </row>
    <row r="23" spans="1:7" x14ac:dyDescent="0.25">
      <c r="A23" s="39"/>
      <c r="B23" s="39"/>
      <c r="C23" s="39"/>
      <c r="D23" s="39"/>
      <c r="E23" s="39"/>
      <c r="F23" s="40"/>
      <c r="G23" s="40"/>
    </row>
    <row r="24" spans="1:7" ht="30" x14ac:dyDescent="0.25">
      <c r="A24" s="31" t="s">
        <v>72</v>
      </c>
      <c r="B24" s="26"/>
      <c r="C24" s="26"/>
      <c r="D24" s="26"/>
      <c r="E24" s="26"/>
      <c r="F24" s="26">
        <f>SUM(F19:F23)</f>
        <v>0</v>
      </c>
      <c r="G24" s="27">
        <f>SUM(G19:G23)</f>
        <v>0</v>
      </c>
    </row>
    <row r="25" spans="1:7" x14ac:dyDescent="0.25">
      <c r="A25" s="39"/>
      <c r="B25" s="39"/>
      <c r="C25" s="39"/>
      <c r="D25" s="39"/>
      <c r="E25" s="39"/>
      <c r="F25" s="40"/>
      <c r="G25" s="40"/>
    </row>
    <row r="26" spans="1:7" x14ac:dyDescent="0.25">
      <c r="A26" s="39"/>
      <c r="B26" s="39"/>
      <c r="C26" s="39"/>
      <c r="D26" s="39"/>
      <c r="E26" s="39"/>
      <c r="F26" s="40"/>
      <c r="G26" s="40"/>
    </row>
    <row r="27" spans="1:7" x14ac:dyDescent="0.25">
      <c r="A27" s="39"/>
      <c r="B27" s="39"/>
      <c r="C27" s="39"/>
      <c r="D27" s="39"/>
      <c r="E27" s="39"/>
      <c r="F27" s="40"/>
      <c r="G27" s="40"/>
    </row>
    <row r="28" spans="1:7" x14ac:dyDescent="0.25">
      <c r="A28" s="39"/>
      <c r="B28" s="39"/>
      <c r="C28" s="39"/>
      <c r="D28" s="39"/>
      <c r="E28" s="39"/>
      <c r="F28" s="40"/>
      <c r="G28" s="40"/>
    </row>
    <row r="29" spans="1:7" x14ac:dyDescent="0.25">
      <c r="A29" s="39"/>
      <c r="B29" s="39"/>
      <c r="C29" s="39"/>
      <c r="D29" s="39"/>
      <c r="E29" s="39"/>
      <c r="F29" s="40"/>
      <c r="G29" s="40"/>
    </row>
    <row r="30" spans="1:7" ht="30" x14ac:dyDescent="0.25">
      <c r="A30" s="31" t="s">
        <v>73</v>
      </c>
      <c r="B30" s="26"/>
      <c r="C30" s="26"/>
      <c r="D30" s="26"/>
      <c r="E30" s="26"/>
      <c r="F30" s="26">
        <f>SUM(F25:F29)</f>
        <v>0</v>
      </c>
      <c r="G30" s="27">
        <f>SUM(G25:G29)</f>
        <v>0</v>
      </c>
    </row>
    <row r="31" spans="1:7" x14ac:dyDescent="0.25">
      <c r="A31" s="31" t="s">
        <v>0</v>
      </c>
      <c r="B31" s="26"/>
      <c r="C31" s="26"/>
      <c r="D31" s="26"/>
      <c r="E31" s="26"/>
      <c r="F31" s="26">
        <f>SUM(F30,F24,F18)</f>
        <v>0</v>
      </c>
      <c r="G31" s="27">
        <f>SUM(G30,G24,G18)</f>
        <v>0</v>
      </c>
    </row>
    <row r="33" spans="1:3" x14ac:dyDescent="0.25">
      <c r="A33" t="s">
        <v>20</v>
      </c>
    </row>
    <row r="35" spans="1:3" x14ac:dyDescent="0.25">
      <c r="A35" s="51" t="s">
        <v>33</v>
      </c>
      <c r="B35" s="51"/>
      <c r="C35" s="51"/>
    </row>
    <row r="36" spans="1:3" x14ac:dyDescent="0.25">
      <c r="A36" s="43" t="s">
        <v>17</v>
      </c>
      <c r="B36" t="s">
        <v>51</v>
      </c>
      <c r="C36" t="s">
        <v>52</v>
      </c>
    </row>
    <row r="37" spans="1:3" x14ac:dyDescent="0.25">
      <c r="A37" s="44" t="s">
        <v>50</v>
      </c>
      <c r="B37" s="45"/>
      <c r="C37" s="45"/>
    </row>
  </sheetData>
  <sortState xmlns:xlrd2="http://schemas.microsoft.com/office/spreadsheetml/2017/richdata2" ref="A73:C83">
    <sortCondition ref="A37"/>
  </sortState>
  <mergeCells count="5">
    <mergeCell ref="A35:C35"/>
    <mergeCell ref="A10:G10"/>
    <mergeCell ref="A7:G7"/>
    <mergeCell ref="A8:G8"/>
    <mergeCell ref="A9:G9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"/>
  <sheetViews>
    <sheetView showGridLines="0" topLeftCell="A24" workbookViewId="0">
      <selection activeCell="F54" sqref="F54"/>
    </sheetView>
  </sheetViews>
  <sheetFormatPr baseColWidth="10" defaultColWidth="49.42578125" defaultRowHeight="15" x14ac:dyDescent="0.25"/>
  <cols>
    <col min="1" max="1" width="14.28515625" customWidth="1"/>
    <col min="2" max="2" width="11.5703125" bestFit="1" customWidth="1"/>
    <col min="3" max="3" width="12" bestFit="1" customWidth="1"/>
    <col min="4" max="4" width="25.7109375" bestFit="1" customWidth="1"/>
    <col min="5" max="5" width="11.42578125" bestFit="1" customWidth="1"/>
    <col min="6" max="6" width="10.140625" style="3" bestFit="1" customWidth="1"/>
    <col min="7" max="7" width="11.5703125" style="1" bestFit="1" customWidth="1"/>
  </cols>
  <sheetData>
    <row r="1" spans="1:7" x14ac:dyDescent="0.25">
      <c r="A1" s="4"/>
    </row>
    <row r="6" spans="1:7" x14ac:dyDescent="0.25">
      <c r="A6" s="47"/>
      <c r="B6" s="47"/>
      <c r="C6" s="47"/>
      <c r="D6" s="47"/>
      <c r="E6" s="47"/>
      <c r="F6" s="47"/>
      <c r="G6" s="47"/>
    </row>
    <row r="7" spans="1:7" ht="15" customHeight="1" x14ac:dyDescent="0.35">
      <c r="A7" s="48"/>
      <c r="B7" s="48"/>
      <c r="C7" s="48"/>
      <c r="D7" s="48"/>
      <c r="E7" s="48"/>
      <c r="F7" s="48"/>
      <c r="G7" s="48"/>
    </row>
    <row r="8" spans="1:7" ht="15" customHeight="1" x14ac:dyDescent="0.35">
      <c r="A8" s="49"/>
      <c r="B8" s="49"/>
      <c r="C8" s="49"/>
      <c r="D8" s="49"/>
      <c r="E8" s="49"/>
      <c r="F8" s="49"/>
      <c r="G8" s="49"/>
    </row>
    <row r="9" spans="1:7" ht="22.5" x14ac:dyDescent="0.35">
      <c r="A9" s="49" t="s">
        <v>15</v>
      </c>
      <c r="B9" s="49"/>
      <c r="C9" s="49"/>
      <c r="D9" s="49"/>
      <c r="E9" s="49"/>
      <c r="F9" s="49"/>
      <c r="G9" s="49"/>
    </row>
    <row r="10" spans="1:7" ht="19.5" x14ac:dyDescent="0.35">
      <c r="A10" s="50" t="s">
        <v>32</v>
      </c>
      <c r="B10" s="50"/>
      <c r="C10" s="50"/>
      <c r="D10" s="50"/>
      <c r="E10" s="50"/>
      <c r="F10" s="50"/>
      <c r="G10" s="50"/>
    </row>
    <row r="11" spans="1:7" x14ac:dyDescent="0.25">
      <c r="A11" s="52" t="s">
        <v>21</v>
      </c>
      <c r="B11" s="52"/>
      <c r="C11" s="52"/>
      <c r="D11" s="52"/>
      <c r="E11" s="52"/>
      <c r="F11" s="52"/>
      <c r="G11" s="52"/>
    </row>
    <row r="12" spans="1:7" x14ac:dyDescent="0.25">
      <c r="A12" s="52" t="str">
        <f>Consolidado!A11</f>
        <v>4to Trimestre Año 2024</v>
      </c>
      <c r="B12" s="52"/>
      <c r="C12" s="52"/>
      <c r="D12" s="52"/>
      <c r="E12" s="52"/>
      <c r="F12" s="52"/>
      <c r="G12" s="52"/>
    </row>
    <row r="13" spans="1:7" x14ac:dyDescent="0.25">
      <c r="A13" s="28" t="s">
        <v>4</v>
      </c>
      <c r="B13" s="28" t="s">
        <v>5</v>
      </c>
      <c r="C13" s="28" t="s">
        <v>6</v>
      </c>
      <c r="D13" s="28" t="s">
        <v>12</v>
      </c>
      <c r="E13" s="28" t="s">
        <v>17</v>
      </c>
      <c r="F13" s="29" t="s">
        <v>7</v>
      </c>
      <c r="G13" s="30" t="s">
        <v>8</v>
      </c>
    </row>
    <row r="14" spans="1:7" x14ac:dyDescent="0.25">
      <c r="A14" s="39" t="s">
        <v>42</v>
      </c>
      <c r="B14" s="39" t="s">
        <v>53</v>
      </c>
      <c r="C14" s="39" t="s">
        <v>66</v>
      </c>
      <c r="D14" s="39" t="s">
        <v>67</v>
      </c>
      <c r="E14" s="39" t="s">
        <v>29</v>
      </c>
      <c r="F14" s="40">
        <v>22680.49</v>
      </c>
      <c r="G14" s="40">
        <v>232021.41</v>
      </c>
    </row>
    <row r="15" spans="1:7" x14ac:dyDescent="0.25">
      <c r="A15" s="39" t="s">
        <v>42</v>
      </c>
      <c r="B15" s="39" t="s">
        <v>53</v>
      </c>
      <c r="C15" s="39" t="s">
        <v>66</v>
      </c>
      <c r="D15" s="39" t="s">
        <v>67</v>
      </c>
      <c r="E15" s="39" t="s">
        <v>45</v>
      </c>
      <c r="F15" s="40">
        <v>10</v>
      </c>
      <c r="G15" s="40">
        <v>199.24</v>
      </c>
    </row>
    <row r="16" spans="1:7" x14ac:dyDescent="0.25">
      <c r="A16" s="39" t="s">
        <v>42</v>
      </c>
      <c r="B16" s="39" t="s">
        <v>53</v>
      </c>
      <c r="C16" s="39" t="s">
        <v>66</v>
      </c>
      <c r="D16" s="39" t="s">
        <v>67</v>
      </c>
      <c r="E16" s="39" t="s">
        <v>81</v>
      </c>
      <c r="F16" s="40">
        <v>682</v>
      </c>
      <c r="G16" s="40">
        <v>19215.77</v>
      </c>
    </row>
    <row r="17" spans="1:7" x14ac:dyDescent="0.25">
      <c r="A17" s="39" t="s">
        <v>42</v>
      </c>
      <c r="B17" s="39" t="s">
        <v>53</v>
      </c>
      <c r="C17" s="39" t="s">
        <v>66</v>
      </c>
      <c r="D17" s="39" t="s">
        <v>67</v>
      </c>
      <c r="E17" s="39" t="s">
        <v>23</v>
      </c>
      <c r="F17" s="40">
        <v>2263</v>
      </c>
      <c r="G17" s="40">
        <v>37501.449999999997</v>
      </c>
    </row>
    <row r="18" spans="1:7" x14ac:dyDescent="0.25">
      <c r="A18" s="39" t="s">
        <v>42</v>
      </c>
      <c r="B18" s="39" t="s">
        <v>53</v>
      </c>
      <c r="C18" s="39" t="s">
        <v>66</v>
      </c>
      <c r="D18" s="39" t="s">
        <v>67</v>
      </c>
      <c r="E18" s="39" t="s">
        <v>28</v>
      </c>
      <c r="F18" s="40">
        <v>5538.45</v>
      </c>
      <c r="G18" s="40">
        <v>57599.88</v>
      </c>
    </row>
    <row r="19" spans="1:7" x14ac:dyDescent="0.25">
      <c r="A19" s="39" t="s">
        <v>42</v>
      </c>
      <c r="B19" s="39" t="s">
        <v>53</v>
      </c>
      <c r="C19" s="39" t="s">
        <v>66</v>
      </c>
      <c r="D19" s="39" t="s">
        <v>67</v>
      </c>
      <c r="E19" s="39" t="s">
        <v>26</v>
      </c>
      <c r="F19" s="40">
        <v>1857.85</v>
      </c>
      <c r="G19" s="40">
        <v>80382.81</v>
      </c>
    </row>
    <row r="20" spans="1:7" x14ac:dyDescent="0.25">
      <c r="A20" s="39" t="s">
        <v>42</v>
      </c>
      <c r="B20" s="39" t="s">
        <v>53</v>
      </c>
      <c r="C20" s="39" t="s">
        <v>66</v>
      </c>
      <c r="D20" s="39" t="s">
        <v>67</v>
      </c>
      <c r="E20" s="39" t="s">
        <v>25</v>
      </c>
      <c r="F20" s="40">
        <v>120</v>
      </c>
      <c r="G20" s="40">
        <v>2222.54</v>
      </c>
    </row>
    <row r="21" spans="1:7" x14ac:dyDescent="0.25">
      <c r="A21" s="39" t="s">
        <v>42</v>
      </c>
      <c r="B21" s="39" t="s">
        <v>53</v>
      </c>
      <c r="C21" s="39" t="s">
        <v>66</v>
      </c>
      <c r="D21" s="39" t="s">
        <v>67</v>
      </c>
      <c r="E21" s="39" t="s">
        <v>35</v>
      </c>
      <c r="F21" s="40">
        <v>192.55</v>
      </c>
      <c r="G21" s="40">
        <v>10243.66</v>
      </c>
    </row>
    <row r="22" spans="1:7" x14ac:dyDescent="0.25">
      <c r="A22" s="39" t="s">
        <v>42</v>
      </c>
      <c r="B22" s="39" t="s">
        <v>53</v>
      </c>
      <c r="C22" s="39" t="s">
        <v>66</v>
      </c>
      <c r="D22" s="39" t="s">
        <v>69</v>
      </c>
      <c r="E22" s="39" t="s">
        <v>28</v>
      </c>
      <c r="F22" s="40">
        <v>147490</v>
      </c>
      <c r="G22" s="40">
        <v>16164.9</v>
      </c>
    </row>
    <row r="23" spans="1:7" x14ac:dyDescent="0.25">
      <c r="A23" s="39" t="s">
        <v>42</v>
      </c>
      <c r="B23" s="39" t="s">
        <v>53</v>
      </c>
      <c r="C23" s="39" t="s">
        <v>66</v>
      </c>
      <c r="D23" s="39" t="s">
        <v>68</v>
      </c>
      <c r="E23" s="39" t="s">
        <v>30</v>
      </c>
      <c r="F23" s="40">
        <v>49049</v>
      </c>
      <c r="G23" s="40">
        <v>21685.73</v>
      </c>
    </row>
    <row r="24" spans="1:7" x14ac:dyDescent="0.25">
      <c r="A24" s="31" t="s">
        <v>71</v>
      </c>
      <c r="B24" s="26"/>
      <c r="C24" s="26"/>
      <c r="D24" s="26"/>
      <c r="E24" s="26"/>
      <c r="F24" s="26">
        <f>SUM(F14:F23)</f>
        <v>229883.34</v>
      </c>
      <c r="G24" s="27">
        <f>SUM(G14:G23)</f>
        <v>477237.38999999996</v>
      </c>
    </row>
    <row r="25" spans="1:7" x14ac:dyDescent="0.25">
      <c r="A25" s="39" t="s">
        <v>43</v>
      </c>
      <c r="B25" s="39" t="s">
        <v>53</v>
      </c>
      <c r="C25" s="39" t="s">
        <v>66</v>
      </c>
      <c r="D25" s="39" t="s">
        <v>69</v>
      </c>
      <c r="E25" s="39" t="s">
        <v>70</v>
      </c>
      <c r="F25" s="40">
        <v>20356</v>
      </c>
      <c r="G25" s="40">
        <v>9160.2000000000007</v>
      </c>
    </row>
    <row r="26" spans="1:7" x14ac:dyDescent="0.25">
      <c r="A26" s="31" t="s">
        <v>72</v>
      </c>
      <c r="B26" s="26"/>
      <c r="C26" s="26"/>
      <c r="D26" s="26"/>
      <c r="E26" s="26"/>
      <c r="F26" s="26">
        <f>SUM(F25:F25)</f>
        <v>20356</v>
      </c>
      <c r="G26" s="27">
        <f>SUM(G25:G25)</f>
        <v>9160.2000000000007</v>
      </c>
    </row>
    <row r="27" spans="1:7" x14ac:dyDescent="0.25">
      <c r="A27" s="39" t="s">
        <v>44</v>
      </c>
      <c r="B27" s="39" t="s">
        <v>53</v>
      </c>
      <c r="C27" s="39" t="s">
        <v>66</v>
      </c>
      <c r="D27" s="39" t="s">
        <v>67</v>
      </c>
      <c r="E27" s="39" t="s">
        <v>35</v>
      </c>
      <c r="F27" s="40">
        <v>6397.5</v>
      </c>
      <c r="G27" s="40">
        <v>7944.79</v>
      </c>
    </row>
    <row r="28" spans="1:7" ht="30" x14ac:dyDescent="0.25">
      <c r="A28" s="39" t="s">
        <v>44</v>
      </c>
      <c r="B28" s="39" t="s">
        <v>53</v>
      </c>
      <c r="C28" s="39" t="s">
        <v>66</v>
      </c>
      <c r="D28" s="39" t="s">
        <v>69</v>
      </c>
      <c r="E28" s="39" t="s">
        <v>46</v>
      </c>
      <c r="F28" s="40">
        <v>57360</v>
      </c>
      <c r="G28" s="40">
        <v>382472.16</v>
      </c>
    </row>
    <row r="29" spans="1:7" x14ac:dyDescent="0.25">
      <c r="A29" s="39" t="s">
        <v>44</v>
      </c>
      <c r="B29" s="39" t="s">
        <v>53</v>
      </c>
      <c r="C29" s="39" t="s">
        <v>66</v>
      </c>
      <c r="D29" s="39" t="s">
        <v>69</v>
      </c>
      <c r="E29" s="39" t="s">
        <v>48</v>
      </c>
      <c r="F29" s="40">
        <v>24000</v>
      </c>
      <c r="G29" s="40">
        <v>18000</v>
      </c>
    </row>
    <row r="30" spans="1:7" x14ac:dyDescent="0.25">
      <c r="A30" s="39" t="s">
        <v>44</v>
      </c>
      <c r="B30" s="39" t="s">
        <v>53</v>
      </c>
      <c r="C30" s="39" t="s">
        <v>66</v>
      </c>
      <c r="D30" s="39" t="s">
        <v>68</v>
      </c>
      <c r="E30" s="39" t="s">
        <v>28</v>
      </c>
      <c r="F30" s="40">
        <v>23600</v>
      </c>
      <c r="G30" s="40">
        <v>2596</v>
      </c>
    </row>
    <row r="31" spans="1:7" x14ac:dyDescent="0.25">
      <c r="A31" s="39" t="s">
        <v>44</v>
      </c>
      <c r="B31" s="39" t="s">
        <v>53</v>
      </c>
      <c r="C31" s="39" t="s">
        <v>66</v>
      </c>
      <c r="D31" s="39" t="s">
        <v>68</v>
      </c>
      <c r="E31" s="39" t="s">
        <v>47</v>
      </c>
      <c r="F31" s="40">
        <v>24000</v>
      </c>
      <c r="G31" s="40">
        <v>18000</v>
      </c>
    </row>
    <row r="32" spans="1:7" x14ac:dyDescent="0.25">
      <c r="A32" s="39" t="s">
        <v>44</v>
      </c>
      <c r="B32" s="39" t="s">
        <v>53</v>
      </c>
      <c r="C32" s="39" t="s">
        <v>66</v>
      </c>
      <c r="D32" s="39" t="s">
        <v>68</v>
      </c>
      <c r="E32" s="39" t="s">
        <v>48</v>
      </c>
      <c r="F32" s="40">
        <v>142160</v>
      </c>
      <c r="G32" s="40">
        <v>55172.29</v>
      </c>
    </row>
    <row r="33" spans="1:7" x14ac:dyDescent="0.25">
      <c r="A33" s="31" t="s">
        <v>73</v>
      </c>
      <c r="B33" s="26"/>
      <c r="C33" s="26"/>
      <c r="D33" s="26"/>
      <c r="E33" s="26"/>
      <c r="F33" s="26">
        <f>SUM(F27:F32)</f>
        <v>277517.5</v>
      </c>
      <c r="G33" s="27">
        <f>SUM(G27:G32)</f>
        <v>484185.23999999993</v>
      </c>
    </row>
    <row r="34" spans="1:7" x14ac:dyDescent="0.25">
      <c r="A34" s="31" t="s">
        <v>0</v>
      </c>
      <c r="B34" s="26"/>
      <c r="C34" s="26"/>
      <c r="D34" s="26"/>
      <c r="E34" s="26"/>
      <c r="F34" s="26">
        <f>SUM(F33,F26,F24)</f>
        <v>527756.84</v>
      </c>
      <c r="G34" s="27">
        <f>SUM(G33,G26,G24)</f>
        <v>970582.82999999984</v>
      </c>
    </row>
    <row r="35" spans="1:7" x14ac:dyDescent="0.25">
      <c r="A35" t="s">
        <v>20</v>
      </c>
    </row>
    <row r="37" spans="1:7" x14ac:dyDescent="0.25">
      <c r="A37" s="51" t="s">
        <v>33</v>
      </c>
      <c r="B37" s="51"/>
      <c r="C37" s="51"/>
    </row>
    <row r="38" spans="1:7" x14ac:dyDescent="0.25">
      <c r="A38" s="43" t="s">
        <v>17</v>
      </c>
      <c r="B38" t="s">
        <v>51</v>
      </c>
      <c r="C38" t="s">
        <v>52</v>
      </c>
    </row>
    <row r="39" spans="1:7" x14ac:dyDescent="0.25">
      <c r="A39" s="44" t="s">
        <v>29</v>
      </c>
      <c r="B39" s="45">
        <v>22680.49</v>
      </c>
      <c r="C39" s="45">
        <v>232021.41</v>
      </c>
    </row>
    <row r="40" spans="1:7" x14ac:dyDescent="0.25">
      <c r="A40" s="44" t="s">
        <v>30</v>
      </c>
      <c r="B40" s="45">
        <v>49049</v>
      </c>
      <c r="C40" s="45">
        <v>21685.73</v>
      </c>
    </row>
    <row r="41" spans="1:7" x14ac:dyDescent="0.25">
      <c r="A41" s="44" t="s">
        <v>45</v>
      </c>
      <c r="B41" s="45">
        <v>10</v>
      </c>
      <c r="C41" s="45">
        <v>199.24</v>
      </c>
    </row>
    <row r="42" spans="1:7" x14ac:dyDescent="0.25">
      <c r="A42" s="44" t="s">
        <v>24</v>
      </c>
      <c r="B42" s="45">
        <v>682</v>
      </c>
      <c r="C42" s="45">
        <v>19215.77</v>
      </c>
    </row>
    <row r="43" spans="1:7" x14ac:dyDescent="0.25">
      <c r="A43" s="44" t="s">
        <v>23</v>
      </c>
      <c r="B43" s="45">
        <v>2263</v>
      </c>
      <c r="C43" s="45">
        <v>37501.449999999997</v>
      </c>
    </row>
    <row r="44" spans="1:7" x14ac:dyDescent="0.25">
      <c r="A44" s="44" t="s">
        <v>28</v>
      </c>
      <c r="B44" s="45">
        <v>176628.45</v>
      </c>
      <c r="C44" s="45">
        <v>76360.78</v>
      </c>
    </row>
    <row r="45" spans="1:7" x14ac:dyDescent="0.25">
      <c r="A45" s="44" t="s">
        <v>26</v>
      </c>
      <c r="B45" s="45">
        <v>1857.85</v>
      </c>
      <c r="C45" s="45">
        <v>80382.81</v>
      </c>
    </row>
    <row r="46" spans="1:7" x14ac:dyDescent="0.25">
      <c r="A46" s="44" t="s">
        <v>25</v>
      </c>
      <c r="B46" s="45">
        <v>120</v>
      </c>
      <c r="C46" s="45">
        <v>2222.54</v>
      </c>
    </row>
    <row r="47" spans="1:7" x14ac:dyDescent="0.25">
      <c r="A47" s="44" t="s">
        <v>47</v>
      </c>
      <c r="B47" s="45">
        <v>24000</v>
      </c>
      <c r="C47" s="45">
        <v>18000</v>
      </c>
    </row>
    <row r="48" spans="1:7" x14ac:dyDescent="0.25">
      <c r="A48" s="44" t="s">
        <v>48</v>
      </c>
      <c r="B48" s="45">
        <v>166160</v>
      </c>
      <c r="C48" s="45">
        <v>73172.290000000008</v>
      </c>
    </row>
    <row r="49" spans="1:3" x14ac:dyDescent="0.25">
      <c r="A49" s="44" t="s">
        <v>35</v>
      </c>
      <c r="B49" s="45">
        <v>6590.05</v>
      </c>
      <c r="C49" s="45">
        <v>18188.45</v>
      </c>
    </row>
    <row r="50" spans="1:3" x14ac:dyDescent="0.25">
      <c r="A50" s="44" t="s">
        <v>50</v>
      </c>
      <c r="B50" s="45">
        <v>450040.84</v>
      </c>
      <c r="C50" s="45">
        <v>578950.47</v>
      </c>
    </row>
  </sheetData>
  <sortState xmlns:xlrd2="http://schemas.microsoft.com/office/spreadsheetml/2017/richdata2" ref="A41:C52">
    <sortCondition ref="A41"/>
  </sortState>
  <mergeCells count="8">
    <mergeCell ref="A37:C37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showGridLines="0" workbookViewId="0">
      <selection activeCell="C16" sqref="C16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47"/>
      <c r="B6" s="47"/>
      <c r="C6" s="47"/>
      <c r="D6" s="47"/>
      <c r="E6" s="47"/>
      <c r="F6" s="47"/>
      <c r="G6" s="47"/>
    </row>
    <row r="7" spans="1:7" ht="23.25" x14ac:dyDescent="0.35">
      <c r="A7" s="48"/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19.5" x14ac:dyDescent="0.35">
      <c r="A9" s="50" t="s">
        <v>32</v>
      </c>
      <c r="B9" s="50"/>
      <c r="C9" s="50"/>
      <c r="D9" s="50"/>
      <c r="E9" s="50"/>
      <c r="F9" s="50"/>
      <c r="G9" s="50"/>
    </row>
    <row r="10" spans="1:7" x14ac:dyDescent="0.25">
      <c r="A10" s="52" t="s">
        <v>22</v>
      </c>
      <c r="B10" s="52"/>
      <c r="C10" s="52"/>
      <c r="D10" s="52"/>
      <c r="E10" s="52"/>
      <c r="F10" s="52"/>
      <c r="G10" s="52"/>
    </row>
    <row r="11" spans="1:7" x14ac:dyDescent="0.25">
      <c r="A11" s="52" t="str">
        <f>Consolidado!A11</f>
        <v>4to Trimestre Año 2024</v>
      </c>
      <c r="B11" s="52"/>
      <c r="C11" s="52"/>
      <c r="D11" s="52"/>
      <c r="E11" s="52"/>
      <c r="F11" s="52"/>
      <c r="G11" s="52"/>
    </row>
    <row r="12" spans="1:7" x14ac:dyDescent="0.25">
      <c r="A12" s="28" t="s">
        <v>4</v>
      </c>
      <c r="B12" s="28" t="s">
        <v>5</v>
      </c>
      <c r="C12" s="28" t="s">
        <v>6</v>
      </c>
      <c r="D12" s="28" t="s">
        <v>12</v>
      </c>
      <c r="E12" s="28" t="s">
        <v>17</v>
      </c>
      <c r="F12" s="29" t="s">
        <v>7</v>
      </c>
      <c r="G12" s="30" t="s">
        <v>8</v>
      </c>
    </row>
    <row r="13" spans="1:7" x14ac:dyDescent="0.25">
      <c r="A13" s="39"/>
      <c r="B13" s="39"/>
      <c r="C13" s="39"/>
      <c r="D13" s="39"/>
      <c r="E13" s="39"/>
      <c r="F13" s="40"/>
      <c r="G13" s="40"/>
    </row>
    <row r="14" spans="1:7" x14ac:dyDescent="0.25">
      <c r="A14" s="31" t="s">
        <v>71</v>
      </c>
      <c r="B14" s="26"/>
      <c r="C14" s="26"/>
      <c r="D14" s="26"/>
      <c r="E14" s="26"/>
      <c r="F14" s="26">
        <f>SUM(F13)</f>
        <v>0</v>
      </c>
      <c r="G14" s="27">
        <f>SUM(G13)</f>
        <v>0</v>
      </c>
    </row>
    <row r="15" spans="1:7" x14ac:dyDescent="0.25">
      <c r="A15" s="39"/>
      <c r="B15" s="39"/>
      <c r="C15" s="39"/>
      <c r="D15" s="39"/>
      <c r="E15" s="39"/>
      <c r="F15" s="40"/>
      <c r="G15" s="40"/>
    </row>
    <row r="16" spans="1:7" x14ac:dyDescent="0.25">
      <c r="A16" s="31" t="s">
        <v>72</v>
      </c>
      <c r="B16" s="26"/>
      <c r="C16" s="26"/>
      <c r="D16" s="26"/>
      <c r="E16" s="26"/>
      <c r="F16" s="26">
        <f>SUM(F15)</f>
        <v>0</v>
      </c>
      <c r="G16" s="27">
        <f>SUM(G15)</f>
        <v>0</v>
      </c>
    </row>
    <row r="17" spans="1:7" x14ac:dyDescent="0.25">
      <c r="A17" s="39"/>
      <c r="B17" s="39"/>
      <c r="C17" s="39"/>
      <c r="D17" s="39"/>
      <c r="E17" s="39"/>
      <c r="F17" s="40"/>
      <c r="G17" s="40"/>
    </row>
    <row r="18" spans="1:7" x14ac:dyDescent="0.25">
      <c r="A18" s="31" t="s">
        <v>73</v>
      </c>
      <c r="B18" s="26"/>
      <c r="C18" s="26"/>
      <c r="D18" s="26"/>
      <c r="E18" s="26"/>
      <c r="F18" s="26">
        <v>0</v>
      </c>
      <c r="G18" s="27">
        <v>0</v>
      </c>
    </row>
    <row r="19" spans="1:7" x14ac:dyDescent="0.25">
      <c r="A19" s="31" t="s">
        <v>0</v>
      </c>
      <c r="B19" s="26"/>
      <c r="C19" s="26"/>
      <c r="D19" s="26"/>
      <c r="E19" s="26"/>
      <c r="F19" s="26">
        <f>+F18+F16+F14</f>
        <v>0</v>
      </c>
      <c r="G19" s="26">
        <f>+G18+G16+G14</f>
        <v>0</v>
      </c>
    </row>
    <row r="21" spans="1:7" x14ac:dyDescent="0.25">
      <c r="A21" t="s">
        <v>20</v>
      </c>
    </row>
    <row r="23" spans="1:7" x14ac:dyDescent="0.25">
      <c r="A23" s="51" t="s">
        <v>33</v>
      </c>
      <c r="B23" s="51"/>
      <c r="C23" s="51"/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topLeftCell="A7" workbookViewId="0">
      <selection activeCell="E45" sqref="E45"/>
    </sheetView>
  </sheetViews>
  <sheetFormatPr baseColWidth="10" defaultColWidth="37.42578125" defaultRowHeight="15" x14ac:dyDescent="0.25"/>
  <cols>
    <col min="1" max="1" width="14.28515625" customWidth="1"/>
    <col min="2" max="2" width="10.85546875" customWidth="1"/>
    <col min="3" max="3" width="10.5703125" customWidth="1"/>
    <col min="4" max="4" width="10.140625" bestFit="1" customWidth="1"/>
    <col min="5" max="5" width="14.28515625" bestFit="1" customWidth="1"/>
    <col min="6" max="6" width="8.140625" style="3" bestFit="1" customWidth="1"/>
    <col min="7" max="7" width="11" style="1" bestFit="1" customWidth="1"/>
  </cols>
  <sheetData>
    <row r="1" spans="1:7" x14ac:dyDescent="0.25">
      <c r="A1" s="4"/>
    </row>
    <row r="6" spans="1:7" x14ac:dyDescent="0.25">
      <c r="A6" s="47"/>
      <c r="B6" s="47"/>
      <c r="C6" s="47"/>
      <c r="D6" s="47"/>
      <c r="E6" s="47"/>
      <c r="F6" s="47"/>
      <c r="G6" s="47"/>
    </row>
    <row r="7" spans="1:7" ht="20.25" customHeight="1" x14ac:dyDescent="0.35">
      <c r="A7" s="48"/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19.5" x14ac:dyDescent="0.35">
      <c r="A9" s="50" t="s">
        <v>32</v>
      </c>
      <c r="B9" s="50"/>
      <c r="C9" s="50"/>
      <c r="D9" s="50"/>
      <c r="E9" s="50"/>
      <c r="F9" s="50"/>
      <c r="G9" s="50"/>
    </row>
    <row r="10" spans="1:7" x14ac:dyDescent="0.25">
      <c r="A10" s="52" t="s">
        <v>37</v>
      </c>
      <c r="B10" s="52"/>
      <c r="C10" s="52"/>
      <c r="D10" s="52"/>
      <c r="E10" s="52"/>
      <c r="F10" s="52"/>
      <c r="G10" s="52"/>
    </row>
    <row r="11" spans="1:7" x14ac:dyDescent="0.25">
      <c r="A11" s="52" t="str">
        <f>Consolidado!A11</f>
        <v>4to Trimestre Año 2024</v>
      </c>
      <c r="B11" s="52"/>
      <c r="C11" s="52"/>
      <c r="D11" s="52"/>
      <c r="E11" s="52"/>
      <c r="F11" s="52"/>
      <c r="G11" s="52"/>
    </row>
    <row r="12" spans="1:7" x14ac:dyDescent="0.25">
      <c r="A12" s="28" t="s">
        <v>4</v>
      </c>
      <c r="B12" s="28" t="s">
        <v>5</v>
      </c>
      <c r="C12" s="28" t="s">
        <v>6</v>
      </c>
      <c r="D12" s="28" t="s">
        <v>12</v>
      </c>
      <c r="E12" s="28" t="s">
        <v>17</v>
      </c>
      <c r="F12" s="29" t="s">
        <v>7</v>
      </c>
      <c r="G12" s="30" t="s">
        <v>8</v>
      </c>
    </row>
    <row r="13" spans="1:7" x14ac:dyDescent="0.25">
      <c r="A13" s="39" t="s">
        <v>42</v>
      </c>
      <c r="B13" s="39" t="s">
        <v>2</v>
      </c>
      <c r="C13" s="39" t="s">
        <v>74</v>
      </c>
      <c r="D13" s="39" t="s">
        <v>75</v>
      </c>
      <c r="E13" s="39" t="s">
        <v>24</v>
      </c>
      <c r="F13" s="40">
        <v>629.37</v>
      </c>
      <c r="G13" s="40">
        <v>2454.5300000000002</v>
      </c>
    </row>
    <row r="14" spans="1:7" x14ac:dyDescent="0.25">
      <c r="A14" s="39" t="s">
        <v>42</v>
      </c>
      <c r="B14" s="39" t="s">
        <v>2</v>
      </c>
      <c r="C14" s="39" t="s">
        <v>74</v>
      </c>
      <c r="D14" s="39" t="s">
        <v>76</v>
      </c>
      <c r="E14" s="39" t="s">
        <v>24</v>
      </c>
      <c r="F14" s="40">
        <v>612.36</v>
      </c>
      <c r="G14" s="40">
        <v>2388.19</v>
      </c>
    </row>
    <row r="15" spans="1:7" x14ac:dyDescent="0.25">
      <c r="A15" s="39" t="s">
        <v>42</v>
      </c>
      <c r="B15" s="39" t="s">
        <v>2</v>
      </c>
      <c r="C15" s="39" t="s">
        <v>74</v>
      </c>
      <c r="D15" s="39" t="s">
        <v>77</v>
      </c>
      <c r="E15" s="39" t="s">
        <v>24</v>
      </c>
      <c r="F15" s="40">
        <v>5443.16</v>
      </c>
      <c r="G15" s="40">
        <v>17760</v>
      </c>
    </row>
    <row r="16" spans="1:7" x14ac:dyDescent="0.25">
      <c r="A16" s="31" t="s">
        <v>71</v>
      </c>
      <c r="B16" s="26"/>
      <c r="C16" s="26"/>
      <c r="D16" s="26"/>
      <c r="E16" s="26"/>
      <c r="F16" s="26">
        <f>SUM(F13:F15)</f>
        <v>6684.8899999999994</v>
      </c>
      <c r="G16" s="27">
        <f>SUM(G13:G15)</f>
        <v>22602.720000000001</v>
      </c>
    </row>
    <row r="17" spans="1:7" x14ac:dyDescent="0.25">
      <c r="A17" s="39"/>
      <c r="B17" s="39"/>
      <c r="C17" s="39"/>
      <c r="D17" s="39"/>
      <c r="E17" s="39"/>
      <c r="F17" s="40"/>
      <c r="G17" s="40"/>
    </row>
    <row r="18" spans="1:7" x14ac:dyDescent="0.25">
      <c r="A18" s="39"/>
      <c r="B18" s="39"/>
      <c r="C18" s="39"/>
      <c r="D18" s="39"/>
      <c r="E18" s="39"/>
      <c r="F18" s="40"/>
      <c r="G18" s="40"/>
    </row>
    <row r="19" spans="1:7" x14ac:dyDescent="0.25">
      <c r="A19" s="31" t="s">
        <v>72</v>
      </c>
      <c r="B19" s="26"/>
      <c r="C19" s="26"/>
      <c r="D19" s="26"/>
      <c r="E19" s="26"/>
      <c r="F19" s="26">
        <f>SUM(F17:F18)</f>
        <v>0</v>
      </c>
      <c r="G19" s="27">
        <f>SUM(G17:G18)</f>
        <v>0</v>
      </c>
    </row>
    <row r="20" spans="1:7" x14ac:dyDescent="0.25">
      <c r="A20" s="39"/>
      <c r="B20" s="39"/>
      <c r="C20" s="39"/>
      <c r="D20" s="39"/>
      <c r="E20" s="39"/>
      <c r="F20" s="40"/>
      <c r="G20" s="40"/>
    </row>
    <row r="21" spans="1:7" x14ac:dyDescent="0.25">
      <c r="A21" s="39"/>
      <c r="B21" s="39"/>
      <c r="C21" s="39"/>
      <c r="D21" s="39"/>
      <c r="E21" s="39"/>
      <c r="F21" s="40"/>
      <c r="G21" s="40"/>
    </row>
    <row r="22" spans="1:7" x14ac:dyDescent="0.25">
      <c r="A22" s="39"/>
      <c r="B22" s="39"/>
      <c r="C22" s="39"/>
      <c r="D22" s="39"/>
      <c r="E22" s="39"/>
      <c r="F22" s="40"/>
      <c r="G22" s="40"/>
    </row>
    <row r="23" spans="1:7" x14ac:dyDescent="0.25">
      <c r="A23" s="31" t="s">
        <v>73</v>
      </c>
      <c r="B23" s="26"/>
      <c r="C23" s="26"/>
      <c r="D23" s="26"/>
      <c r="E23" s="26"/>
      <c r="F23" s="26">
        <f>SUM(F20:F22)</f>
        <v>0</v>
      </c>
      <c r="G23" s="27">
        <f>SUM(G20:G22)</f>
        <v>0</v>
      </c>
    </row>
    <row r="24" spans="1:7" x14ac:dyDescent="0.25">
      <c r="A24" s="31" t="s">
        <v>0</v>
      </c>
      <c r="B24" s="26"/>
      <c r="C24" s="26"/>
      <c r="D24" s="26"/>
      <c r="E24" s="26"/>
      <c r="F24" s="26">
        <f>+F23+F19+F16</f>
        <v>6684.8899999999994</v>
      </c>
      <c r="G24" s="26">
        <f>+G23+G19+G16</f>
        <v>22602.720000000001</v>
      </c>
    </row>
    <row r="26" spans="1:7" x14ac:dyDescent="0.25">
      <c r="A26" t="s">
        <v>20</v>
      </c>
    </row>
    <row r="28" spans="1:7" x14ac:dyDescent="0.25">
      <c r="A28" s="51" t="s">
        <v>33</v>
      </c>
      <c r="B28" s="51"/>
      <c r="C28" s="51"/>
    </row>
    <row r="29" spans="1:7" x14ac:dyDescent="0.25">
      <c r="A29" s="43" t="s">
        <v>17</v>
      </c>
      <c r="B29" t="s">
        <v>51</v>
      </c>
      <c r="C29" t="s">
        <v>52</v>
      </c>
    </row>
    <row r="30" spans="1:7" x14ac:dyDescent="0.25">
      <c r="A30" s="44" t="s">
        <v>24</v>
      </c>
      <c r="B30" s="45">
        <v>6684.8899999999994</v>
      </c>
      <c r="C30" s="45">
        <v>22602.720000000001</v>
      </c>
    </row>
    <row r="31" spans="1:7" x14ac:dyDescent="0.25">
      <c r="A31" s="44" t="s">
        <v>50</v>
      </c>
      <c r="B31" s="45">
        <v>6684.8899999999994</v>
      </c>
      <c r="C31" s="45">
        <v>22602.720000000001</v>
      </c>
    </row>
  </sheetData>
  <sortState xmlns:xlrd2="http://schemas.microsoft.com/office/spreadsheetml/2017/richdata2" ref="A28:C32">
    <sortCondition ref="A28"/>
  </sortState>
  <mergeCells count="7">
    <mergeCell ref="A28:C28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2"/>
  <headerFooter>
    <oddFooter>&amp;CE-Página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20.25" thickBot="1" x14ac:dyDescent="0.4">
      <c r="A9" s="50" t="e">
        <f>Consolidado!#REF!</f>
        <v>#REF!</v>
      </c>
      <c r="B9" s="50"/>
      <c r="C9" s="50"/>
      <c r="D9" s="50"/>
      <c r="E9" s="50"/>
      <c r="F9" s="50"/>
      <c r="G9" s="50"/>
    </row>
    <row r="10" spans="1:7" ht="15.75" thickBot="1" x14ac:dyDescent="0.3">
      <c r="A10" s="54" t="s">
        <v>19</v>
      </c>
      <c r="B10" s="55"/>
      <c r="C10" s="55"/>
      <c r="D10" s="55"/>
      <c r="E10" s="55"/>
      <c r="F10" s="55"/>
      <c r="G10" s="56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18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"/>
  <sheetViews>
    <sheetView showGridLines="0" tabSelected="1" topLeftCell="B1" workbookViewId="0">
      <selection activeCell="H32" sqref="H32"/>
    </sheetView>
  </sheetViews>
  <sheetFormatPr baseColWidth="10" defaultColWidth="24.140625" defaultRowHeight="15" x14ac:dyDescent="0.25"/>
  <cols>
    <col min="1" max="1" width="16.7109375" hidden="1" customWidth="1"/>
    <col min="2" max="2" width="12.5703125" customWidth="1"/>
    <col min="3" max="3" width="11.5703125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47"/>
      <c r="C6" s="47"/>
      <c r="D6" s="47"/>
      <c r="E6" s="47"/>
    </row>
    <row r="7" spans="2:8" ht="23.25" x14ac:dyDescent="0.35">
      <c r="B7" s="48"/>
      <c r="C7" s="48"/>
      <c r="D7" s="48"/>
      <c r="E7" s="48"/>
    </row>
    <row r="8" spans="2:8" ht="22.5" x14ac:dyDescent="0.35">
      <c r="B8" s="49" t="s">
        <v>15</v>
      </c>
      <c r="C8" s="49"/>
      <c r="D8" s="49"/>
      <c r="E8" s="49"/>
      <c r="F8" s="38"/>
      <c r="G8" s="38"/>
      <c r="H8" s="38"/>
    </row>
    <row r="9" spans="2:8" ht="22.5" x14ac:dyDescent="0.35">
      <c r="B9" s="57" t="s">
        <v>32</v>
      </c>
      <c r="C9" s="57"/>
      <c r="D9" s="57"/>
      <c r="E9" s="57"/>
      <c r="F9" s="38"/>
      <c r="G9" s="38"/>
      <c r="H9" s="38"/>
    </row>
    <row r="10" spans="2:8" x14ac:dyDescent="0.25">
      <c r="B10" s="58" t="s">
        <v>36</v>
      </c>
      <c r="C10" s="59"/>
      <c r="D10" s="59"/>
      <c r="E10" s="60"/>
    </row>
    <row r="11" spans="2:8" x14ac:dyDescent="0.25">
      <c r="B11" s="58" t="str">
        <f>Consolidado!A11</f>
        <v>4to Trimestre Año 2024</v>
      </c>
      <c r="C11" s="59"/>
      <c r="D11" s="59"/>
      <c r="E11" s="60"/>
    </row>
    <row r="12" spans="2:8" ht="18" customHeight="1" x14ac:dyDescent="0.25">
      <c r="B12" s="35" t="s">
        <v>4</v>
      </c>
      <c r="C12" s="35" t="s">
        <v>12</v>
      </c>
      <c r="D12" s="35" t="s">
        <v>17</v>
      </c>
      <c r="E12" s="36" t="s">
        <v>8</v>
      </c>
    </row>
    <row r="13" spans="2:8" x14ac:dyDescent="0.25">
      <c r="B13" s="41" t="s">
        <v>42</v>
      </c>
      <c r="C13" s="41" t="s">
        <v>78</v>
      </c>
      <c r="D13" s="41" t="s">
        <v>49</v>
      </c>
      <c r="E13" s="34">
        <v>43760</v>
      </c>
    </row>
    <row r="14" spans="2:8" x14ac:dyDescent="0.25">
      <c r="B14" s="41"/>
      <c r="C14" s="41"/>
      <c r="D14" s="41"/>
      <c r="E14" s="34"/>
    </row>
    <row r="15" spans="2:8" x14ac:dyDescent="0.25">
      <c r="B15" s="41"/>
      <c r="C15" s="41"/>
      <c r="D15" s="41"/>
      <c r="E15" s="34"/>
    </row>
    <row r="16" spans="2:8" x14ac:dyDescent="0.25">
      <c r="B16" s="41"/>
      <c r="C16" s="41"/>
      <c r="D16" s="41"/>
      <c r="E16" s="34"/>
    </row>
    <row r="17" spans="2:5" x14ac:dyDescent="0.25">
      <c r="B17" s="26" t="s">
        <v>71</v>
      </c>
      <c r="C17" s="26"/>
      <c r="D17" s="26"/>
      <c r="E17" s="27">
        <f>SUM(E13:E16)</f>
        <v>43760</v>
      </c>
    </row>
    <row r="18" spans="2:5" x14ac:dyDescent="0.25">
      <c r="B18" s="41"/>
      <c r="C18" s="41"/>
      <c r="D18" s="41"/>
      <c r="E18" s="34"/>
    </row>
    <row r="19" spans="2:5" x14ac:dyDescent="0.25">
      <c r="B19" s="41"/>
      <c r="C19" s="41"/>
      <c r="D19" s="41"/>
      <c r="E19" s="34"/>
    </row>
    <row r="20" spans="2:5" x14ac:dyDescent="0.25">
      <c r="B20" s="26" t="s">
        <v>72</v>
      </c>
      <c r="C20" s="26"/>
      <c r="D20" s="26"/>
      <c r="E20" s="27">
        <f>SUM(E18:E19)</f>
        <v>0</v>
      </c>
    </row>
    <row r="21" spans="2:5" x14ac:dyDescent="0.25">
      <c r="B21" s="41" t="s">
        <v>44</v>
      </c>
      <c r="C21" s="41" t="s">
        <v>78</v>
      </c>
      <c r="D21" s="41" t="s">
        <v>27</v>
      </c>
      <c r="E21" s="34">
        <v>36920</v>
      </c>
    </row>
    <row r="22" spans="2:5" x14ac:dyDescent="0.25">
      <c r="B22" s="41" t="s">
        <v>44</v>
      </c>
      <c r="C22" s="41" t="s">
        <v>78</v>
      </c>
      <c r="D22" s="41" t="s">
        <v>49</v>
      </c>
      <c r="E22" s="34">
        <v>20425</v>
      </c>
    </row>
    <row r="23" spans="2:5" x14ac:dyDescent="0.25">
      <c r="B23" s="26" t="s">
        <v>73</v>
      </c>
      <c r="C23" s="26"/>
      <c r="D23" s="26"/>
      <c r="E23" s="27">
        <f>SUM(E21:E22)</f>
        <v>57345</v>
      </c>
    </row>
    <row r="24" spans="2:5" x14ac:dyDescent="0.25">
      <c r="B24" s="26" t="s">
        <v>0</v>
      </c>
      <c r="C24" s="26"/>
      <c r="D24" s="26"/>
      <c r="E24" s="27">
        <f>SUM(E23,E20,E17)</f>
        <v>101105</v>
      </c>
    </row>
    <row r="26" spans="2:5" x14ac:dyDescent="0.25">
      <c r="B26" t="s">
        <v>20</v>
      </c>
    </row>
    <row r="28" spans="2:5" x14ac:dyDescent="0.25">
      <c r="B28" s="51" t="s">
        <v>33</v>
      </c>
      <c r="C28" s="51"/>
      <c r="D28" s="37"/>
    </row>
    <row r="29" spans="2:5" x14ac:dyDescent="0.25">
      <c r="B29" s="43" t="s">
        <v>17</v>
      </c>
      <c r="C29" t="s">
        <v>52</v>
      </c>
    </row>
    <row r="30" spans="2:5" x14ac:dyDescent="0.25">
      <c r="B30" s="44" t="s">
        <v>27</v>
      </c>
      <c r="C30" s="45">
        <v>36920</v>
      </c>
    </row>
    <row r="31" spans="2:5" x14ac:dyDescent="0.25">
      <c r="B31" s="44" t="s">
        <v>49</v>
      </c>
      <c r="C31" s="45">
        <v>64185</v>
      </c>
    </row>
    <row r="32" spans="2:5" x14ac:dyDescent="0.25">
      <c r="B32" s="44" t="s">
        <v>79</v>
      </c>
      <c r="C32" s="45">
        <v>101105</v>
      </c>
    </row>
    <row r="33" spans="2:3" x14ac:dyDescent="0.25">
      <c r="B33" s="44" t="s">
        <v>50</v>
      </c>
      <c r="C33" s="45">
        <v>202210</v>
      </c>
    </row>
  </sheetData>
  <sortState xmlns:xlrd2="http://schemas.microsoft.com/office/spreadsheetml/2017/richdata2" ref="B28:C31">
    <sortCondition ref="B28"/>
  </sortState>
  <mergeCells count="7">
    <mergeCell ref="B28:C28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2"/>
  <headerFooter>
    <oddFooter>&amp;CE-Página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2025-06-04T16:06:19Z</dcterms:modified>
</cp:coreProperties>
</file>