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Marcos Cabral\Desktop\1 A OIA DIGEGA MC  (OF. LIBRE ACCESO A LA INFORMACION\1 CARPESTA Y ARCHIVOS MIGRACION DEL PORTAL NEW\7 Estadisticas Inst. (8C, c-una con 3 C)\2018\"/>
    </mc:Choice>
  </mc:AlternateContent>
  <xr:revisionPtr revIDLastSave="0" documentId="8_{1297528F-4694-4D3E-97D0-6A267F240132}" xr6:coauthVersionLast="47" xr6:coauthVersionMax="47" xr10:uidLastSave="{00000000-0000-0000-0000-000000000000}"/>
  <bookViews>
    <workbookView xWindow="10500" yWindow="10500" windowWidth="27675" windowHeight="8940" xr2:uid="{00000000-000D-0000-FFFF-FFFF00000000}"/>
  </bookViews>
  <sheets>
    <sheet name="Consolidado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  <c r="D32" i="1"/>
  <c r="C32" i="1"/>
  <c r="B32" i="1"/>
  <c r="E31" i="1"/>
  <c r="D31" i="1"/>
  <c r="C31" i="1"/>
  <c r="B31" i="1"/>
  <c r="E30" i="1"/>
  <c r="D30" i="1"/>
  <c r="D33" i="1" s="1"/>
  <c r="D34" i="1" s="1"/>
  <c r="C30" i="1"/>
  <c r="B30" i="1"/>
  <c r="B33" i="1" s="1"/>
  <c r="C29" i="1"/>
  <c r="B29" i="1"/>
  <c r="E27" i="1"/>
  <c r="D27" i="1"/>
  <c r="C27" i="1"/>
  <c r="B27" i="1"/>
  <c r="E26" i="1"/>
  <c r="D26" i="1"/>
  <c r="C26" i="1"/>
  <c r="B26" i="1"/>
  <c r="E25" i="1"/>
  <c r="E28" i="1" s="1"/>
  <c r="D25" i="1"/>
  <c r="D28" i="1" s="1"/>
  <c r="C25" i="1"/>
  <c r="C28" i="1" s="1"/>
  <c r="B25" i="1"/>
  <c r="B28" i="1" s="1"/>
  <c r="E22" i="1"/>
  <c r="D22" i="1"/>
  <c r="C22" i="1"/>
  <c r="B22" i="1"/>
  <c r="E21" i="1"/>
  <c r="D21" i="1"/>
  <c r="C21" i="1"/>
  <c r="B21" i="1"/>
  <c r="E20" i="1"/>
  <c r="E23" i="1" s="1"/>
  <c r="D20" i="1"/>
  <c r="D23" i="1" s="1"/>
  <c r="C20" i="1"/>
  <c r="C23" i="1" s="1"/>
  <c r="B20" i="1"/>
  <c r="B23" i="1" s="1"/>
  <c r="E17" i="1"/>
  <c r="D17" i="1"/>
  <c r="C17" i="1"/>
  <c r="B17" i="1"/>
  <c r="E16" i="1"/>
  <c r="D16" i="1"/>
  <c r="C16" i="1"/>
  <c r="B16" i="1"/>
  <c r="E15" i="1"/>
  <c r="E18" i="1" s="1"/>
  <c r="D15" i="1"/>
  <c r="D18" i="1" s="1"/>
  <c r="C15" i="1"/>
  <c r="C18" i="1" s="1"/>
  <c r="B15" i="1"/>
  <c r="B18" i="1" s="1"/>
  <c r="C33" i="1" l="1"/>
  <c r="E33" i="1"/>
  <c r="E34" i="1" s="1"/>
  <c r="B34" i="1"/>
  <c r="C34" i="1"/>
</calcChain>
</file>

<file path=xl/sharedStrings.xml><?xml version="1.0" encoding="utf-8"?>
<sst xmlns="http://schemas.openxmlformats.org/spreadsheetml/2006/main" count="41" uniqueCount="38">
  <si>
    <t>República Dominicana</t>
  </si>
  <si>
    <t>Ministerio de Agricultura</t>
  </si>
  <si>
    <t>Dirección General de Ganadería</t>
  </si>
  <si>
    <t>Dirección de Fomento y Extensión Pecuaria</t>
  </si>
  <si>
    <t>“Año del Fomento a las Exportaciones”</t>
  </si>
  <si>
    <t>Producción de Productos Pecuarios   Año 2018.</t>
  </si>
  <si>
    <t>Carnes</t>
  </si>
  <si>
    <t>Miel</t>
  </si>
  <si>
    <t>MES</t>
  </si>
  <si>
    <t>Leche</t>
  </si>
  <si>
    <t>Carne Res</t>
  </si>
  <si>
    <t>Carne Cerdo</t>
  </si>
  <si>
    <t>Primer Trimestre</t>
  </si>
  <si>
    <t>Litros</t>
  </si>
  <si>
    <t>Kilos</t>
  </si>
  <si>
    <t>Enero</t>
  </si>
  <si>
    <t>Febrero</t>
  </si>
  <si>
    <t>Marzo</t>
  </si>
  <si>
    <t>Subtotal</t>
  </si>
  <si>
    <t>Segundo Trimestre</t>
  </si>
  <si>
    <t>Abril*</t>
  </si>
  <si>
    <t>Mayo</t>
  </si>
  <si>
    <t>Junio</t>
  </si>
  <si>
    <t>Tercer Trimestre</t>
  </si>
  <si>
    <t>Julio</t>
  </si>
  <si>
    <t>Agosto</t>
  </si>
  <si>
    <t>Septiembre</t>
  </si>
  <si>
    <t>Cuarto Trimestre</t>
  </si>
  <si>
    <t>Octubre</t>
  </si>
  <si>
    <t>Noviembre</t>
  </si>
  <si>
    <t>Diciembre</t>
  </si>
  <si>
    <t>Total</t>
  </si>
  <si>
    <t>Nota:  Las informaciones que la  Institución no logra recolectar se estiman de las siguientes manera:</t>
  </si>
  <si>
    <r>
      <t xml:space="preserve">Leche:  </t>
    </r>
    <r>
      <rPr>
        <sz val="11"/>
        <color theme="1"/>
        <rFont val="Calibri"/>
        <family val="2"/>
        <scheme val="minor"/>
      </rPr>
      <t xml:space="preserve"> El  49% se recolecta a traves del Programa de Mejoramiento de la Industria Lechera (MEGALECHE),  los 51%  restante se estima de los ganaderos que no estan en el programa</t>
    </r>
  </si>
  <si>
    <r>
      <t xml:space="preserve">Miel:  </t>
    </r>
    <r>
      <rPr>
        <sz val="11"/>
        <color theme="1"/>
        <rFont val="Calibri"/>
        <family val="2"/>
        <scheme val="minor"/>
      </rPr>
      <t>El 40% se recolecta a través de los Técnicos Apícolas que trabajan en las zonas y el 60% de estiman de los registros comerciales que se hacen en la División Apícola de esta Institución</t>
    </r>
  </si>
  <si>
    <r>
      <t xml:space="preserve">Carne de Res:  </t>
    </r>
    <r>
      <rPr>
        <sz val="11"/>
        <color theme="1"/>
        <rFont val="Calibri"/>
        <family val="2"/>
        <scheme val="minor"/>
      </rPr>
      <t>El 65%  se registra a traves de los mataderos urbanos y el 35%,   se estima de los mataderos Municipales y de traspatio</t>
    </r>
  </si>
  <si>
    <r>
      <t xml:space="preserve">Carne de cerdo: </t>
    </r>
    <r>
      <rPr>
        <sz val="11"/>
        <color theme="1"/>
        <rFont val="Calibri"/>
        <family val="2"/>
        <scheme val="minor"/>
      </rPr>
      <t>Se estima el  40% de los mataderos Municipales y de traspatio</t>
    </r>
  </si>
  <si>
    <r>
      <rPr>
        <b/>
        <sz val="11"/>
        <color theme="1"/>
        <rFont val="Times New Roman"/>
        <family val="1"/>
      </rPr>
      <t>Nota:</t>
    </r>
    <r>
      <rPr>
        <sz val="11"/>
        <color theme="1"/>
        <rFont val="Times New Roman"/>
        <family val="1"/>
      </rPr>
      <t xml:space="preserve"> Los meses con asterisco se coloca como dato preliminar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</si>
</sst>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i/>
      <shadow/>
      <sz val="14"/>
      <color theme="1"/>
      <name val="Garamond"/>
      <family val="1"/>
    </font>
    <font>
      <b/>
      <i/>
      <sz val="14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0" fontId="0" fillId="2" borderId="2" xfId="0" applyFill="1" applyBorder="1"/>
    <xf numFmtId="0" fontId="7" fillId="2" borderId="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2" xfId="0" applyFont="1" applyBorder="1"/>
    <xf numFmtId="165" fontId="8" fillId="0" borderId="2" xfId="1" applyNumberFormat="1" applyFont="1" applyBorder="1"/>
    <xf numFmtId="165" fontId="0" fillId="0" borderId="0" xfId="1" applyNumberFormat="1" applyFont="1" applyFill="1" applyBorder="1"/>
    <xf numFmtId="0" fontId="6" fillId="4" borderId="2" xfId="0" applyFont="1" applyFill="1" applyBorder="1"/>
    <xf numFmtId="165" fontId="6" fillId="4" borderId="2" xfId="1" applyNumberFormat="1" applyFont="1" applyFill="1" applyBorder="1"/>
    <xf numFmtId="165" fontId="6" fillId="0" borderId="0" xfId="1" applyNumberFormat="1" applyFont="1" applyFill="1" applyBorder="1"/>
    <xf numFmtId="0" fontId="6" fillId="3" borderId="2" xfId="0" applyFont="1" applyFill="1" applyBorder="1"/>
    <xf numFmtId="165" fontId="6" fillId="3" borderId="2" xfId="1" applyNumberFormat="1" applyFont="1" applyFill="1" applyBorder="1"/>
    <xf numFmtId="164" fontId="0" fillId="0" borderId="0" xfId="1" applyFont="1"/>
    <xf numFmtId="164" fontId="0" fillId="0" borderId="0" xfId="0" applyNumberFormat="1"/>
    <xf numFmtId="0" fontId="6" fillId="4" borderId="2" xfId="0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165" fontId="6" fillId="3" borderId="2" xfId="1" applyNumberFormat="1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wrapText="1"/>
    </xf>
    <xf numFmtId="0" fontId="9" fillId="0" borderId="0" xfId="0" applyFont="1" applyAlignment="1">
      <alignment horizontal="left" vertical="top" wrapText="1"/>
    </xf>
    <xf numFmtId="0" fontId="6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stadistica/Desktop/hy/Producci&#243;n%20por%20mes%20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ISTICAS-N2\Backup%20PC1\base%20datos\ESTADISTICA%20DATOS\ESTADISTICAS%201\Base%20de%20datos\Datos\Datos%20Producci&#243;n%20pecuaria%202017\Producci&#243;n%20por%20mes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che"/>
      <sheetName val="Miel"/>
      <sheetName val="Carne Bovina"/>
      <sheetName val="Carne cerdo"/>
      <sheetName val="Consolidado"/>
    </sheetNames>
    <sheetDataSet>
      <sheetData sheetId="0">
        <row r="14">
          <cell r="D14">
            <v>75875000</v>
          </cell>
        </row>
        <row r="15">
          <cell r="D15">
            <v>69357000</v>
          </cell>
        </row>
        <row r="16">
          <cell r="D16">
            <v>79070877.551020414</v>
          </cell>
        </row>
        <row r="18">
          <cell r="D18">
            <v>75878357.142857149</v>
          </cell>
        </row>
        <row r="19">
          <cell r="D19">
            <v>77920051.020408168</v>
          </cell>
        </row>
        <row r="20">
          <cell r="D20">
            <v>74470775.510204077</v>
          </cell>
        </row>
        <row r="22">
          <cell r="D22">
            <v>81429851.020408168</v>
          </cell>
        </row>
        <row r="23">
          <cell r="D23">
            <v>90731116.32653062</v>
          </cell>
        </row>
        <row r="24">
          <cell r="D24">
            <v>86630938.775510207</v>
          </cell>
        </row>
        <row r="26">
          <cell r="D26">
            <v>89774987.755102038</v>
          </cell>
        </row>
        <row r="27">
          <cell r="D27" t="str">
            <v/>
          </cell>
        </row>
        <row r="28">
          <cell r="D28" t="str">
            <v/>
          </cell>
        </row>
      </sheetData>
      <sheetData sheetId="1">
        <row r="14">
          <cell r="D14">
            <v>48162.5</v>
          </cell>
        </row>
        <row r="15">
          <cell r="D15">
            <v>37145</v>
          </cell>
        </row>
        <row r="16">
          <cell r="D16">
            <v>37700</v>
          </cell>
        </row>
        <row r="18">
          <cell r="D18">
            <v>161037.5</v>
          </cell>
        </row>
        <row r="19">
          <cell r="D19">
            <v>106827.5</v>
          </cell>
        </row>
        <row r="20">
          <cell r="D20">
            <v>171392.5</v>
          </cell>
        </row>
        <row r="22">
          <cell r="D22">
            <v>72000</v>
          </cell>
        </row>
        <row r="23">
          <cell r="D23">
            <v>20927.5</v>
          </cell>
        </row>
        <row r="24">
          <cell r="D24">
            <v>31450</v>
          </cell>
        </row>
        <row r="26">
          <cell r="D26">
            <v>35475</v>
          </cell>
        </row>
        <row r="27">
          <cell r="D27" t="str">
            <v/>
          </cell>
        </row>
        <row r="28">
          <cell r="D28" t="str">
            <v/>
          </cell>
        </row>
      </sheetData>
      <sheetData sheetId="2">
        <row r="14">
          <cell r="D14">
            <v>5413777.8153846152</v>
          </cell>
        </row>
        <row r="15">
          <cell r="D15">
            <v>4614166.1839929093</v>
          </cell>
        </row>
        <row r="16">
          <cell r="D16">
            <v>4641838.3938478287</v>
          </cell>
        </row>
        <row r="18">
          <cell r="D18">
            <v>5088519.1103915581</v>
          </cell>
        </row>
        <row r="19">
          <cell r="D19">
            <v>5365350.0722266026</v>
          </cell>
        </row>
        <row r="20">
          <cell r="D20">
            <v>5460537.7567184689</v>
          </cell>
        </row>
        <row r="22">
          <cell r="D22">
            <v>5628053.9291969938</v>
          </cell>
        </row>
        <row r="23">
          <cell r="D23">
            <v>3669902.7906684619</v>
          </cell>
        </row>
        <row r="24">
          <cell r="D24">
            <v>5579429.7238640878</v>
          </cell>
        </row>
        <row r="26">
          <cell r="D26">
            <v>5059830.8432019763</v>
          </cell>
        </row>
        <row r="27">
          <cell r="D27" t="str">
            <v/>
          </cell>
        </row>
        <row r="28">
          <cell r="D28" t="str">
            <v/>
          </cell>
        </row>
      </sheetData>
      <sheetData sheetId="3">
        <row r="14">
          <cell r="D14">
            <v>5620038.1166666672</v>
          </cell>
        </row>
        <row r="15">
          <cell r="D15">
            <v>5034864.2232906949</v>
          </cell>
        </row>
        <row r="16">
          <cell r="D16">
            <v>4498598.3851945931</v>
          </cell>
        </row>
        <row r="18">
          <cell r="D18">
            <v>5413232.1811968917</v>
          </cell>
        </row>
        <row r="19">
          <cell r="D19">
            <v>5488435.5438628318</v>
          </cell>
        </row>
        <row r="20">
          <cell r="D20">
            <v>4958407.4208473191</v>
          </cell>
        </row>
        <row r="22">
          <cell r="D22">
            <v>5868684.417430222</v>
          </cell>
        </row>
        <row r="23">
          <cell r="D23">
            <v>5498372.3426774321</v>
          </cell>
        </row>
        <row r="24">
          <cell r="D24">
            <v>6512262.9955547489</v>
          </cell>
        </row>
        <row r="26">
          <cell r="D26">
            <v>5822177.1145181293</v>
          </cell>
        </row>
        <row r="27">
          <cell r="D27" t="str">
            <v/>
          </cell>
        </row>
        <row r="28">
          <cell r="D28" t="str">
            <v/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che"/>
      <sheetName val="Miel"/>
      <sheetName val="Carne Bovina"/>
      <sheetName val="Carne cerdo"/>
      <sheetName val="Consolidado"/>
    </sheetNames>
    <sheetDataSet>
      <sheetData sheetId="0">
        <row r="14">
          <cell r="D14">
            <v>65443695.918367349</v>
          </cell>
        </row>
        <row r="28">
          <cell r="D28">
            <v>0</v>
          </cell>
        </row>
      </sheetData>
      <sheetData sheetId="1">
        <row r="14">
          <cell r="D14">
            <v>39995</v>
          </cell>
        </row>
      </sheetData>
      <sheetData sheetId="2">
        <row r="14">
          <cell r="D14">
            <v>6199210.7411775375</v>
          </cell>
        </row>
        <row r="28">
          <cell r="D28">
            <v>0</v>
          </cell>
        </row>
      </sheetData>
      <sheetData sheetId="3">
        <row r="14">
          <cell r="D14">
            <v>4227482.6877135672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G41"/>
  <sheetViews>
    <sheetView tabSelected="1" topLeftCell="A7" workbookViewId="0">
      <selection activeCell="F8" sqref="F8"/>
    </sheetView>
  </sheetViews>
  <sheetFormatPr baseColWidth="10" defaultRowHeight="15" x14ac:dyDescent="0.25"/>
  <cols>
    <col min="1" max="1" width="19.5703125" bestFit="1" customWidth="1"/>
    <col min="2" max="2" width="13.85546875" bestFit="1" customWidth="1"/>
    <col min="3" max="3" width="13.85546875" customWidth="1"/>
    <col min="4" max="4" width="14.7109375" customWidth="1"/>
    <col min="5" max="5" width="12.5703125" customWidth="1"/>
    <col min="7" max="7" width="14.42578125" customWidth="1"/>
  </cols>
  <sheetData>
    <row r="6" spans="1:6" x14ac:dyDescent="0.25">
      <c r="A6" s="28" t="s">
        <v>0</v>
      </c>
      <c r="B6" s="28"/>
      <c r="C6" s="28"/>
      <c r="D6" s="28"/>
      <c r="E6" s="28"/>
    </row>
    <row r="7" spans="1:6" ht="18.75" x14ac:dyDescent="0.3">
      <c r="A7" s="29" t="s">
        <v>1</v>
      </c>
      <c r="B7" s="29"/>
      <c r="C7" s="29"/>
      <c r="D7" s="29"/>
      <c r="E7" s="29"/>
    </row>
    <row r="8" spans="1:6" ht="19.5" x14ac:dyDescent="0.35">
      <c r="A8" s="30" t="s">
        <v>2</v>
      </c>
      <c r="B8" s="30"/>
      <c r="C8" s="30"/>
      <c r="D8" s="30"/>
      <c r="E8" s="30"/>
    </row>
    <row r="9" spans="1:6" ht="19.5" x14ac:dyDescent="0.35">
      <c r="A9" s="30" t="s">
        <v>3</v>
      </c>
      <c r="B9" s="30"/>
      <c r="C9" s="30"/>
      <c r="D9" s="30"/>
      <c r="E9" s="30"/>
    </row>
    <row r="10" spans="1:6" ht="19.5" x14ac:dyDescent="0.35">
      <c r="A10" s="30" t="s">
        <v>4</v>
      </c>
      <c r="B10" s="30"/>
      <c r="C10" s="30"/>
      <c r="D10" s="30"/>
      <c r="E10" s="30"/>
    </row>
    <row r="11" spans="1:6" ht="19.5" x14ac:dyDescent="0.35">
      <c r="A11" s="31" t="s">
        <v>5</v>
      </c>
      <c r="B11" s="31"/>
      <c r="C11" s="31"/>
      <c r="D11" s="31"/>
      <c r="E11" s="31"/>
    </row>
    <row r="12" spans="1:6" ht="15.75" x14ac:dyDescent="0.25">
      <c r="A12" s="1"/>
      <c r="B12" s="1"/>
      <c r="C12" s="22" t="s">
        <v>6</v>
      </c>
      <c r="D12" s="23"/>
      <c r="E12" s="24" t="s">
        <v>7</v>
      </c>
    </row>
    <row r="13" spans="1:6" ht="18.75" x14ac:dyDescent="0.25">
      <c r="A13" s="2" t="s">
        <v>8</v>
      </c>
      <c r="B13" s="2" t="s">
        <v>9</v>
      </c>
      <c r="C13" s="2" t="s">
        <v>10</v>
      </c>
      <c r="D13" s="2" t="s">
        <v>11</v>
      </c>
      <c r="E13" s="25"/>
      <c r="F13" s="3"/>
    </row>
    <row r="14" spans="1:6" ht="15.75" x14ac:dyDescent="0.25">
      <c r="A14" s="4" t="s">
        <v>12</v>
      </c>
      <c r="B14" s="4" t="s">
        <v>13</v>
      </c>
      <c r="C14" s="26" t="s">
        <v>14</v>
      </c>
      <c r="D14" s="26"/>
      <c r="E14" s="26"/>
      <c r="F14" s="5"/>
    </row>
    <row r="15" spans="1:6" ht="15.75" x14ac:dyDescent="0.25">
      <c r="A15" s="6" t="s">
        <v>15</v>
      </c>
      <c r="B15" s="7">
        <f>[1]Leche!D14</f>
        <v>75875000</v>
      </c>
      <c r="C15" s="7">
        <f>'[1]Carne Bovina'!D14</f>
        <v>5413777.8153846152</v>
      </c>
      <c r="D15" s="7">
        <f>'[1]Carne cerdo'!D14</f>
        <v>5620038.1166666672</v>
      </c>
      <c r="E15" s="7">
        <f>[1]Miel!D14</f>
        <v>48162.5</v>
      </c>
      <c r="F15" s="8"/>
    </row>
    <row r="16" spans="1:6" ht="15.75" x14ac:dyDescent="0.25">
      <c r="A16" s="6" t="s">
        <v>16</v>
      </c>
      <c r="B16" s="7">
        <f>[1]Leche!D15</f>
        <v>69357000</v>
      </c>
      <c r="C16" s="7">
        <f>'[1]Carne Bovina'!D15</f>
        <v>4614166.1839929093</v>
      </c>
      <c r="D16" s="7">
        <f>'[1]Carne cerdo'!D15</f>
        <v>5034864.2232906949</v>
      </c>
      <c r="E16" s="7">
        <f>[1]Miel!D15</f>
        <v>37145</v>
      </c>
      <c r="F16" s="8"/>
    </row>
    <row r="17" spans="1:7" ht="15.75" x14ac:dyDescent="0.25">
      <c r="A17" s="6" t="s">
        <v>17</v>
      </c>
      <c r="B17" s="7">
        <f>[1]Leche!D16</f>
        <v>79070877.551020414</v>
      </c>
      <c r="C17" s="7">
        <f>'[1]Carne Bovina'!D16</f>
        <v>4641838.3938478287</v>
      </c>
      <c r="D17" s="7">
        <f>'[1]Carne cerdo'!D16</f>
        <v>4498598.3851945931</v>
      </c>
      <c r="E17" s="7">
        <f>[1]Miel!D16</f>
        <v>37700</v>
      </c>
      <c r="F17" s="8"/>
    </row>
    <row r="18" spans="1:7" ht="15.75" x14ac:dyDescent="0.25">
      <c r="A18" s="9" t="s">
        <v>18</v>
      </c>
      <c r="B18" s="10">
        <f>SUM(B15:B17)</f>
        <v>224302877.55102041</v>
      </c>
      <c r="C18" s="10">
        <f t="shared" ref="C18:E18" si="0">SUM(C15:C17)</f>
        <v>14669782.393225353</v>
      </c>
      <c r="D18" s="10">
        <f t="shared" si="0"/>
        <v>15153500.725151956</v>
      </c>
      <c r="E18" s="10">
        <f t="shared" si="0"/>
        <v>123007.5</v>
      </c>
      <c r="F18" s="11"/>
    </row>
    <row r="19" spans="1:7" ht="15.75" x14ac:dyDescent="0.25">
      <c r="A19" s="12" t="s">
        <v>19</v>
      </c>
      <c r="B19" s="13"/>
      <c r="C19" s="13"/>
      <c r="D19" s="13"/>
      <c r="E19" s="13"/>
      <c r="F19" s="11"/>
    </row>
    <row r="20" spans="1:7" ht="15.75" x14ac:dyDescent="0.25">
      <c r="A20" s="6" t="s">
        <v>20</v>
      </c>
      <c r="B20" s="7">
        <f>[1]Leche!D18</f>
        <v>75878357.142857149</v>
      </c>
      <c r="C20" s="7">
        <f>'[1]Carne Bovina'!D18</f>
        <v>5088519.1103915581</v>
      </c>
      <c r="D20" s="7">
        <f>'[1]Carne cerdo'!D18</f>
        <v>5413232.1811968917</v>
      </c>
      <c r="E20" s="7">
        <f>[1]Miel!D18</f>
        <v>161037.5</v>
      </c>
      <c r="F20" s="8"/>
      <c r="G20" s="14"/>
    </row>
    <row r="21" spans="1:7" ht="15.75" x14ac:dyDescent="0.25">
      <c r="A21" s="6" t="s">
        <v>21</v>
      </c>
      <c r="B21" s="7">
        <f>[1]Leche!D19</f>
        <v>77920051.020408168</v>
      </c>
      <c r="C21" s="7">
        <f>'[1]Carne Bovina'!D19</f>
        <v>5365350.0722266026</v>
      </c>
      <c r="D21" s="7">
        <f>'[1]Carne cerdo'!D19</f>
        <v>5488435.5438628318</v>
      </c>
      <c r="E21" s="7">
        <f>[1]Miel!D19</f>
        <v>106827.5</v>
      </c>
      <c r="F21" s="8"/>
      <c r="G21" s="14"/>
    </row>
    <row r="22" spans="1:7" ht="15.75" x14ac:dyDescent="0.25">
      <c r="A22" s="6" t="s">
        <v>22</v>
      </c>
      <c r="B22" s="7">
        <f>[1]Leche!D20</f>
        <v>74470775.510204077</v>
      </c>
      <c r="C22" s="7">
        <f>'[1]Carne Bovina'!D20</f>
        <v>5460537.7567184689</v>
      </c>
      <c r="D22" s="7">
        <f>'[1]Carne cerdo'!D20</f>
        <v>4958407.4208473191</v>
      </c>
      <c r="E22" s="7">
        <f>[1]Miel!D20</f>
        <v>171392.5</v>
      </c>
      <c r="F22" s="8"/>
      <c r="G22" s="15"/>
    </row>
    <row r="23" spans="1:7" ht="15.75" x14ac:dyDescent="0.25">
      <c r="A23" s="9" t="s">
        <v>18</v>
      </c>
      <c r="B23" s="10">
        <f>SUM(B20:B22)</f>
        <v>228269183.67346939</v>
      </c>
      <c r="C23" s="10">
        <f t="shared" ref="C23:E23" si="1">SUM(C20:C22)</f>
        <v>15914406.939336628</v>
      </c>
      <c r="D23" s="10">
        <f t="shared" si="1"/>
        <v>15860075.145907043</v>
      </c>
      <c r="E23" s="10">
        <f t="shared" si="1"/>
        <v>439257.5</v>
      </c>
      <c r="F23" s="8"/>
    </row>
    <row r="24" spans="1:7" ht="15.75" x14ac:dyDescent="0.25">
      <c r="A24" s="12" t="s">
        <v>23</v>
      </c>
      <c r="B24" s="13"/>
      <c r="C24" s="13"/>
      <c r="D24" s="13"/>
      <c r="E24" s="13"/>
      <c r="F24" s="8"/>
    </row>
    <row r="25" spans="1:7" ht="15.75" x14ac:dyDescent="0.25">
      <c r="A25" s="6" t="s">
        <v>24</v>
      </c>
      <c r="B25" s="7">
        <f>[1]Leche!D22</f>
        <v>81429851.020408168</v>
      </c>
      <c r="C25" s="7">
        <f>'[1]Carne Bovina'!D22</f>
        <v>5628053.9291969938</v>
      </c>
      <c r="D25" s="7">
        <f>'[1]Carne cerdo'!D22</f>
        <v>5868684.417430222</v>
      </c>
      <c r="E25" s="7">
        <f>[1]Miel!D22</f>
        <v>72000</v>
      </c>
      <c r="F25" s="8"/>
    </row>
    <row r="26" spans="1:7" ht="15.75" x14ac:dyDescent="0.25">
      <c r="A26" s="6" t="s">
        <v>25</v>
      </c>
      <c r="B26" s="7">
        <f>[1]Leche!D23</f>
        <v>90731116.32653062</v>
      </c>
      <c r="C26" s="7">
        <f>'[1]Carne Bovina'!D23</f>
        <v>3669902.7906684619</v>
      </c>
      <c r="D26" s="7">
        <f>'[1]Carne cerdo'!D23</f>
        <v>5498372.3426774321</v>
      </c>
      <c r="E26" s="7">
        <f>[1]Miel!D23</f>
        <v>20927.5</v>
      </c>
      <c r="F26" s="8"/>
    </row>
    <row r="27" spans="1:7" ht="15.75" x14ac:dyDescent="0.25">
      <c r="A27" s="6" t="s">
        <v>26</v>
      </c>
      <c r="B27" s="7">
        <f>[1]Leche!D24</f>
        <v>86630938.775510207</v>
      </c>
      <c r="C27" s="7">
        <f>'[1]Carne Bovina'!D24</f>
        <v>5579429.7238640878</v>
      </c>
      <c r="D27" s="7">
        <f>'[1]Carne cerdo'!D24</f>
        <v>6512262.9955547489</v>
      </c>
      <c r="E27" s="7">
        <f>[1]Miel!D24</f>
        <v>31450</v>
      </c>
      <c r="F27" s="8"/>
    </row>
    <row r="28" spans="1:7" ht="15.75" x14ac:dyDescent="0.25">
      <c r="A28" s="9" t="s">
        <v>18</v>
      </c>
      <c r="B28" s="10">
        <f>SUM(B25:B27)</f>
        <v>258791906.12244898</v>
      </c>
      <c r="C28" s="10">
        <f t="shared" ref="C28:E28" si="2">SUM(C25:C27)</f>
        <v>14877386.443729544</v>
      </c>
      <c r="D28" s="10">
        <f t="shared" si="2"/>
        <v>17879319.755662404</v>
      </c>
      <c r="E28" s="10">
        <f t="shared" si="2"/>
        <v>124377.5</v>
      </c>
      <c r="F28" s="8"/>
    </row>
    <row r="29" spans="1:7" ht="15.75" x14ac:dyDescent="0.25">
      <c r="A29" s="12" t="s">
        <v>27</v>
      </c>
      <c r="B29" s="13" t="str">
        <f>IF([2]Leche!B28="","",[2]Leche!D28)</f>
        <v/>
      </c>
      <c r="C29" s="13" t="str">
        <f>IF('[2]Carne Bovina'!B28="","",'[2]Carne Bovina'!D28)</f>
        <v/>
      </c>
      <c r="D29" s="13"/>
      <c r="E29" s="13"/>
      <c r="F29" s="8"/>
    </row>
    <row r="30" spans="1:7" ht="15.75" x14ac:dyDescent="0.25">
      <c r="A30" s="6" t="s">
        <v>28</v>
      </c>
      <c r="B30" s="7">
        <f>[1]Leche!D26</f>
        <v>89774987.755102038</v>
      </c>
      <c r="C30" s="7">
        <f>'[1]Carne Bovina'!D26</f>
        <v>5059830.8432019763</v>
      </c>
      <c r="D30" s="7">
        <f>'[1]Carne cerdo'!D26</f>
        <v>5822177.1145181293</v>
      </c>
      <c r="E30" s="7">
        <f>[1]Miel!D26</f>
        <v>35475</v>
      </c>
      <c r="F30" s="8"/>
    </row>
    <row r="31" spans="1:7" ht="15.75" x14ac:dyDescent="0.25">
      <c r="A31" s="6" t="s">
        <v>29</v>
      </c>
      <c r="B31" s="7" t="str">
        <f>[1]Leche!D27</f>
        <v/>
      </c>
      <c r="C31" s="7" t="str">
        <f>'[1]Carne Bovina'!D27</f>
        <v/>
      </c>
      <c r="D31" s="7" t="str">
        <f>'[1]Carne cerdo'!D27</f>
        <v/>
      </c>
      <c r="E31" s="7" t="str">
        <f>[1]Miel!D27</f>
        <v/>
      </c>
      <c r="F31" s="8"/>
    </row>
    <row r="32" spans="1:7" ht="15.75" x14ac:dyDescent="0.25">
      <c r="A32" s="6" t="s">
        <v>30</v>
      </c>
      <c r="B32" s="7" t="str">
        <f>[1]Leche!D28</f>
        <v/>
      </c>
      <c r="C32" s="7" t="str">
        <f>'[1]Carne Bovina'!D28</f>
        <v/>
      </c>
      <c r="D32" s="7" t="str">
        <f>'[1]Carne cerdo'!D28</f>
        <v/>
      </c>
      <c r="E32" s="7" t="str">
        <f>[1]Miel!D28</f>
        <v/>
      </c>
      <c r="F32" s="8"/>
    </row>
    <row r="33" spans="1:6" ht="15.75" x14ac:dyDescent="0.25">
      <c r="A33" s="16" t="s">
        <v>18</v>
      </c>
      <c r="B33" s="10">
        <f>SUM(B30:B32)</f>
        <v>89774987.755102038</v>
      </c>
      <c r="C33" s="10">
        <f t="shared" ref="C33:E33" si="3">SUM(C30:C32)</f>
        <v>5059830.8432019763</v>
      </c>
      <c r="D33" s="10">
        <f t="shared" si="3"/>
        <v>5822177.1145181293</v>
      </c>
      <c r="E33" s="10">
        <f t="shared" si="3"/>
        <v>35475</v>
      </c>
      <c r="F33" s="8"/>
    </row>
    <row r="34" spans="1:6" ht="15.75" x14ac:dyDescent="0.25">
      <c r="A34" s="17" t="s">
        <v>31</v>
      </c>
      <c r="B34" s="18">
        <f>B33+B28+B23+B18</f>
        <v>801138955.10204077</v>
      </c>
      <c r="C34" s="18">
        <f t="shared" ref="C34:E34" si="4">C33+C28+C23+C18</f>
        <v>50521406.619493499</v>
      </c>
      <c r="D34" s="18">
        <f t="shared" si="4"/>
        <v>54715072.741239533</v>
      </c>
      <c r="E34" s="18">
        <f t="shared" si="4"/>
        <v>722117.5</v>
      </c>
      <c r="F34" s="8"/>
    </row>
    <row r="36" spans="1:6" ht="30" customHeight="1" x14ac:dyDescent="0.25">
      <c r="A36" s="27" t="s">
        <v>32</v>
      </c>
      <c r="B36" s="27"/>
      <c r="C36" s="27"/>
      <c r="D36" s="27"/>
      <c r="E36" s="27"/>
      <c r="F36" s="19"/>
    </row>
    <row r="37" spans="1:6" ht="45.75" customHeight="1" x14ac:dyDescent="0.25">
      <c r="A37" s="27" t="s">
        <v>33</v>
      </c>
      <c r="B37" s="27"/>
      <c r="C37" s="27"/>
      <c r="D37" s="27"/>
      <c r="E37" s="27"/>
    </row>
    <row r="38" spans="1:6" ht="45.75" customHeight="1" x14ac:dyDescent="0.25">
      <c r="A38" s="20" t="s">
        <v>34</v>
      </c>
      <c r="B38" s="20"/>
      <c r="C38" s="20"/>
      <c r="D38" s="20"/>
      <c r="E38" s="20"/>
    </row>
    <row r="39" spans="1:6" ht="30" customHeight="1" x14ac:dyDescent="0.25">
      <c r="A39" s="20" t="s">
        <v>35</v>
      </c>
      <c r="B39" s="20"/>
      <c r="C39" s="20"/>
      <c r="D39" s="20"/>
      <c r="E39" s="20"/>
    </row>
    <row r="40" spans="1:6" x14ac:dyDescent="0.25">
      <c r="A40" s="20" t="s">
        <v>36</v>
      </c>
      <c r="B40" s="20"/>
      <c r="C40" s="20"/>
      <c r="D40" s="20"/>
      <c r="E40" s="20"/>
    </row>
    <row r="41" spans="1:6" x14ac:dyDescent="0.25">
      <c r="A41" s="21" t="s">
        <v>37</v>
      </c>
      <c r="B41" s="21"/>
      <c r="C41" s="21"/>
      <c r="D41" s="21"/>
    </row>
  </sheetData>
  <mergeCells count="15">
    <mergeCell ref="A11:E11"/>
    <mergeCell ref="A6:E6"/>
    <mergeCell ref="A7:E7"/>
    <mergeCell ref="A8:E8"/>
    <mergeCell ref="A9:E9"/>
    <mergeCell ref="A10:E10"/>
    <mergeCell ref="A39:E39"/>
    <mergeCell ref="A40:E40"/>
    <mergeCell ref="A41:D41"/>
    <mergeCell ref="C12:D12"/>
    <mergeCell ref="E12:E13"/>
    <mergeCell ref="C14:E14"/>
    <mergeCell ref="A36:E36"/>
    <mergeCell ref="A37:E37"/>
    <mergeCell ref="A38:E38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Consolidado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Marcos Cabral</cp:lastModifiedBy>
  <dcterms:created xsi:type="dcterms:W3CDTF">2018-11-20T13:07:43Z</dcterms:created>
  <dcterms:modified xsi:type="dcterms:W3CDTF">2025-06-04T20:24:52Z</dcterms:modified>
</cp:coreProperties>
</file>