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cos Cabral\Desktop\1 A OIA DIGEGA MC  (OF. LIBRE ACCESO A LA INFORMACION\1 CARPESTA Y ARCHIVOS MIGRACION DEL PORTAL NEW\7 Estadisticas Inst. (8C, c-una con 3 C)\2021\"/>
    </mc:Choice>
  </mc:AlternateContent>
  <xr:revisionPtr revIDLastSave="0" documentId="8_{28154B81-3A81-4C46-917F-9EF70F062880}" xr6:coauthVersionLast="47" xr6:coauthVersionMax="47" xr10:uidLastSave="{00000000-0000-0000-0000-000000000000}"/>
  <bookViews>
    <workbookView xWindow="8430" yWindow="8430" windowWidth="27675" windowHeight="8940" tabRatio="918" xr2:uid="{00000000-000D-0000-FFFF-FFFF00000000}"/>
  </bookViews>
  <sheets>
    <sheet name="Consolidado" sheetId="15" r:id="rId1"/>
    <sheet name="Bovino Carnico" sheetId="5" r:id="rId2"/>
    <sheet name="Bovino Lacteo" sheetId="6" r:id="rId3"/>
    <sheet name="Leche" sheetId="7" r:id="rId4"/>
    <sheet name="Porcino Carnico" sheetId="8" r:id="rId5"/>
    <sheet name="Pieles" sheetId="11" r:id="rId6"/>
    <sheet name="Embutidos" sheetId="12" r:id="rId7"/>
    <sheet name="Otro Origen" sheetId="14" r:id="rId8"/>
    <sheet name="Huevo" sheetId="21" state="hidden" r:id="rId9"/>
    <sheet name="Pro vet" sheetId="20" r:id="rId10"/>
  </sheets>
  <definedNames>
    <definedName name="_xlnm._FilterDatabase" localSheetId="6" hidden="1">Embutidos!#REF!</definedName>
    <definedName name="_xlnm.Print_Titles" localSheetId="1">'Bovino Carnico'!$9:$11</definedName>
    <definedName name="_xlnm.Print_Titles" localSheetId="2">'Bovino Lacteo'!$9:$11</definedName>
    <definedName name="_xlnm.Print_Titles" localSheetId="6">Embutidos!$9:$11</definedName>
    <definedName name="_xlnm.Print_Titles" localSheetId="8">Huevo!$10:$11</definedName>
    <definedName name="_xlnm.Print_Titles" localSheetId="3">Leche!$9:$11</definedName>
    <definedName name="_xlnm.Print_Titles" localSheetId="7">'Otro Origen'!$9:$11</definedName>
    <definedName name="_xlnm.Print_Titles" localSheetId="5">Pieles!$9:$11</definedName>
    <definedName name="_xlnm.Print_Titles" localSheetId="4">'Porcino Carnico'!$9:$11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7" i="20" l="1"/>
  <c r="E26" i="20"/>
  <c r="F44" i="14"/>
  <c r="G44" i="14"/>
  <c r="F43" i="14"/>
  <c r="G43" i="14"/>
  <c r="F25" i="7" l="1"/>
  <c r="G25" i="7"/>
  <c r="F33" i="6"/>
  <c r="G33" i="6"/>
  <c r="F32" i="6"/>
  <c r="G32" i="6"/>
  <c r="F26" i="5"/>
  <c r="G26" i="5" s="1"/>
  <c r="G25" i="5"/>
  <c r="F13" i="5"/>
  <c r="F17" i="5"/>
  <c r="F19" i="5"/>
  <c r="F25" i="5"/>
  <c r="G21" i="5"/>
  <c r="F21" i="5"/>
  <c r="G19" i="5"/>
  <c r="E24" i="20" l="1"/>
  <c r="F36" i="14"/>
  <c r="G36" i="14"/>
  <c r="F27" i="11"/>
  <c r="G27" i="11"/>
  <c r="F23" i="7"/>
  <c r="G23" i="7"/>
  <c r="F23" i="6"/>
  <c r="G23" i="6"/>
  <c r="F28" i="6"/>
  <c r="G28" i="6"/>
  <c r="E20" i="20"/>
  <c r="E17" i="20"/>
  <c r="F21" i="11"/>
  <c r="G21" i="11"/>
  <c r="F29" i="14"/>
  <c r="F32" i="14" s="1"/>
  <c r="G29" i="14"/>
  <c r="G32" i="14" s="1"/>
  <c r="F17" i="11"/>
  <c r="G17" i="11"/>
  <c r="F21" i="6"/>
  <c r="G21" i="6"/>
  <c r="G13" i="5"/>
  <c r="G17" i="5"/>
  <c r="E15" i="20" l="1"/>
  <c r="F24" i="14"/>
  <c r="G24" i="14"/>
  <c r="F15" i="11"/>
  <c r="F28" i="11" s="1"/>
  <c r="G15" i="11"/>
  <c r="F15" i="7"/>
  <c r="F26" i="7" s="1"/>
  <c r="G15" i="7"/>
  <c r="G26" i="7" s="1"/>
  <c r="F14" i="6"/>
  <c r="G14" i="6"/>
  <c r="F18" i="6"/>
  <c r="G18" i="6"/>
  <c r="E13" i="20"/>
  <c r="F18" i="14"/>
  <c r="G18" i="14"/>
  <c r="F13" i="12"/>
  <c r="F14" i="12" s="1"/>
  <c r="G13" i="12"/>
  <c r="G14" i="12" s="1"/>
  <c r="F13" i="11"/>
  <c r="G13" i="11"/>
  <c r="F13" i="7"/>
  <c r="G28" i="11" l="1"/>
  <c r="G13" i="7"/>
  <c r="B10" i="20" l="1"/>
  <c r="A10" i="14"/>
  <c r="A10" i="12"/>
  <c r="A10" i="11"/>
  <c r="A10" i="8"/>
  <c r="A10" i="7"/>
  <c r="A10" i="6"/>
  <c r="A10" i="5"/>
  <c r="B12" i="15" l="1"/>
  <c r="C12" i="15"/>
  <c r="A9" i="21" l="1"/>
  <c r="F16" i="21" l="1"/>
  <c r="G16" i="21"/>
  <c r="B19" i="15" l="1"/>
  <c r="C19" i="15"/>
  <c r="C20" i="15" l="1"/>
  <c r="C15" i="15"/>
  <c r="B15" i="15"/>
  <c r="B16" i="15" l="1"/>
  <c r="C16" i="15"/>
  <c r="B18" i="15"/>
  <c r="B17" i="15"/>
  <c r="C17" i="15"/>
  <c r="C14" i="15" l="1"/>
  <c r="B14" i="15"/>
  <c r="B13" i="15"/>
  <c r="C13" i="15"/>
  <c r="B21" i="15" l="1"/>
  <c r="C18" i="15" l="1"/>
  <c r="C21" i="15" s="1"/>
</calcChain>
</file>

<file path=xl/sharedStrings.xml><?xml version="1.0" encoding="utf-8"?>
<sst xmlns="http://schemas.openxmlformats.org/spreadsheetml/2006/main" count="497" uniqueCount="101">
  <si>
    <t>Total</t>
  </si>
  <si>
    <t>Leche</t>
  </si>
  <si>
    <t>Otro Origen</t>
  </si>
  <si>
    <t>Embutidos</t>
  </si>
  <si>
    <t>Mes</t>
  </si>
  <si>
    <t>Origen</t>
  </si>
  <si>
    <t>Clasificación</t>
  </si>
  <si>
    <t>Kilos</t>
  </si>
  <si>
    <t>Valor US$</t>
  </si>
  <si>
    <t>Res</t>
  </si>
  <si>
    <t>Lacteo</t>
  </si>
  <si>
    <t>Cerdo</t>
  </si>
  <si>
    <t>Pieles</t>
  </si>
  <si>
    <t>Mercancia</t>
  </si>
  <si>
    <t>República Dominicana</t>
  </si>
  <si>
    <t>MINISTERIO DE AGRICULTURA</t>
  </si>
  <si>
    <t>Dirección General de Ganadería</t>
  </si>
  <si>
    <t>Productos Veterinarios</t>
  </si>
  <si>
    <t>Destino</t>
  </si>
  <si>
    <t>Piel</t>
  </si>
  <si>
    <t>Pais de Procedencia</t>
  </si>
  <si>
    <t>Huevos</t>
  </si>
  <si>
    <t>Consolidado de Importaciones de Huevos del Año 2017</t>
  </si>
  <si>
    <t>Nota: Los meses con asterisco (*) estan sujetos a cambios</t>
  </si>
  <si>
    <t>Enero*</t>
  </si>
  <si>
    <t>Consolidado de Exportaciones de Mercancia de Otro Origen del Año 2019</t>
  </si>
  <si>
    <t>Consolidado de Exportaciones de Productos veterinarios del Año 2019</t>
  </si>
  <si>
    <t>Consolidado General de Exportaciones</t>
  </si>
  <si>
    <t>Consolidado de Exportaciones de Carne de Res</t>
  </si>
  <si>
    <t>Consolidado de Exportaciones de Lacteo</t>
  </si>
  <si>
    <t>Consolidado de Exportaciones de Leche</t>
  </si>
  <si>
    <t>Consolidado de Exportaciones de Carne de Cerdo</t>
  </si>
  <si>
    <t>Consolidado de Exportaciones de Pieles</t>
  </si>
  <si>
    <t>Consolidado de Exportaciones de Embutidos</t>
  </si>
  <si>
    <t>Enero</t>
  </si>
  <si>
    <t>Bovino</t>
  </si>
  <si>
    <t>Estados Unidos</t>
  </si>
  <si>
    <t>Barbados</t>
  </si>
  <si>
    <t>Helados</t>
  </si>
  <si>
    <t>Lácteo</t>
  </si>
  <si>
    <t>Queso</t>
  </si>
  <si>
    <t>Holandes</t>
  </si>
  <si>
    <t>Honduras</t>
  </si>
  <si>
    <t>Leche UHT</t>
  </si>
  <si>
    <t>Leche con Chocolate</t>
  </si>
  <si>
    <t>Piel Animal</t>
  </si>
  <si>
    <t>Curtidas o curadas</t>
  </si>
  <si>
    <t>Embutidos Variados</t>
  </si>
  <si>
    <t>Trinidad &amp; Tobago</t>
  </si>
  <si>
    <t>Sazones</t>
  </si>
  <si>
    <t>Otro Tipo</t>
  </si>
  <si>
    <t>Jamaica</t>
  </si>
  <si>
    <t>Haiti</t>
  </si>
  <si>
    <t>Caldo de pollo</t>
  </si>
  <si>
    <t>Adereso</t>
  </si>
  <si>
    <t>PVET</t>
  </si>
  <si>
    <t>Puerto Rico</t>
  </si>
  <si>
    <t>Febrero</t>
  </si>
  <si>
    <t>Dulce de leche</t>
  </si>
  <si>
    <t>Febrero*</t>
  </si>
  <si>
    <t>Curazao</t>
  </si>
  <si>
    <t>Sopa</t>
  </si>
  <si>
    <t>Año 2021</t>
  </si>
  <si>
    <t>Marzo</t>
  </si>
  <si>
    <t>Marzo*</t>
  </si>
  <si>
    <t>Guayana Francesa</t>
  </si>
  <si>
    <t>Italia</t>
  </si>
  <si>
    <t>Mayonesa</t>
  </si>
  <si>
    <t>Abril</t>
  </si>
  <si>
    <t>Pieles Bovinas Frescas Saladas</t>
  </si>
  <si>
    <t>Brasil</t>
  </si>
  <si>
    <t>Camboya</t>
  </si>
  <si>
    <t>Canada</t>
  </si>
  <si>
    <t>Abril*</t>
  </si>
  <si>
    <t>Guyana</t>
  </si>
  <si>
    <t>Mayo</t>
  </si>
  <si>
    <t>Crema Agria</t>
  </si>
  <si>
    <t>Leche Diferentes Presentaciones</t>
  </si>
  <si>
    <t>Dinamarca</t>
  </si>
  <si>
    <t>Formula Infantil</t>
  </si>
  <si>
    <t>Singapur</t>
  </si>
  <si>
    <t>Leche entera en polvo</t>
  </si>
  <si>
    <t>Granada</t>
  </si>
  <si>
    <t>Antigua y Barbuda</t>
  </si>
  <si>
    <t/>
  </si>
  <si>
    <t>Piel Bovina Salada verde</t>
  </si>
  <si>
    <t>Indonesia</t>
  </si>
  <si>
    <t>Mexico</t>
  </si>
  <si>
    <t>Turquia</t>
  </si>
  <si>
    <t>Mayo*</t>
  </si>
  <si>
    <t>Productos Lácteos Y Cárnicos</t>
  </si>
  <si>
    <t>Bonaire</t>
  </si>
  <si>
    <t>Ghana</t>
  </si>
  <si>
    <t>Junio</t>
  </si>
  <si>
    <t>Cárnico</t>
  </si>
  <si>
    <t>Cortes</t>
  </si>
  <si>
    <t>El Salvador</t>
  </si>
  <si>
    <t>Guatemala</t>
  </si>
  <si>
    <t>Grasa</t>
  </si>
  <si>
    <t>Junio*</t>
  </si>
  <si>
    <t>Leche entera liquida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</si>
</sst>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i/>
      <shadow/>
      <sz val="18"/>
      <color theme="1"/>
      <name val="Garamond"/>
      <family val="1"/>
    </font>
    <font>
      <b/>
      <i/>
      <sz val="17"/>
      <color theme="1"/>
      <name val="Times New Roman"/>
      <family val="1"/>
    </font>
    <font>
      <b/>
      <i/>
      <sz val="14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0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</cellStyleXfs>
  <cellXfs count="57">
    <xf numFmtId="0" fontId="0" fillId="0" borderId="0" xfId="0"/>
    <xf numFmtId="43" fontId="4" fillId="0" borderId="0" xfId="1" applyFont="1"/>
    <xf numFmtId="0" fontId="2" fillId="2" borderId="1" xfId="4" applyFont="1" applyFill="1" applyBorder="1" applyAlignment="1">
      <alignment horizontal="center"/>
    </xf>
    <xf numFmtId="0" fontId="2" fillId="2" borderId="2" xfId="4" applyFont="1" applyFill="1" applyBorder="1" applyAlignment="1">
      <alignment horizontal="center"/>
    </xf>
    <xf numFmtId="43" fontId="2" fillId="2" borderId="3" xfId="1" applyFont="1" applyFill="1" applyBorder="1" applyAlignment="1">
      <alignment horizontal="center"/>
    </xf>
    <xf numFmtId="164" fontId="2" fillId="2" borderId="2" xfId="1" applyNumberFormat="1" applyFont="1" applyFill="1" applyBorder="1" applyAlignment="1">
      <alignment horizontal="center"/>
    </xf>
    <xf numFmtId="164" fontId="4" fillId="0" borderId="0" xfId="1" applyNumberFormat="1" applyFont="1"/>
    <xf numFmtId="0" fontId="0" fillId="0" borderId="5" xfId="0" applyBorder="1"/>
    <xf numFmtId="164" fontId="4" fillId="0" borderId="5" xfId="1" applyNumberFormat="1" applyFont="1" applyBorder="1"/>
    <xf numFmtId="0" fontId="0" fillId="0" borderId="6" xfId="0" applyBorder="1"/>
    <xf numFmtId="164" fontId="4" fillId="0" borderId="6" xfId="1" applyNumberFormat="1" applyFont="1" applyBorder="1"/>
    <xf numFmtId="0" fontId="6" fillId="0" borderId="0" xfId="0" applyFont="1" applyAlignment="1">
      <alignment horizontal="center"/>
    </xf>
    <xf numFmtId="0" fontId="0" fillId="0" borderId="7" xfId="0" applyBorder="1"/>
    <xf numFmtId="164" fontId="4" fillId="0" borderId="7" xfId="1" applyNumberFormat="1" applyFont="1" applyBorder="1"/>
    <xf numFmtId="0" fontId="5" fillId="4" borderId="4" xfId="0" applyFont="1" applyFill="1" applyBorder="1"/>
    <xf numFmtId="43" fontId="5" fillId="4" borderId="4" xfId="1" applyFont="1" applyFill="1" applyBorder="1"/>
    <xf numFmtId="164" fontId="5" fillId="4" borderId="4" xfId="1" applyNumberFormat="1" applyFont="1" applyFill="1" applyBorder="1"/>
    <xf numFmtId="164" fontId="7" fillId="4" borderId="8" xfId="1" applyNumberFormat="1" applyFont="1" applyFill="1" applyBorder="1"/>
    <xf numFmtId="43" fontId="7" fillId="4" borderId="8" xfId="1" applyFont="1" applyFill="1" applyBorder="1"/>
    <xf numFmtId="0" fontId="2" fillId="3" borderId="8" xfId="3" applyFont="1" applyFill="1" applyBorder="1" applyAlignment="1">
      <alignment wrapText="1"/>
    </xf>
    <xf numFmtId="43" fontId="5" fillId="3" borderId="8" xfId="1" applyFont="1" applyFill="1" applyBorder="1"/>
    <xf numFmtId="164" fontId="5" fillId="3" borderId="8" xfId="1" applyNumberFormat="1" applyFont="1" applyFill="1" applyBorder="1"/>
    <xf numFmtId="0" fontId="2" fillId="3" borderId="4" xfId="3" applyFont="1" applyFill="1" applyBorder="1" applyAlignment="1">
      <alignment wrapText="1"/>
    </xf>
    <xf numFmtId="43" fontId="5" fillId="3" borderId="4" xfId="1" applyFont="1" applyFill="1" applyBorder="1"/>
    <xf numFmtId="164" fontId="5" fillId="3" borderId="4" xfId="1" applyNumberFormat="1" applyFont="1" applyFill="1" applyBorder="1"/>
    <xf numFmtId="164" fontId="7" fillId="4" borderId="4" xfId="1" applyNumberFormat="1" applyFont="1" applyFill="1" applyBorder="1"/>
    <xf numFmtId="43" fontId="7" fillId="4" borderId="4" xfId="1" applyFont="1" applyFill="1" applyBorder="1"/>
    <xf numFmtId="43" fontId="4" fillId="0" borderId="6" xfId="1" applyFont="1" applyBorder="1"/>
    <xf numFmtId="43" fontId="4" fillId="0" borderId="5" xfId="1" applyFont="1" applyBorder="1"/>
    <xf numFmtId="43" fontId="0" fillId="0" borderId="0" xfId="1" applyFont="1"/>
    <xf numFmtId="0" fontId="2" fillId="2" borderId="4" xfId="4" applyFont="1" applyFill="1" applyBorder="1" applyAlignment="1">
      <alignment horizontal="center"/>
    </xf>
    <xf numFmtId="43" fontId="2" fillId="2" borderId="4" xfId="1" applyFont="1" applyFill="1" applyBorder="1" applyAlignment="1">
      <alignment horizontal="center"/>
    </xf>
    <xf numFmtId="0" fontId="1" fillId="0" borderId="13" xfId="2" applyFont="1" applyBorder="1" applyAlignment="1">
      <alignment wrapText="1"/>
    </xf>
    <xf numFmtId="164" fontId="1" fillId="0" borderId="13" xfId="1" applyNumberFormat="1" applyFont="1" applyFill="1" applyBorder="1" applyAlignment="1">
      <alignment horizontal="right" wrapText="1"/>
    </xf>
    <xf numFmtId="43" fontId="1" fillId="0" borderId="13" xfId="1" applyFont="1" applyFill="1" applyBorder="1" applyAlignment="1">
      <alignment horizontal="right" wrapText="1"/>
    </xf>
    <xf numFmtId="0" fontId="2" fillId="2" borderId="14" xfId="4" applyFont="1" applyFill="1" applyBorder="1" applyAlignment="1">
      <alignment horizontal="center"/>
    </xf>
    <xf numFmtId="164" fontId="2" fillId="2" borderId="14" xfId="1" applyNumberFormat="1" applyFont="1" applyFill="1" applyBorder="1" applyAlignment="1">
      <alignment horizontal="center"/>
    </xf>
    <xf numFmtId="43" fontId="2" fillId="2" borderId="15" xfId="1" applyFont="1" applyFill="1" applyBorder="1" applyAlignment="1">
      <alignment horizontal="center"/>
    </xf>
    <xf numFmtId="0" fontId="2" fillId="3" borderId="7" xfId="3" applyFont="1" applyFill="1" applyBorder="1" applyAlignment="1">
      <alignment wrapText="1"/>
    </xf>
    <xf numFmtId="164" fontId="5" fillId="3" borderId="7" xfId="1" applyNumberFormat="1" applyFont="1" applyFill="1" applyBorder="1"/>
    <xf numFmtId="43" fontId="5" fillId="3" borderId="7" xfId="1" applyFont="1" applyFill="1" applyBorder="1"/>
    <xf numFmtId="0" fontId="0" fillId="0" borderId="13" xfId="0" applyBorder="1"/>
    <xf numFmtId="164" fontId="4" fillId="0" borderId="13" xfId="1" applyNumberFormat="1" applyFont="1" applyBorder="1"/>
    <xf numFmtId="43" fontId="1" fillId="0" borderId="13" xfId="1" applyFont="1" applyFill="1" applyBorder="1" applyAlignment="1">
      <alignment wrapText="1"/>
    </xf>
    <xf numFmtId="164" fontId="1" fillId="0" borderId="13" xfId="1" applyNumberFormat="1" applyFont="1" applyFill="1" applyBorder="1" applyAlignment="1">
      <alignment horizontal="right"/>
    </xf>
    <xf numFmtId="43" fontId="1" fillId="0" borderId="13" xfId="1" applyFont="1" applyFill="1" applyBorder="1" applyAlignment="1">
      <alignment horizontal="right"/>
    </xf>
    <xf numFmtId="0" fontId="2" fillId="2" borderId="16" xfId="4" applyFont="1" applyFill="1" applyBorder="1" applyAlignment="1">
      <alignment horizontal="center"/>
    </xf>
    <xf numFmtId="0" fontId="2" fillId="2" borderId="10" xfId="4" applyFont="1" applyFill="1" applyBorder="1" applyAlignment="1">
      <alignment horizontal="center"/>
    </xf>
    <xf numFmtId="0" fontId="2" fillId="2" borderId="11" xfId="4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2" fillId="2" borderId="9" xfId="4" applyFont="1" applyFill="1" applyBorder="1" applyAlignment="1">
      <alignment horizontal="center"/>
    </xf>
    <xf numFmtId="0" fontId="2" fillId="2" borderId="12" xfId="4" applyFont="1" applyFill="1" applyBorder="1" applyAlignment="1">
      <alignment horizontal="center"/>
    </xf>
    <xf numFmtId="0" fontId="10" fillId="0" borderId="0" xfId="0" applyFont="1" applyAlignment="1">
      <alignment horizontal="center"/>
    </xf>
    <xf numFmtId="0" fontId="2" fillId="2" borderId="3" xfId="4" applyFont="1" applyFill="1" applyBorder="1" applyAlignment="1">
      <alignment horizontal="center"/>
    </xf>
    <xf numFmtId="0" fontId="2" fillId="2" borderId="4" xfId="4" applyFont="1" applyFill="1" applyBorder="1" applyAlignment="1">
      <alignment horizontal="center"/>
    </xf>
  </cellXfs>
  <cellStyles count="5">
    <cellStyle name="Millares" xfId="1" builtinId="3"/>
    <cellStyle name="Normal" xfId="0" builtinId="0"/>
    <cellStyle name="Normal_Bovino Lacteo" xfId="2" xr:uid="{00000000-0005-0000-0000-000002000000}"/>
    <cellStyle name="Normal_Hoja14" xfId="3" xr:uid="{00000000-0005-0000-0000-000003000000}"/>
    <cellStyle name="Normal_Hoja5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152400</xdr:colOff>
      <xdr:row>0</xdr:row>
      <xdr:rowOff>9525</xdr:rowOff>
    </xdr:from>
    <xdr:to>
      <xdr:col>1</xdr:col>
      <xdr:colOff>1009650</xdr:colOff>
      <xdr:row>4</xdr:row>
      <xdr:rowOff>76200</xdr:rowOff>
    </xdr:to>
    <xdr:pic>
      <xdr:nvPicPr>
        <xdr:cNvPr id="2130" name="Picture 1" descr="escudo">
          <a:extLst>
            <a:ext uri="{FF2B5EF4-FFF2-40B4-BE49-F238E27FC236}">
              <a16:creationId xmlns:a16="http://schemas.microsoft.com/office/drawing/2014/main" id="{00000000-0008-0000-0000-000052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57350" y="9525"/>
          <a:ext cx="857250" cy="828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142875</xdr:colOff>
      <xdr:row>2</xdr:row>
      <xdr:rowOff>85725</xdr:rowOff>
    </xdr:from>
    <xdr:to>
      <xdr:col>3</xdr:col>
      <xdr:colOff>24765</xdr:colOff>
      <xdr:row>6</xdr:row>
      <xdr:rowOff>28575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67050" y="466725"/>
          <a:ext cx="1177290" cy="7048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1</xdr:row>
      <xdr:rowOff>85725</xdr:rowOff>
    </xdr:from>
    <xdr:to>
      <xdr:col>0</xdr:col>
      <xdr:colOff>1184645</xdr:colOff>
      <xdr:row>6</xdr:row>
      <xdr:rowOff>47625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276225"/>
          <a:ext cx="1127495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238125</xdr:colOff>
      <xdr:row>0</xdr:row>
      <xdr:rowOff>47625</xdr:rowOff>
    </xdr:from>
    <xdr:to>
      <xdr:col>3</xdr:col>
      <xdr:colOff>1152525</xdr:colOff>
      <xdr:row>4</xdr:row>
      <xdr:rowOff>95250</xdr:rowOff>
    </xdr:to>
    <xdr:pic>
      <xdr:nvPicPr>
        <xdr:cNvPr id="2" name="Picture 1" descr="escudo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76400" y="47625"/>
          <a:ext cx="914400" cy="809625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381000</xdr:colOff>
      <xdr:row>2</xdr:row>
      <xdr:rowOff>66675</xdr:rowOff>
    </xdr:from>
    <xdr:to>
      <xdr:col>5</xdr:col>
      <xdr:colOff>62865</xdr:colOff>
      <xdr:row>6</xdr:row>
      <xdr:rowOff>9525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62300" y="447675"/>
          <a:ext cx="1177290" cy="704850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152400</xdr:colOff>
      <xdr:row>1</xdr:row>
      <xdr:rowOff>66675</xdr:rowOff>
    </xdr:from>
    <xdr:to>
      <xdr:col>2</xdr:col>
      <xdr:colOff>365495</xdr:colOff>
      <xdr:row>6</xdr:row>
      <xdr:rowOff>28575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57175"/>
          <a:ext cx="1127495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295275</xdr:colOff>
      <xdr:row>0</xdr:row>
      <xdr:rowOff>57150</xdr:rowOff>
    </xdr:from>
    <xdr:to>
      <xdr:col>4</xdr:col>
      <xdr:colOff>161925</xdr:colOff>
      <xdr:row>4</xdr:row>
      <xdr:rowOff>38100</xdr:rowOff>
    </xdr:to>
    <xdr:pic>
      <xdr:nvPicPr>
        <xdr:cNvPr id="3154" name="Picture 1" descr="escudo">
          <a:extLst>
            <a:ext uri="{FF2B5EF4-FFF2-40B4-BE49-F238E27FC236}">
              <a16:creationId xmlns:a16="http://schemas.microsoft.com/office/drawing/2014/main" id="{00000000-0008-0000-0100-000052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362200" y="57150"/>
          <a:ext cx="9715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638175</xdr:colOff>
      <xdr:row>2</xdr:row>
      <xdr:rowOff>76200</xdr:rowOff>
    </xdr:from>
    <xdr:to>
      <xdr:col>6</xdr:col>
      <xdr:colOff>205740</xdr:colOff>
      <xdr:row>6</xdr:row>
      <xdr:rowOff>19050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00" y="457200"/>
          <a:ext cx="1177290" cy="704850"/>
        </a:xfrm>
        <a:prstGeom prst="rect">
          <a:avLst/>
        </a:prstGeom>
      </xdr:spPr>
    </xdr:pic>
    <xdr:clientData/>
  </xdr:twoCellAnchor>
  <xdr:twoCellAnchor editAs="oneCell">
    <xdr:from>
      <xdr:col>0</xdr:col>
      <xdr:colOff>600075</xdr:colOff>
      <xdr:row>1</xdr:row>
      <xdr:rowOff>66675</xdr:rowOff>
    </xdr:from>
    <xdr:to>
      <xdr:col>2</xdr:col>
      <xdr:colOff>375020</xdr:colOff>
      <xdr:row>6</xdr:row>
      <xdr:rowOff>28575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257175"/>
          <a:ext cx="1127495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495299</xdr:colOff>
      <xdr:row>0</xdr:row>
      <xdr:rowOff>28575</xdr:rowOff>
    </xdr:from>
    <xdr:to>
      <xdr:col>4</xdr:col>
      <xdr:colOff>200024</xdr:colOff>
      <xdr:row>4</xdr:row>
      <xdr:rowOff>171450</xdr:rowOff>
    </xdr:to>
    <xdr:pic>
      <xdr:nvPicPr>
        <xdr:cNvPr id="4178" name="Picture 1" descr="escudo">
          <a:extLst>
            <a:ext uri="{FF2B5EF4-FFF2-40B4-BE49-F238E27FC236}">
              <a16:creationId xmlns:a16="http://schemas.microsoft.com/office/drawing/2014/main" id="{00000000-0008-0000-0200-000052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562224" y="28575"/>
          <a:ext cx="981075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790575</xdr:colOff>
      <xdr:row>2</xdr:row>
      <xdr:rowOff>47625</xdr:rowOff>
    </xdr:from>
    <xdr:to>
      <xdr:col>6</xdr:col>
      <xdr:colOff>24765</xdr:colOff>
      <xdr:row>5</xdr:row>
      <xdr:rowOff>180975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33850" y="428625"/>
          <a:ext cx="1177290" cy="704850"/>
        </a:xfrm>
        <a:prstGeom prst="rect">
          <a:avLst/>
        </a:prstGeom>
      </xdr:spPr>
    </xdr:pic>
    <xdr:clientData/>
  </xdr:twoCellAnchor>
  <xdr:twoCellAnchor editAs="oneCell">
    <xdr:from>
      <xdr:col>1</xdr:col>
      <xdr:colOff>361950</xdr:colOff>
      <xdr:row>1</xdr:row>
      <xdr:rowOff>47625</xdr:rowOff>
    </xdr:from>
    <xdr:to>
      <xdr:col>3</xdr:col>
      <xdr:colOff>184520</xdr:colOff>
      <xdr:row>6</xdr:row>
      <xdr:rowOff>9525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0" y="238125"/>
          <a:ext cx="1127495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676275</xdr:colOff>
      <xdr:row>0</xdr:row>
      <xdr:rowOff>161924</xdr:rowOff>
    </xdr:from>
    <xdr:to>
      <xdr:col>3</xdr:col>
      <xdr:colOff>1524000</xdr:colOff>
      <xdr:row>4</xdr:row>
      <xdr:rowOff>190499</xdr:rowOff>
    </xdr:to>
    <xdr:pic>
      <xdr:nvPicPr>
        <xdr:cNvPr id="5202" name="Picture 1" descr="escudo">
          <a:extLst>
            <a:ext uri="{FF2B5EF4-FFF2-40B4-BE49-F238E27FC236}">
              <a16:creationId xmlns:a16="http://schemas.microsoft.com/office/drawing/2014/main" id="{00000000-0008-0000-0300-000052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743200" y="161924"/>
          <a:ext cx="847725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647700</xdr:colOff>
      <xdr:row>2</xdr:row>
      <xdr:rowOff>76200</xdr:rowOff>
    </xdr:from>
    <xdr:to>
      <xdr:col>5</xdr:col>
      <xdr:colOff>558165</xdr:colOff>
      <xdr:row>6</xdr:row>
      <xdr:rowOff>19050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86250" y="457200"/>
          <a:ext cx="1177290" cy="704850"/>
        </a:xfrm>
        <a:prstGeom prst="rect">
          <a:avLst/>
        </a:prstGeom>
      </xdr:spPr>
    </xdr:pic>
    <xdr:clientData/>
  </xdr:twoCellAnchor>
  <xdr:twoCellAnchor editAs="oneCell">
    <xdr:from>
      <xdr:col>1</xdr:col>
      <xdr:colOff>485775</xdr:colOff>
      <xdr:row>1</xdr:row>
      <xdr:rowOff>76200</xdr:rowOff>
    </xdr:from>
    <xdr:to>
      <xdr:col>3</xdr:col>
      <xdr:colOff>308345</xdr:colOff>
      <xdr:row>6</xdr:row>
      <xdr:rowOff>38100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" y="266700"/>
          <a:ext cx="1127495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504825</xdr:colOff>
      <xdr:row>0</xdr:row>
      <xdr:rowOff>57150</xdr:rowOff>
    </xdr:from>
    <xdr:to>
      <xdr:col>4</xdr:col>
      <xdr:colOff>133350</xdr:colOff>
      <xdr:row>5</xdr:row>
      <xdr:rowOff>0</xdr:rowOff>
    </xdr:to>
    <xdr:pic>
      <xdr:nvPicPr>
        <xdr:cNvPr id="6226" name="Picture 1" descr="escudo">
          <a:extLst>
            <a:ext uri="{FF2B5EF4-FFF2-40B4-BE49-F238E27FC236}">
              <a16:creationId xmlns:a16="http://schemas.microsoft.com/office/drawing/2014/main" id="{00000000-0008-0000-0400-000052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638425" y="57150"/>
          <a:ext cx="876300" cy="895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628650</xdr:colOff>
      <xdr:row>2</xdr:row>
      <xdr:rowOff>66675</xdr:rowOff>
    </xdr:from>
    <xdr:to>
      <xdr:col>5</xdr:col>
      <xdr:colOff>558165</xdr:colOff>
      <xdr:row>6</xdr:row>
      <xdr:rowOff>9525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10025" y="447675"/>
          <a:ext cx="1177290" cy="704850"/>
        </a:xfrm>
        <a:prstGeom prst="rect">
          <a:avLst/>
        </a:prstGeom>
      </xdr:spPr>
    </xdr:pic>
    <xdr:clientData/>
  </xdr:twoCellAnchor>
  <xdr:twoCellAnchor editAs="oneCell">
    <xdr:from>
      <xdr:col>1</xdr:col>
      <xdr:colOff>209550</xdr:colOff>
      <xdr:row>1</xdr:row>
      <xdr:rowOff>66675</xdr:rowOff>
    </xdr:from>
    <xdr:to>
      <xdr:col>2</xdr:col>
      <xdr:colOff>794120</xdr:colOff>
      <xdr:row>6</xdr:row>
      <xdr:rowOff>28575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257175"/>
          <a:ext cx="1127495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962025</xdr:colOff>
      <xdr:row>0</xdr:row>
      <xdr:rowOff>0</xdr:rowOff>
    </xdr:from>
    <xdr:to>
      <xdr:col>4</xdr:col>
      <xdr:colOff>152400</xdr:colOff>
      <xdr:row>4</xdr:row>
      <xdr:rowOff>161925</xdr:rowOff>
    </xdr:to>
    <xdr:pic>
      <xdr:nvPicPr>
        <xdr:cNvPr id="9298" name="Picture 1" descr="escudo">
          <a:extLst>
            <a:ext uri="{FF2B5EF4-FFF2-40B4-BE49-F238E27FC236}">
              <a16:creationId xmlns:a16="http://schemas.microsoft.com/office/drawing/2014/main" id="{00000000-0008-0000-0500-0000522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048000" y="0"/>
          <a:ext cx="90487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619125</xdr:colOff>
      <xdr:row>2</xdr:row>
      <xdr:rowOff>66675</xdr:rowOff>
    </xdr:from>
    <xdr:to>
      <xdr:col>5</xdr:col>
      <xdr:colOff>548640</xdr:colOff>
      <xdr:row>6</xdr:row>
      <xdr:rowOff>9525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19600" y="447675"/>
          <a:ext cx="1177290" cy="704850"/>
        </a:xfrm>
        <a:prstGeom prst="rect">
          <a:avLst/>
        </a:prstGeom>
      </xdr:spPr>
    </xdr:pic>
    <xdr:clientData/>
  </xdr:twoCellAnchor>
  <xdr:twoCellAnchor editAs="oneCell">
    <xdr:from>
      <xdr:col>2</xdr:col>
      <xdr:colOff>123825</xdr:colOff>
      <xdr:row>1</xdr:row>
      <xdr:rowOff>66675</xdr:rowOff>
    </xdr:from>
    <xdr:to>
      <xdr:col>3</xdr:col>
      <xdr:colOff>451220</xdr:colOff>
      <xdr:row>6</xdr:row>
      <xdr:rowOff>28575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9700" y="257175"/>
          <a:ext cx="1127495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390525</xdr:colOff>
      <xdr:row>0</xdr:row>
      <xdr:rowOff>28575</xdr:rowOff>
    </xdr:from>
    <xdr:to>
      <xdr:col>4</xdr:col>
      <xdr:colOff>28575</xdr:colOff>
      <xdr:row>4</xdr:row>
      <xdr:rowOff>171450</xdr:rowOff>
    </xdr:to>
    <xdr:pic>
      <xdr:nvPicPr>
        <xdr:cNvPr id="10322" name="Picture 1" descr="escudo">
          <a:extLst>
            <a:ext uri="{FF2B5EF4-FFF2-40B4-BE49-F238E27FC236}">
              <a16:creationId xmlns:a16="http://schemas.microsoft.com/office/drawing/2014/main" id="{00000000-0008-0000-0600-0000522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714625" y="28575"/>
          <a:ext cx="885825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428625</xdr:colOff>
      <xdr:row>2</xdr:row>
      <xdr:rowOff>38100</xdr:rowOff>
    </xdr:from>
    <xdr:to>
      <xdr:col>6</xdr:col>
      <xdr:colOff>139065</xdr:colOff>
      <xdr:row>5</xdr:row>
      <xdr:rowOff>171450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00500" y="419100"/>
          <a:ext cx="1177290" cy="704850"/>
        </a:xfrm>
        <a:prstGeom prst="rect">
          <a:avLst/>
        </a:prstGeom>
      </xdr:spPr>
    </xdr:pic>
    <xdr:clientData/>
  </xdr:twoCellAnchor>
  <xdr:twoCellAnchor editAs="oneCell">
    <xdr:from>
      <xdr:col>1</xdr:col>
      <xdr:colOff>228600</xdr:colOff>
      <xdr:row>1</xdr:row>
      <xdr:rowOff>38100</xdr:rowOff>
    </xdr:from>
    <xdr:to>
      <xdr:col>2</xdr:col>
      <xdr:colOff>594095</xdr:colOff>
      <xdr:row>6</xdr:row>
      <xdr:rowOff>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0" y="228600"/>
          <a:ext cx="1127495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514350</xdr:colOff>
      <xdr:row>0</xdr:row>
      <xdr:rowOff>47625</xdr:rowOff>
    </xdr:from>
    <xdr:to>
      <xdr:col>4</xdr:col>
      <xdr:colOff>180975</xdr:colOff>
      <xdr:row>5</xdr:row>
      <xdr:rowOff>19050</xdr:rowOff>
    </xdr:to>
    <xdr:pic>
      <xdr:nvPicPr>
        <xdr:cNvPr id="12370" name="Picture 1" descr="escudo">
          <a:extLst>
            <a:ext uri="{FF2B5EF4-FFF2-40B4-BE49-F238E27FC236}">
              <a16:creationId xmlns:a16="http://schemas.microsoft.com/office/drawing/2014/main" id="{00000000-0008-0000-0700-0000523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38450" y="47625"/>
          <a:ext cx="914400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695325</xdr:colOff>
      <xdr:row>2</xdr:row>
      <xdr:rowOff>57150</xdr:rowOff>
    </xdr:from>
    <xdr:to>
      <xdr:col>5</xdr:col>
      <xdr:colOff>729615</xdr:colOff>
      <xdr:row>6</xdr:row>
      <xdr:rowOff>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67200" y="438150"/>
          <a:ext cx="1177290" cy="704850"/>
        </a:xfrm>
        <a:prstGeom prst="rect">
          <a:avLst/>
        </a:prstGeom>
      </xdr:spPr>
    </xdr:pic>
    <xdr:clientData/>
  </xdr:twoCellAnchor>
  <xdr:twoCellAnchor editAs="oneCell">
    <xdr:from>
      <xdr:col>1</xdr:col>
      <xdr:colOff>495300</xdr:colOff>
      <xdr:row>1</xdr:row>
      <xdr:rowOff>57150</xdr:rowOff>
    </xdr:from>
    <xdr:to>
      <xdr:col>3</xdr:col>
      <xdr:colOff>60695</xdr:colOff>
      <xdr:row>6</xdr:row>
      <xdr:rowOff>19050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" y="247650"/>
          <a:ext cx="1127495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314325</xdr:colOff>
      <xdr:row>0</xdr:row>
      <xdr:rowOff>104775</xdr:rowOff>
    </xdr:from>
    <xdr:to>
      <xdr:col>4</xdr:col>
      <xdr:colOff>142875</xdr:colOff>
      <xdr:row>4</xdr:row>
      <xdr:rowOff>180975</xdr:rowOff>
    </xdr:to>
    <xdr:pic>
      <xdr:nvPicPr>
        <xdr:cNvPr id="2" name="Picture 1" descr="escudo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638425" y="104775"/>
          <a:ext cx="819150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1"/>
  <sheetViews>
    <sheetView tabSelected="1" workbookViewId="0">
      <selection activeCell="C21" sqref="C21"/>
    </sheetView>
  </sheetViews>
  <sheetFormatPr baseColWidth="10" defaultColWidth="11.42578125" defaultRowHeight="15" x14ac:dyDescent="0.25"/>
  <cols>
    <col min="1" max="1" width="22.5703125" bestFit="1" customWidth="1"/>
    <col min="2" max="2" width="21.28515625" style="6" customWidth="1"/>
    <col min="3" max="3" width="19.42578125" style="1" customWidth="1"/>
  </cols>
  <sheetData>
    <row r="1" spans="1:3" x14ac:dyDescent="0.25">
      <c r="A1" s="11"/>
      <c r="B1"/>
      <c r="C1"/>
    </row>
    <row r="2" spans="1:3" x14ac:dyDescent="0.25">
      <c r="B2"/>
      <c r="C2"/>
    </row>
    <row r="3" spans="1:3" x14ac:dyDescent="0.25">
      <c r="B3"/>
      <c r="C3"/>
    </row>
    <row r="4" spans="1:3" x14ac:dyDescent="0.25">
      <c r="B4"/>
      <c r="C4"/>
    </row>
    <row r="5" spans="1:3" x14ac:dyDescent="0.25">
      <c r="B5"/>
      <c r="C5"/>
    </row>
    <row r="6" spans="1:3" x14ac:dyDescent="0.25">
      <c r="A6" s="49" t="s">
        <v>14</v>
      </c>
      <c r="B6" s="49"/>
      <c r="C6" s="49"/>
    </row>
    <row r="7" spans="1:3" ht="23.25" x14ac:dyDescent="0.35">
      <c r="A7" s="50" t="s">
        <v>15</v>
      </c>
      <c r="B7" s="50"/>
      <c r="C7" s="50"/>
    </row>
    <row r="8" spans="1:3" ht="23.25" thickBot="1" x14ac:dyDescent="0.4">
      <c r="A8" s="51" t="s">
        <v>16</v>
      </c>
      <c r="B8" s="51"/>
      <c r="C8" s="51"/>
    </row>
    <row r="9" spans="1:3" ht="15.75" thickBot="1" x14ac:dyDescent="0.3">
      <c r="A9" s="52" t="s">
        <v>27</v>
      </c>
      <c r="B9" s="47"/>
      <c r="C9" s="48"/>
    </row>
    <row r="10" spans="1:3" ht="15.75" thickBot="1" x14ac:dyDescent="0.3">
      <c r="A10" s="46" t="s">
        <v>62</v>
      </c>
      <c r="B10" s="47"/>
      <c r="C10" s="48"/>
    </row>
    <row r="11" spans="1:3" ht="15.75" thickBot="1" x14ac:dyDescent="0.3">
      <c r="A11" s="2" t="s">
        <v>13</v>
      </c>
      <c r="B11" s="2" t="s">
        <v>7</v>
      </c>
      <c r="C11" s="2" t="s">
        <v>8</v>
      </c>
    </row>
    <row r="12" spans="1:3" x14ac:dyDescent="0.25">
      <c r="A12" s="9" t="s">
        <v>9</v>
      </c>
      <c r="B12" s="10">
        <f>'Bovino Carnico'!F26</f>
        <v>43951.6689453125</v>
      </c>
      <c r="C12" s="27">
        <f>'Bovino Carnico'!G26</f>
        <v>43951.6689453125</v>
      </c>
    </row>
    <row r="13" spans="1:3" x14ac:dyDescent="0.25">
      <c r="A13" s="7" t="s">
        <v>10</v>
      </c>
      <c r="B13" s="8">
        <f>'Bovino Lacteo'!F33</f>
        <v>174205.26840209961</v>
      </c>
      <c r="C13" s="28">
        <f>'Bovino Lacteo'!G33</f>
        <v>512130.4476776123</v>
      </c>
    </row>
    <row r="14" spans="1:3" x14ac:dyDescent="0.25">
      <c r="A14" s="7" t="s">
        <v>1</v>
      </c>
      <c r="B14" s="8">
        <f>Leche!F26</f>
        <v>38392.310089111328</v>
      </c>
      <c r="C14" s="28">
        <f>Leche!G26</f>
        <v>161055.71832275391</v>
      </c>
    </row>
    <row r="15" spans="1:3" x14ac:dyDescent="0.25">
      <c r="A15" s="7" t="s">
        <v>11</v>
      </c>
      <c r="B15" s="8">
        <f>'Porcino Carnico'!F14</f>
        <v>0</v>
      </c>
      <c r="C15" s="28">
        <f>'Porcino Carnico'!G14</f>
        <v>0</v>
      </c>
    </row>
    <row r="16" spans="1:3" x14ac:dyDescent="0.25">
      <c r="A16" s="7" t="s">
        <v>12</v>
      </c>
      <c r="B16" s="8">
        <f>Pieles!F28</f>
        <v>22952</v>
      </c>
      <c r="C16" s="28">
        <f>Pieles!G28</f>
        <v>10100</v>
      </c>
    </row>
    <row r="17" spans="1:3" x14ac:dyDescent="0.25">
      <c r="A17" s="7" t="s">
        <v>3</v>
      </c>
      <c r="B17" s="8">
        <f>Embutidos!F14</f>
        <v>1837.510009765625</v>
      </c>
      <c r="C17" s="28">
        <f>Embutidos!G14</f>
        <v>4927.77001953125</v>
      </c>
    </row>
    <row r="18" spans="1:3" x14ac:dyDescent="0.25">
      <c r="A18" s="7" t="s">
        <v>2</v>
      </c>
      <c r="B18" s="8">
        <f>'Otro Origen'!F44</f>
        <v>1741221.1513061523</v>
      </c>
      <c r="C18" s="28">
        <f>'Otro Origen'!G44</f>
        <v>5843448.6619873047</v>
      </c>
    </row>
    <row r="19" spans="1:3" x14ac:dyDescent="0.25">
      <c r="A19" s="41" t="s">
        <v>21</v>
      </c>
      <c r="B19" s="42">
        <f>Huevo!F16</f>
        <v>0</v>
      </c>
      <c r="C19" s="42">
        <f>Huevo!G16</f>
        <v>0</v>
      </c>
    </row>
    <row r="20" spans="1:3" ht="15.75" thickBot="1" x14ac:dyDescent="0.3">
      <c r="A20" s="12" t="s">
        <v>17</v>
      </c>
      <c r="B20" s="13"/>
      <c r="C20" s="27">
        <f>'Pro vet'!E27</f>
        <v>249256.25177001953</v>
      </c>
    </row>
    <row r="21" spans="1:3" ht="15.75" thickBot="1" x14ac:dyDescent="0.3">
      <c r="A21" s="14" t="s">
        <v>0</v>
      </c>
      <c r="B21" s="16">
        <f>SUM(B12:B20)</f>
        <v>2022559.9087524414</v>
      </c>
      <c r="C21" s="15">
        <f>SUM(C12:C20)</f>
        <v>6824870.5187225342</v>
      </c>
    </row>
  </sheetData>
  <mergeCells count="5">
    <mergeCell ref="A10:C10"/>
    <mergeCell ref="A6:C6"/>
    <mergeCell ref="A7:C7"/>
    <mergeCell ref="A8:C8"/>
    <mergeCell ref="A9:C9"/>
  </mergeCells>
  <printOptions horizontalCentered="1"/>
  <pageMargins left="0.70866141732283472" right="0.70866141732283472" top="0.74803149606299213" bottom="0.74803149606299213" header="0.31496062992125984" footer="0.31496062992125984"/>
  <pageSetup orientation="portrait" r:id="rId1"/>
  <headerFooter>
    <oddFooter>&amp;CE-Página &amp;P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29"/>
  <sheetViews>
    <sheetView topLeftCell="B10" workbookViewId="0">
      <selection activeCell="G25" sqref="G25"/>
    </sheetView>
  </sheetViews>
  <sheetFormatPr baseColWidth="10" defaultColWidth="24.140625" defaultRowHeight="15" x14ac:dyDescent="0.25"/>
  <cols>
    <col min="1" max="1" width="16.7109375" hidden="1" customWidth="1"/>
    <col min="2" max="2" width="13.7109375" customWidth="1"/>
    <col min="3" max="3" width="10.140625" bestFit="1" customWidth="1"/>
    <col min="4" max="4" width="20.140625" bestFit="1" customWidth="1"/>
    <col min="5" max="5" width="22.42578125" customWidth="1"/>
  </cols>
  <sheetData>
    <row r="1" spans="2:5" x14ac:dyDescent="0.25">
      <c r="B1" s="11"/>
      <c r="E1" s="29"/>
    </row>
    <row r="2" spans="2:5" x14ac:dyDescent="0.25">
      <c r="E2" s="29"/>
    </row>
    <row r="3" spans="2:5" x14ac:dyDescent="0.25">
      <c r="E3" s="29"/>
    </row>
    <row r="4" spans="2:5" x14ac:dyDescent="0.25">
      <c r="E4" s="29"/>
    </row>
    <row r="5" spans="2:5" x14ac:dyDescent="0.25">
      <c r="E5" s="29"/>
    </row>
    <row r="6" spans="2:5" x14ac:dyDescent="0.25">
      <c r="B6" s="49" t="s">
        <v>14</v>
      </c>
      <c r="C6" s="49"/>
      <c r="D6" s="49"/>
      <c r="E6" s="49"/>
    </row>
    <row r="7" spans="2:5" ht="23.25" x14ac:dyDescent="0.35">
      <c r="B7" s="50" t="s">
        <v>15</v>
      </c>
      <c r="C7" s="50"/>
      <c r="D7" s="50"/>
      <c r="E7" s="50"/>
    </row>
    <row r="8" spans="2:5" ht="23.25" thickBot="1" x14ac:dyDescent="0.4">
      <c r="B8" s="51" t="s">
        <v>16</v>
      </c>
      <c r="C8" s="51"/>
      <c r="D8" s="51"/>
      <c r="E8" s="51"/>
    </row>
    <row r="9" spans="2:5" ht="15.75" thickBot="1" x14ac:dyDescent="0.3">
      <c r="B9" s="55" t="s">
        <v>26</v>
      </c>
      <c r="C9" s="56"/>
      <c r="D9" s="56"/>
      <c r="E9" s="56"/>
    </row>
    <row r="10" spans="2:5" ht="15.75" thickBot="1" x14ac:dyDescent="0.3">
      <c r="B10" s="46" t="str">
        <f>Consolidado!A10</f>
        <v>Año 2021</v>
      </c>
      <c r="C10" s="47"/>
      <c r="D10" s="47"/>
      <c r="E10" s="48"/>
    </row>
    <row r="11" spans="2:5" ht="15.75" thickBot="1" x14ac:dyDescent="0.3">
      <c r="B11" s="30" t="s">
        <v>4</v>
      </c>
      <c r="C11" s="30" t="s">
        <v>13</v>
      </c>
      <c r="D11" s="31" t="s">
        <v>20</v>
      </c>
      <c r="E11" s="31" t="s">
        <v>8</v>
      </c>
    </row>
    <row r="12" spans="2:5" x14ac:dyDescent="0.25">
      <c r="B12" s="32" t="s">
        <v>34</v>
      </c>
      <c r="C12" s="32" t="s">
        <v>55</v>
      </c>
      <c r="D12" s="32" t="s">
        <v>56</v>
      </c>
      <c r="E12" s="43">
        <v>36687.5</v>
      </c>
    </row>
    <row r="13" spans="2:5" ht="15.75" thickBot="1" x14ac:dyDescent="0.3">
      <c r="B13" s="19" t="s">
        <v>24</v>
      </c>
      <c r="C13" s="21"/>
      <c r="D13" s="21"/>
      <c r="E13" s="20">
        <f>SUM(E12:E12)</f>
        <v>36687.5</v>
      </c>
    </row>
    <row r="14" spans="2:5" x14ac:dyDescent="0.25">
      <c r="B14" s="32" t="s">
        <v>57</v>
      </c>
      <c r="C14" s="32" t="s">
        <v>55</v>
      </c>
      <c r="D14" s="32" t="s">
        <v>36</v>
      </c>
      <c r="E14" s="43">
        <v>25882.510559082031</v>
      </c>
    </row>
    <row r="15" spans="2:5" ht="15.75" thickBot="1" x14ac:dyDescent="0.3">
      <c r="B15" s="19" t="s">
        <v>59</v>
      </c>
      <c r="C15" s="21"/>
      <c r="D15" s="21"/>
      <c r="E15" s="20">
        <f>SUM(E14)</f>
        <v>25882.510559082031</v>
      </c>
    </row>
    <row r="16" spans="2:5" x14ac:dyDescent="0.25">
      <c r="B16" s="32" t="s">
        <v>63</v>
      </c>
      <c r="C16" s="32"/>
      <c r="D16" s="32"/>
      <c r="E16" s="43">
        <v>0</v>
      </c>
    </row>
    <row r="17" spans="2:5" ht="15.75" thickBot="1" x14ac:dyDescent="0.3">
      <c r="B17" s="19" t="s">
        <v>64</v>
      </c>
      <c r="C17" s="21"/>
      <c r="D17" s="21"/>
      <c r="E17" s="20">
        <f>SUM(E16)</f>
        <v>0</v>
      </c>
    </row>
    <row r="18" spans="2:5" x14ac:dyDescent="0.25">
      <c r="B18" s="32" t="s">
        <v>68</v>
      </c>
      <c r="C18" s="32" t="s">
        <v>55</v>
      </c>
      <c r="D18" s="32" t="s">
        <v>36</v>
      </c>
      <c r="E18" s="43">
        <v>8628.150390625</v>
      </c>
    </row>
    <row r="19" spans="2:5" x14ac:dyDescent="0.25">
      <c r="B19" s="32" t="s">
        <v>68</v>
      </c>
      <c r="C19" s="32" t="s">
        <v>55</v>
      </c>
      <c r="D19" s="32" t="s">
        <v>56</v>
      </c>
      <c r="E19" s="43">
        <v>37715</v>
      </c>
    </row>
    <row r="20" spans="2:5" ht="15.75" thickBot="1" x14ac:dyDescent="0.3">
      <c r="B20" s="19" t="s">
        <v>73</v>
      </c>
      <c r="C20" s="21"/>
      <c r="D20" s="21"/>
      <c r="E20" s="20">
        <f>SUM(E18:E19)</f>
        <v>46343.150390625</v>
      </c>
    </row>
    <row r="21" spans="2:5" x14ac:dyDescent="0.25">
      <c r="B21" s="32" t="s">
        <v>75</v>
      </c>
      <c r="C21" s="32" t="s">
        <v>55</v>
      </c>
      <c r="D21" s="32" t="s">
        <v>92</v>
      </c>
      <c r="E21" s="43">
        <v>78717.5</v>
      </c>
    </row>
    <row r="22" spans="2:5" x14ac:dyDescent="0.25">
      <c r="B22" s="32" t="s">
        <v>75</v>
      </c>
      <c r="C22" s="32" t="s">
        <v>55</v>
      </c>
      <c r="D22" s="32" t="s">
        <v>56</v>
      </c>
      <c r="E22" s="43">
        <v>54620.7109375</v>
      </c>
    </row>
    <row r="23" spans="2:5" x14ac:dyDescent="0.25">
      <c r="B23" s="32" t="s">
        <v>75</v>
      </c>
      <c r="C23" s="32" t="s">
        <v>55</v>
      </c>
      <c r="D23" s="32" t="s">
        <v>36</v>
      </c>
      <c r="E23" s="43">
        <v>7004.8798828125</v>
      </c>
    </row>
    <row r="24" spans="2:5" ht="15.75" thickBot="1" x14ac:dyDescent="0.3">
      <c r="B24" s="19" t="s">
        <v>89</v>
      </c>
      <c r="C24" s="21"/>
      <c r="D24" s="21"/>
      <c r="E24" s="20">
        <f>SUM(E21:E23)</f>
        <v>140343.0908203125</v>
      </c>
    </row>
    <row r="25" spans="2:5" x14ac:dyDescent="0.25">
      <c r="B25" s="32" t="s">
        <v>93</v>
      </c>
      <c r="C25" s="32"/>
      <c r="D25" s="32"/>
      <c r="E25" s="43">
        <v>0</v>
      </c>
    </row>
    <row r="26" spans="2:5" ht="15.75" thickBot="1" x14ac:dyDescent="0.3">
      <c r="B26" s="19" t="s">
        <v>99</v>
      </c>
      <c r="C26" s="21"/>
      <c r="D26" s="21"/>
      <c r="E26" s="20">
        <f>SUM(E25)</f>
        <v>0</v>
      </c>
    </row>
    <row r="27" spans="2:5" ht="16.5" thickBot="1" x14ac:dyDescent="0.3">
      <c r="B27" s="17" t="s">
        <v>0</v>
      </c>
      <c r="C27" s="17"/>
      <c r="D27" s="17"/>
      <c r="E27" s="18">
        <f>SUM(E26,E24,E20,E17,E15,E13)</f>
        <v>249256.25177001953</v>
      </c>
    </row>
    <row r="29" spans="2:5" x14ac:dyDescent="0.25">
      <c r="B29" t="s">
        <v>23</v>
      </c>
    </row>
  </sheetData>
  <sortState xmlns:xlrd2="http://schemas.microsoft.com/office/spreadsheetml/2017/richdata2" ref="B12:E27">
    <sortCondition ref="B12"/>
  </sortState>
  <mergeCells count="5">
    <mergeCell ref="B10:E10"/>
    <mergeCell ref="B6:E6"/>
    <mergeCell ref="B7:E7"/>
    <mergeCell ref="B8:E8"/>
    <mergeCell ref="B9:E9"/>
  </mergeCells>
  <printOptions horizontalCentered="1"/>
  <pageMargins left="0.19685039370078741" right="0.19685039370078741" top="0.59055118110236227" bottom="0.59055118110236227" header="0.31496062992125984" footer="0.31496062992125984"/>
  <pageSetup orientation="portrait" r:id="rId1"/>
  <headerFooter>
    <oddFooter>&amp;CE-Página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8"/>
  <sheetViews>
    <sheetView topLeftCell="A10" workbookViewId="0">
      <selection activeCell="I17" sqref="I17"/>
    </sheetView>
  </sheetViews>
  <sheetFormatPr baseColWidth="10" defaultColWidth="36.140625" defaultRowHeight="15" x14ac:dyDescent="0.25"/>
  <cols>
    <col min="1" max="1" width="12.7109375" customWidth="1"/>
    <col min="2" max="2" width="7.5703125" bestFit="1" customWidth="1"/>
    <col min="3" max="3" width="12" bestFit="1" customWidth="1"/>
    <col min="4" max="4" width="16.5703125" bestFit="1" customWidth="1"/>
    <col min="5" max="5" width="14.28515625" customWidth="1"/>
    <col min="6" max="6" width="9.85546875" style="6" bestFit="1" customWidth="1"/>
    <col min="7" max="7" width="14.42578125" style="1" bestFit="1" customWidth="1"/>
  </cols>
  <sheetData>
    <row r="1" spans="1:7" x14ac:dyDescent="0.25">
      <c r="A1" s="11"/>
    </row>
    <row r="6" spans="1:7" x14ac:dyDescent="0.25">
      <c r="A6" s="49" t="s">
        <v>14</v>
      </c>
      <c r="B6" s="49"/>
      <c r="C6" s="49"/>
      <c r="D6" s="49"/>
      <c r="E6" s="49"/>
      <c r="F6" s="49"/>
      <c r="G6" s="49"/>
    </row>
    <row r="7" spans="1:7" ht="23.25" x14ac:dyDescent="0.35">
      <c r="A7" s="50" t="s">
        <v>15</v>
      </c>
      <c r="B7" s="50"/>
      <c r="C7" s="50"/>
      <c r="D7" s="50"/>
      <c r="E7" s="50"/>
      <c r="F7" s="50"/>
      <c r="G7" s="50"/>
    </row>
    <row r="8" spans="1:7" ht="19.5" customHeight="1" thickBot="1" x14ac:dyDescent="0.4">
      <c r="A8" s="51" t="s">
        <v>16</v>
      </c>
      <c r="B8" s="51"/>
      <c r="C8" s="51"/>
      <c r="D8" s="51"/>
      <c r="E8" s="51"/>
      <c r="F8" s="51"/>
      <c r="G8" s="51"/>
    </row>
    <row r="9" spans="1:7" ht="15.75" thickBot="1" x14ac:dyDescent="0.3">
      <c r="A9" s="52" t="s">
        <v>28</v>
      </c>
      <c r="B9" s="47"/>
      <c r="C9" s="47"/>
      <c r="D9" s="47"/>
      <c r="E9" s="47"/>
      <c r="F9" s="47"/>
      <c r="G9" s="53"/>
    </row>
    <row r="10" spans="1:7" ht="15.75" thickBot="1" x14ac:dyDescent="0.3">
      <c r="A10" s="46" t="str">
        <f>Consolidado!A10</f>
        <v>Año 2021</v>
      </c>
      <c r="B10" s="47"/>
      <c r="C10" s="47"/>
      <c r="D10" s="47"/>
      <c r="E10" s="47"/>
      <c r="F10" s="47"/>
      <c r="G10" s="48"/>
    </row>
    <row r="11" spans="1:7" ht="15.75" thickBot="1" x14ac:dyDescent="0.3">
      <c r="A11" s="2" t="s">
        <v>4</v>
      </c>
      <c r="B11" s="3" t="s">
        <v>5</v>
      </c>
      <c r="C11" s="3" t="s">
        <v>6</v>
      </c>
      <c r="D11" s="3" t="s">
        <v>13</v>
      </c>
      <c r="E11" s="3" t="s">
        <v>18</v>
      </c>
      <c r="F11" s="5" t="s">
        <v>7</v>
      </c>
      <c r="G11" s="4" t="s">
        <v>8</v>
      </c>
    </row>
    <row r="12" spans="1:7" x14ac:dyDescent="0.25">
      <c r="A12" s="32" t="s">
        <v>34</v>
      </c>
      <c r="B12" s="32"/>
      <c r="C12" s="32"/>
      <c r="D12" s="32"/>
      <c r="E12" s="32"/>
      <c r="F12" s="33">
        <v>0</v>
      </c>
      <c r="G12" s="34">
        <v>0</v>
      </c>
    </row>
    <row r="13" spans="1:7" ht="15.75" thickBot="1" x14ac:dyDescent="0.3">
      <c r="A13" s="19" t="s">
        <v>24</v>
      </c>
      <c r="B13" s="21"/>
      <c r="C13" s="21"/>
      <c r="D13" s="21"/>
      <c r="E13" s="21"/>
      <c r="F13" s="21">
        <f>SUM(F12)</f>
        <v>0</v>
      </c>
      <c r="G13" s="20">
        <f>SUM(G12)</f>
        <v>0</v>
      </c>
    </row>
    <row r="14" spans="1:7" x14ac:dyDescent="0.25">
      <c r="A14" s="32" t="s">
        <v>57</v>
      </c>
      <c r="B14" s="32"/>
      <c r="C14" s="32"/>
      <c r="D14" s="32"/>
      <c r="E14" s="32"/>
      <c r="F14" s="33">
        <v>0</v>
      </c>
      <c r="G14" s="34">
        <v>0</v>
      </c>
    </row>
    <row r="15" spans="1:7" ht="15.75" thickBot="1" x14ac:dyDescent="0.3">
      <c r="A15" s="19" t="s">
        <v>59</v>
      </c>
      <c r="B15" s="21"/>
      <c r="C15" s="21"/>
      <c r="D15" s="21"/>
      <c r="E15" s="21"/>
      <c r="F15" s="21"/>
      <c r="G15" s="20"/>
    </row>
    <row r="16" spans="1:7" x14ac:dyDescent="0.25">
      <c r="A16" s="32" t="s">
        <v>63</v>
      </c>
      <c r="B16" s="32"/>
      <c r="C16" s="32"/>
      <c r="D16" s="32"/>
      <c r="E16" s="32"/>
      <c r="F16" s="33">
        <v>0</v>
      </c>
      <c r="G16" s="34">
        <v>0</v>
      </c>
    </row>
    <row r="17" spans="1:7" ht="15.75" thickBot="1" x14ac:dyDescent="0.3">
      <c r="A17" s="19" t="s">
        <v>64</v>
      </c>
      <c r="B17" s="21"/>
      <c r="C17" s="21"/>
      <c r="D17" s="21"/>
      <c r="E17" s="21"/>
      <c r="F17" s="21">
        <f>SUM(F16)</f>
        <v>0</v>
      </c>
      <c r="G17" s="20">
        <f>SUM(G16)</f>
        <v>0</v>
      </c>
    </row>
    <row r="18" spans="1:7" x14ac:dyDescent="0.25">
      <c r="A18" s="32" t="s">
        <v>68</v>
      </c>
      <c r="B18" s="32"/>
      <c r="C18" s="32"/>
      <c r="D18" s="32"/>
      <c r="E18" s="32"/>
      <c r="F18" s="33">
        <v>0</v>
      </c>
      <c r="G18" s="34">
        <v>0</v>
      </c>
    </row>
    <row r="19" spans="1:7" ht="15.75" thickBot="1" x14ac:dyDescent="0.3">
      <c r="A19" s="19" t="s">
        <v>73</v>
      </c>
      <c r="B19" s="21"/>
      <c r="C19" s="21"/>
      <c r="D19" s="21"/>
      <c r="E19" s="21"/>
      <c r="F19" s="21">
        <f>SUM(F18)</f>
        <v>0</v>
      </c>
      <c r="G19" s="20">
        <f>SUM(G18)</f>
        <v>0</v>
      </c>
    </row>
    <row r="20" spans="1:7" x14ac:dyDescent="0.25">
      <c r="A20" s="32" t="s">
        <v>75</v>
      </c>
      <c r="B20" s="32"/>
      <c r="C20" s="32"/>
      <c r="D20" s="32"/>
      <c r="E20" s="32"/>
      <c r="F20" s="33">
        <v>0</v>
      </c>
      <c r="G20" s="34">
        <v>0</v>
      </c>
    </row>
    <row r="21" spans="1:7" ht="15.75" thickBot="1" x14ac:dyDescent="0.3">
      <c r="A21" s="19" t="s">
        <v>89</v>
      </c>
      <c r="B21" s="21"/>
      <c r="C21" s="21"/>
      <c r="D21" s="21"/>
      <c r="E21" s="21"/>
      <c r="F21" s="21">
        <f>SUM(F20)</f>
        <v>0</v>
      </c>
      <c r="G21" s="20">
        <f>SUM(G20)</f>
        <v>0</v>
      </c>
    </row>
    <row r="22" spans="1:7" x14ac:dyDescent="0.25">
      <c r="A22" s="32" t="s">
        <v>93</v>
      </c>
      <c r="B22" s="32" t="s">
        <v>35</v>
      </c>
      <c r="C22" s="32" t="s">
        <v>94</v>
      </c>
      <c r="D22" s="32" t="s">
        <v>95</v>
      </c>
      <c r="E22" s="32" t="s">
        <v>96</v>
      </c>
      <c r="F22" s="33">
        <v>15837.7998046875</v>
      </c>
      <c r="G22" s="34">
        <v>96825</v>
      </c>
    </row>
    <row r="23" spans="1:7" x14ac:dyDescent="0.25">
      <c r="A23" s="32" t="s">
        <v>93</v>
      </c>
      <c r="B23" s="32" t="s">
        <v>35</v>
      </c>
      <c r="C23" s="32" t="s">
        <v>94</v>
      </c>
      <c r="D23" s="32" t="s">
        <v>95</v>
      </c>
      <c r="E23" s="32" t="s">
        <v>97</v>
      </c>
      <c r="F23" s="33">
        <v>22670.7890625</v>
      </c>
      <c r="G23" s="34">
        <v>79968</v>
      </c>
    </row>
    <row r="24" spans="1:7" x14ac:dyDescent="0.25">
      <c r="A24" s="32" t="s">
        <v>93</v>
      </c>
      <c r="B24" s="32" t="s">
        <v>35</v>
      </c>
      <c r="C24" s="32" t="s">
        <v>94</v>
      </c>
      <c r="D24" s="32" t="s">
        <v>98</v>
      </c>
      <c r="E24" s="32" t="s">
        <v>52</v>
      </c>
      <c r="F24" s="33">
        <v>5443.080078125</v>
      </c>
      <c r="G24" s="34">
        <v>42488.26171875</v>
      </c>
    </row>
    <row r="25" spans="1:7" ht="15.75" thickBot="1" x14ac:dyDescent="0.3">
      <c r="A25" s="19" t="s">
        <v>99</v>
      </c>
      <c r="B25" s="21"/>
      <c r="C25" s="21"/>
      <c r="D25" s="21"/>
      <c r="E25" s="21"/>
      <c r="F25" s="21">
        <f>SUM(F22:F24)</f>
        <v>43951.6689453125</v>
      </c>
      <c r="G25" s="20">
        <f>SUM(F25)</f>
        <v>43951.6689453125</v>
      </c>
    </row>
    <row r="26" spans="1:7" ht="16.5" thickBot="1" x14ac:dyDescent="0.3">
      <c r="A26" s="25" t="s">
        <v>0</v>
      </c>
      <c r="B26" s="25"/>
      <c r="C26" s="25"/>
      <c r="D26" s="25"/>
      <c r="E26" s="25"/>
      <c r="F26" s="25">
        <f>SUM(F25)</f>
        <v>43951.6689453125</v>
      </c>
      <c r="G26" s="25">
        <f>SUM(F26)</f>
        <v>43951.6689453125</v>
      </c>
    </row>
    <row r="28" spans="1:7" x14ac:dyDescent="0.25">
      <c r="A28" t="s">
        <v>23</v>
      </c>
    </row>
  </sheetData>
  <sortState xmlns:xlrd2="http://schemas.microsoft.com/office/spreadsheetml/2017/richdata2" ref="A12:H33">
    <sortCondition ref="D12:D33"/>
  </sortState>
  <mergeCells count="5">
    <mergeCell ref="A10:G10"/>
    <mergeCell ref="A6:G6"/>
    <mergeCell ref="A7:G7"/>
    <mergeCell ref="A8:G8"/>
    <mergeCell ref="A9:G9"/>
  </mergeCells>
  <printOptions horizontalCentered="1"/>
  <pageMargins left="0.70866141732283472" right="0.70866141732283472" top="0.74803149606299213" bottom="0.74803149606299213" header="0.31496062992125984" footer="0.31496062992125984"/>
  <pageSetup scale="99" orientation="portrait" r:id="rId1"/>
  <headerFooter>
    <oddFooter>&amp;CE-Página 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35"/>
  <sheetViews>
    <sheetView topLeftCell="A13" workbookViewId="0">
      <selection activeCell="H26" sqref="H26"/>
    </sheetView>
  </sheetViews>
  <sheetFormatPr baseColWidth="10" defaultColWidth="25.140625" defaultRowHeight="15" x14ac:dyDescent="0.25"/>
  <cols>
    <col min="1" max="1" width="13.28515625" customWidth="1"/>
    <col min="2" max="2" width="7.5703125" bestFit="1" customWidth="1"/>
    <col min="3" max="3" width="12" bestFit="1" customWidth="1"/>
    <col min="4" max="4" width="19.140625" bestFit="1" customWidth="1"/>
    <col min="5" max="5" width="17.5703125" bestFit="1" customWidth="1"/>
    <col min="6" max="6" width="11.5703125" style="6" bestFit="1" customWidth="1"/>
    <col min="7" max="7" width="14.42578125" style="1" bestFit="1" customWidth="1"/>
  </cols>
  <sheetData>
    <row r="1" spans="1:7" x14ac:dyDescent="0.25">
      <c r="A1" s="11"/>
    </row>
    <row r="6" spans="1:7" x14ac:dyDescent="0.25">
      <c r="A6" s="49" t="s">
        <v>14</v>
      </c>
      <c r="B6" s="49"/>
      <c r="C6" s="49"/>
      <c r="D6" s="49"/>
      <c r="E6" s="49"/>
      <c r="F6" s="49"/>
      <c r="G6" s="49"/>
    </row>
    <row r="7" spans="1:7" ht="23.25" x14ac:dyDescent="0.35">
      <c r="A7" s="50" t="s">
        <v>15</v>
      </c>
      <c r="B7" s="50"/>
      <c r="C7" s="50"/>
      <c r="D7" s="50"/>
      <c r="E7" s="50"/>
      <c r="F7" s="50"/>
      <c r="G7" s="50"/>
    </row>
    <row r="8" spans="1:7" ht="23.25" thickBot="1" x14ac:dyDescent="0.4">
      <c r="A8" s="51" t="s">
        <v>16</v>
      </c>
      <c r="B8" s="51"/>
      <c r="C8" s="51"/>
      <c r="D8" s="51"/>
      <c r="E8" s="51"/>
      <c r="F8" s="51"/>
      <c r="G8" s="51"/>
    </row>
    <row r="9" spans="1:7" ht="15.75" thickBot="1" x14ac:dyDescent="0.3">
      <c r="A9" s="52" t="s">
        <v>29</v>
      </c>
      <c r="B9" s="47"/>
      <c r="C9" s="47"/>
      <c r="D9" s="47"/>
      <c r="E9" s="47"/>
      <c r="F9" s="47"/>
      <c r="G9" s="53"/>
    </row>
    <row r="10" spans="1:7" ht="15.75" thickBot="1" x14ac:dyDescent="0.3">
      <c r="A10" s="46" t="str">
        <f>Consolidado!A10</f>
        <v>Año 2021</v>
      </c>
      <c r="B10" s="47"/>
      <c r="C10" s="47"/>
      <c r="D10" s="47"/>
      <c r="E10" s="47"/>
      <c r="F10" s="47"/>
      <c r="G10" s="48"/>
    </row>
    <row r="11" spans="1:7" ht="15.75" thickBot="1" x14ac:dyDescent="0.3">
      <c r="A11" s="2" t="s">
        <v>4</v>
      </c>
      <c r="B11" s="3" t="s">
        <v>5</v>
      </c>
      <c r="C11" s="3" t="s">
        <v>6</v>
      </c>
      <c r="D11" s="3" t="s">
        <v>13</v>
      </c>
      <c r="E11" s="3" t="s">
        <v>18</v>
      </c>
      <c r="F11" s="5" t="s">
        <v>7</v>
      </c>
      <c r="G11" s="4" t="s">
        <v>8</v>
      </c>
    </row>
    <row r="12" spans="1:7" x14ac:dyDescent="0.25">
      <c r="A12" s="32" t="s">
        <v>34</v>
      </c>
      <c r="B12" s="32" t="s">
        <v>35</v>
      </c>
      <c r="C12" s="32" t="s">
        <v>39</v>
      </c>
      <c r="D12" s="32" t="s">
        <v>38</v>
      </c>
      <c r="E12" s="32" t="s">
        <v>37</v>
      </c>
      <c r="F12" s="33">
        <v>15347.76953125</v>
      </c>
      <c r="G12" s="34">
        <v>39960</v>
      </c>
    </row>
    <row r="13" spans="1:7" x14ac:dyDescent="0.25">
      <c r="A13" s="32" t="s">
        <v>34</v>
      </c>
      <c r="B13" s="32" t="s">
        <v>35</v>
      </c>
      <c r="C13" s="32" t="s">
        <v>40</v>
      </c>
      <c r="D13" s="32" t="s">
        <v>41</v>
      </c>
      <c r="E13" s="32" t="s">
        <v>36</v>
      </c>
      <c r="F13" s="33">
        <v>2381.3798828125</v>
      </c>
      <c r="G13" s="34">
        <v>138077.5</v>
      </c>
    </row>
    <row r="14" spans="1:7" ht="15.75" thickBot="1" x14ac:dyDescent="0.3">
      <c r="A14" s="19" t="s">
        <v>24</v>
      </c>
      <c r="B14" s="21"/>
      <c r="C14" s="21"/>
      <c r="D14" s="21"/>
      <c r="E14" s="21"/>
      <c r="F14" s="21">
        <f>SUM(F12:F13)</f>
        <v>17729.1494140625</v>
      </c>
      <c r="G14" s="20">
        <f>SUM(G12:G13)</f>
        <v>178037.5</v>
      </c>
    </row>
    <row r="15" spans="1:7" x14ac:dyDescent="0.25">
      <c r="A15" s="32" t="s">
        <v>57</v>
      </c>
      <c r="B15" s="32" t="s">
        <v>35</v>
      </c>
      <c r="C15" s="32" t="s">
        <v>39</v>
      </c>
      <c r="D15" s="32" t="s">
        <v>58</v>
      </c>
      <c r="E15" s="32" t="s">
        <v>36</v>
      </c>
      <c r="F15" s="33">
        <v>1590</v>
      </c>
      <c r="G15" s="34">
        <v>2289.0380859375</v>
      </c>
    </row>
    <row r="16" spans="1:7" x14ac:dyDescent="0.25">
      <c r="A16" s="32" t="s">
        <v>57</v>
      </c>
      <c r="B16" s="32" t="s">
        <v>35</v>
      </c>
      <c r="C16" s="32" t="s">
        <v>39</v>
      </c>
      <c r="D16" s="32" t="s">
        <v>38</v>
      </c>
      <c r="E16" s="32" t="s">
        <v>51</v>
      </c>
      <c r="F16" s="33">
        <v>31074.349609375</v>
      </c>
      <c r="G16" s="34">
        <v>91769.75</v>
      </c>
    </row>
    <row r="17" spans="1:7" x14ac:dyDescent="0.25">
      <c r="A17" s="32" t="s">
        <v>57</v>
      </c>
      <c r="B17" s="32" t="s">
        <v>35</v>
      </c>
      <c r="C17" s="32" t="s">
        <v>39</v>
      </c>
      <c r="D17" s="32" t="s">
        <v>38</v>
      </c>
      <c r="E17" s="32" t="s">
        <v>48</v>
      </c>
      <c r="F17" s="33">
        <v>5034.31005859375</v>
      </c>
      <c r="G17" s="34">
        <v>18900.5</v>
      </c>
    </row>
    <row r="18" spans="1:7" ht="15.75" thickBot="1" x14ac:dyDescent="0.3">
      <c r="A18" s="19" t="s">
        <v>59</v>
      </c>
      <c r="B18" s="21"/>
      <c r="C18" s="21"/>
      <c r="D18" s="21"/>
      <c r="E18" s="21"/>
      <c r="F18" s="21">
        <f>SUM(F15:F17)</f>
        <v>37698.65966796875</v>
      </c>
      <c r="G18" s="20">
        <f>SUM(G15:G17)</f>
        <v>112959.2880859375</v>
      </c>
    </row>
    <row r="19" spans="1:7" x14ac:dyDescent="0.25">
      <c r="A19" s="32" t="s">
        <v>63</v>
      </c>
      <c r="B19" s="32" t="s">
        <v>35</v>
      </c>
      <c r="C19" s="32" t="s">
        <v>39</v>
      </c>
      <c r="D19" s="32" t="s">
        <v>38</v>
      </c>
      <c r="E19" s="32" t="s">
        <v>65</v>
      </c>
      <c r="F19" s="33">
        <v>4361.39990234375</v>
      </c>
      <c r="G19" s="34">
        <v>13830.5</v>
      </c>
    </row>
    <row r="20" spans="1:7" x14ac:dyDescent="0.25">
      <c r="A20" s="32" t="s">
        <v>63</v>
      </c>
      <c r="B20" s="32" t="s">
        <v>35</v>
      </c>
      <c r="C20" s="32" t="s">
        <v>39</v>
      </c>
      <c r="D20" s="32" t="s">
        <v>38</v>
      </c>
      <c r="E20" s="32" t="s">
        <v>48</v>
      </c>
      <c r="F20" s="33">
        <v>10745.009765625</v>
      </c>
      <c r="G20" s="34">
        <v>30716.19921875</v>
      </c>
    </row>
    <row r="21" spans="1:7" ht="15.75" thickBot="1" x14ac:dyDescent="0.3">
      <c r="A21" s="19" t="s">
        <v>64</v>
      </c>
      <c r="B21" s="21"/>
      <c r="C21" s="21"/>
      <c r="D21" s="21"/>
      <c r="E21" s="21"/>
      <c r="F21" s="21">
        <f>SUM(F19:F20)</f>
        <v>15106.40966796875</v>
      </c>
      <c r="G21" s="20">
        <f>SUM(G19:G20)</f>
        <v>44546.69921875</v>
      </c>
    </row>
    <row r="22" spans="1:7" x14ac:dyDescent="0.25">
      <c r="A22" s="32" t="s">
        <v>68</v>
      </c>
      <c r="B22" s="32"/>
      <c r="C22" s="32"/>
      <c r="D22" s="32"/>
      <c r="E22" s="32"/>
      <c r="F22" s="33">
        <v>0</v>
      </c>
      <c r="G22" s="34">
        <v>0</v>
      </c>
    </row>
    <row r="23" spans="1:7" x14ac:dyDescent="0.25">
      <c r="A23" s="38" t="s">
        <v>73</v>
      </c>
      <c r="B23" s="39"/>
      <c r="C23" s="39"/>
      <c r="D23" s="39"/>
      <c r="E23" s="39"/>
      <c r="F23" s="39">
        <f>SUM(F22)</f>
        <v>0</v>
      </c>
      <c r="G23" s="40">
        <f>SUM(G22)</f>
        <v>0</v>
      </c>
    </row>
    <row r="24" spans="1:7" x14ac:dyDescent="0.25">
      <c r="A24" s="32" t="s">
        <v>75</v>
      </c>
      <c r="B24" s="32" t="s">
        <v>35</v>
      </c>
      <c r="C24" s="32" t="s">
        <v>39</v>
      </c>
      <c r="D24" s="32" t="s">
        <v>76</v>
      </c>
      <c r="E24" s="32" t="s">
        <v>60</v>
      </c>
      <c r="F24" s="33">
        <v>221.89999389648438</v>
      </c>
      <c r="G24" s="34">
        <v>518.4000244140625</v>
      </c>
    </row>
    <row r="25" spans="1:7" x14ac:dyDescent="0.25">
      <c r="A25" s="32" t="s">
        <v>75</v>
      </c>
      <c r="B25" s="32" t="s">
        <v>35</v>
      </c>
      <c r="C25" s="32" t="s">
        <v>39</v>
      </c>
      <c r="D25" s="32" t="s">
        <v>38</v>
      </c>
      <c r="E25" s="32" t="s">
        <v>51</v>
      </c>
      <c r="F25" s="33">
        <v>30577.080078125</v>
      </c>
      <c r="G25" s="34">
        <v>88235.75</v>
      </c>
    </row>
    <row r="26" spans="1:7" x14ac:dyDescent="0.25">
      <c r="A26" s="32" t="s">
        <v>75</v>
      </c>
      <c r="B26" s="32" t="s">
        <v>35</v>
      </c>
      <c r="C26" s="32" t="s">
        <v>39</v>
      </c>
      <c r="D26" s="32" t="s">
        <v>38</v>
      </c>
      <c r="E26" s="32" t="s">
        <v>48</v>
      </c>
      <c r="F26" s="33">
        <v>11649.3896484375</v>
      </c>
      <c r="G26" s="34">
        <v>36018.30078125</v>
      </c>
    </row>
    <row r="27" spans="1:7" ht="30" x14ac:dyDescent="0.25">
      <c r="A27" s="32" t="s">
        <v>75</v>
      </c>
      <c r="B27" s="32" t="s">
        <v>35</v>
      </c>
      <c r="C27" s="32" t="s">
        <v>39</v>
      </c>
      <c r="D27" s="32" t="s">
        <v>77</v>
      </c>
      <c r="E27" s="32" t="s">
        <v>78</v>
      </c>
      <c r="F27" s="33">
        <v>19085.08984375</v>
      </c>
      <c r="G27" s="34">
        <v>207.15800476074219</v>
      </c>
    </row>
    <row r="28" spans="1:7" ht="15.75" thickBot="1" x14ac:dyDescent="0.3">
      <c r="A28" s="19" t="s">
        <v>64</v>
      </c>
      <c r="B28" s="21"/>
      <c r="C28" s="21"/>
      <c r="D28" s="21"/>
      <c r="E28" s="21"/>
      <c r="F28" s="21">
        <f>SUM(F24:F27)</f>
        <v>61533.459564208984</v>
      </c>
      <c r="G28" s="20">
        <f>SUM(G24:G27)</f>
        <v>124979.6088104248</v>
      </c>
    </row>
    <row r="29" spans="1:7" x14ac:dyDescent="0.25">
      <c r="A29" s="32" t="s">
        <v>93</v>
      </c>
      <c r="B29" s="32" t="s">
        <v>35</v>
      </c>
      <c r="C29" s="32" t="s">
        <v>39</v>
      </c>
      <c r="D29" s="32" t="s">
        <v>38</v>
      </c>
      <c r="E29" s="32" t="s">
        <v>83</v>
      </c>
      <c r="F29" s="33">
        <v>4094.469970703125</v>
      </c>
      <c r="G29" s="34">
        <v>12722.75</v>
      </c>
    </row>
    <row r="30" spans="1:7" x14ac:dyDescent="0.25">
      <c r="A30" s="32" t="s">
        <v>93</v>
      </c>
      <c r="B30" s="32" t="s">
        <v>35</v>
      </c>
      <c r="C30" s="32" t="s">
        <v>39</v>
      </c>
      <c r="D30" s="32" t="s">
        <v>38</v>
      </c>
      <c r="E30" s="32" t="s">
        <v>37</v>
      </c>
      <c r="F30" s="33">
        <v>14018.3095703125</v>
      </c>
      <c r="G30" s="34">
        <v>4733</v>
      </c>
    </row>
    <row r="31" spans="1:7" x14ac:dyDescent="0.25">
      <c r="A31" s="32" t="s">
        <v>93</v>
      </c>
      <c r="B31" s="32" t="s">
        <v>35</v>
      </c>
      <c r="C31" s="32" t="s">
        <v>39</v>
      </c>
      <c r="D31" s="32" t="s">
        <v>38</v>
      </c>
      <c r="E31" s="32" t="s">
        <v>48</v>
      </c>
      <c r="F31" s="33">
        <v>24024.810546875</v>
      </c>
      <c r="G31" s="34">
        <v>34151.6015625</v>
      </c>
    </row>
    <row r="32" spans="1:7" ht="15.75" thickBot="1" x14ac:dyDescent="0.3">
      <c r="A32" s="19" t="s">
        <v>99</v>
      </c>
      <c r="B32" s="21"/>
      <c r="C32" s="21"/>
      <c r="D32" s="21"/>
      <c r="E32" s="21"/>
      <c r="F32" s="21">
        <f>SUM(F29:F31)</f>
        <v>42137.590087890625</v>
      </c>
      <c r="G32" s="20">
        <f>SUM(G29:G31)</f>
        <v>51607.3515625</v>
      </c>
    </row>
    <row r="33" spans="1:7" ht="16.5" thickBot="1" x14ac:dyDescent="0.3">
      <c r="A33" s="17" t="s">
        <v>0</v>
      </c>
      <c r="B33" s="17"/>
      <c r="C33" s="17"/>
      <c r="D33" s="17"/>
      <c r="E33" s="17"/>
      <c r="F33" s="17">
        <f>SUM(F32,F28,F23,F21,F18,F14)</f>
        <v>174205.26840209961</v>
      </c>
      <c r="G33" s="18">
        <f>SUM(G32,G28,G23,G21,G18,G14)</f>
        <v>512130.4476776123</v>
      </c>
    </row>
    <row r="35" spans="1:7" x14ac:dyDescent="0.25">
      <c r="A35" t="s">
        <v>23</v>
      </c>
    </row>
  </sheetData>
  <sortState xmlns:xlrd2="http://schemas.microsoft.com/office/spreadsheetml/2017/richdata2" ref="A12:H115">
    <sortCondition ref="D12:D115"/>
    <sortCondition ref="E12:E115"/>
  </sortState>
  <mergeCells count="5">
    <mergeCell ref="A10:G10"/>
    <mergeCell ref="A6:G6"/>
    <mergeCell ref="A7:G7"/>
    <mergeCell ref="A8:G8"/>
    <mergeCell ref="A9:G9"/>
  </mergeCells>
  <pageMargins left="0.62992125984251968" right="0.43307086614173229" top="0.74803149606299213" bottom="0.74803149606299213" header="0.31496062992125984" footer="0.31496062992125984"/>
  <pageSetup orientation="portrait" r:id="rId1"/>
  <headerFooter>
    <oddFooter>&amp;CE-Página 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28"/>
  <sheetViews>
    <sheetView topLeftCell="A7" workbookViewId="0">
      <selection activeCell="H18" sqref="H18"/>
    </sheetView>
  </sheetViews>
  <sheetFormatPr baseColWidth="10" defaultColWidth="47.28515625" defaultRowHeight="15" x14ac:dyDescent="0.25"/>
  <cols>
    <col min="1" max="1" width="13.140625" customWidth="1"/>
    <col min="2" max="2" width="7.5703125" bestFit="1" customWidth="1"/>
    <col min="3" max="3" width="12" bestFit="1" customWidth="1"/>
    <col min="4" max="4" width="23.140625" customWidth="1"/>
    <col min="5" max="5" width="19" bestFit="1" customWidth="1"/>
    <col min="6" max="6" width="10.5703125" style="6" bestFit="1" customWidth="1"/>
    <col min="7" max="7" width="14.42578125" style="1" bestFit="1" customWidth="1"/>
  </cols>
  <sheetData>
    <row r="1" spans="1:7" x14ac:dyDescent="0.25">
      <c r="A1" s="11"/>
    </row>
    <row r="6" spans="1:7" x14ac:dyDescent="0.25">
      <c r="A6" s="49" t="s">
        <v>14</v>
      </c>
      <c r="B6" s="49"/>
      <c r="C6" s="49"/>
      <c r="D6" s="49"/>
      <c r="E6" s="49"/>
      <c r="F6" s="49"/>
      <c r="G6" s="49"/>
    </row>
    <row r="7" spans="1:7" ht="23.25" x14ac:dyDescent="0.35">
      <c r="A7" s="50" t="s">
        <v>15</v>
      </c>
      <c r="B7" s="50"/>
      <c r="C7" s="50"/>
      <c r="D7" s="50"/>
      <c r="E7" s="50"/>
      <c r="F7" s="50"/>
      <c r="G7" s="50"/>
    </row>
    <row r="8" spans="1:7" ht="23.25" thickBot="1" x14ac:dyDescent="0.4">
      <c r="A8" s="51" t="s">
        <v>16</v>
      </c>
      <c r="B8" s="51"/>
      <c r="C8" s="51"/>
      <c r="D8" s="51"/>
      <c r="E8" s="51"/>
      <c r="F8" s="51"/>
      <c r="G8" s="51"/>
    </row>
    <row r="9" spans="1:7" ht="15.75" thickBot="1" x14ac:dyDescent="0.3">
      <c r="A9" s="52" t="s">
        <v>30</v>
      </c>
      <c r="B9" s="47"/>
      <c r="C9" s="47"/>
      <c r="D9" s="47"/>
      <c r="E9" s="47"/>
      <c r="F9" s="47"/>
      <c r="G9" s="53"/>
    </row>
    <row r="10" spans="1:7" ht="15.75" thickBot="1" x14ac:dyDescent="0.3">
      <c r="A10" s="46" t="str">
        <f>Consolidado!A10</f>
        <v>Año 2021</v>
      </c>
      <c r="B10" s="47"/>
      <c r="C10" s="47"/>
      <c r="D10" s="47"/>
      <c r="E10" s="47"/>
      <c r="F10" s="47"/>
      <c r="G10" s="48"/>
    </row>
    <row r="11" spans="1:7" ht="15.75" thickBot="1" x14ac:dyDescent="0.3">
      <c r="A11" s="2" t="s">
        <v>4</v>
      </c>
      <c r="B11" s="3" t="s">
        <v>5</v>
      </c>
      <c r="C11" s="3" t="s">
        <v>6</v>
      </c>
      <c r="D11" s="3" t="s">
        <v>13</v>
      </c>
      <c r="E11" s="3" t="s">
        <v>18</v>
      </c>
      <c r="F11" s="5" t="s">
        <v>7</v>
      </c>
      <c r="G11" s="4" t="s">
        <v>8</v>
      </c>
    </row>
    <row r="12" spans="1:7" x14ac:dyDescent="0.25">
      <c r="A12" s="32" t="s">
        <v>34</v>
      </c>
      <c r="B12" s="32" t="s">
        <v>35</v>
      </c>
      <c r="C12" s="32" t="s">
        <v>1</v>
      </c>
      <c r="D12" s="32" t="s">
        <v>43</v>
      </c>
      <c r="E12" s="32" t="s">
        <v>42</v>
      </c>
      <c r="F12" s="33">
        <v>1229.1500244140625</v>
      </c>
      <c r="G12" s="34">
        <v>1327.5</v>
      </c>
    </row>
    <row r="13" spans="1:7" ht="15.75" thickBot="1" x14ac:dyDescent="0.3">
      <c r="A13" s="19" t="s">
        <v>24</v>
      </c>
      <c r="B13" s="21"/>
      <c r="C13" s="21"/>
      <c r="D13" s="21"/>
      <c r="E13" s="21"/>
      <c r="F13" s="21">
        <f>SUM(F12:F12)</f>
        <v>1229.1500244140625</v>
      </c>
      <c r="G13" s="20">
        <f>SUM(F13)</f>
        <v>1229.1500244140625</v>
      </c>
    </row>
    <row r="14" spans="1:7" x14ac:dyDescent="0.25">
      <c r="A14" s="32" t="s">
        <v>57</v>
      </c>
      <c r="B14" s="32" t="s">
        <v>35</v>
      </c>
      <c r="C14" s="32" t="s">
        <v>1</v>
      </c>
      <c r="D14" s="32" t="s">
        <v>44</v>
      </c>
      <c r="E14" s="32" t="s">
        <v>60</v>
      </c>
      <c r="F14" s="33">
        <v>486.58999633789063</v>
      </c>
      <c r="G14" s="34">
        <v>16388.91015625</v>
      </c>
    </row>
    <row r="15" spans="1:7" ht="15.75" thickBot="1" x14ac:dyDescent="0.3">
      <c r="A15" s="19" t="s">
        <v>59</v>
      </c>
      <c r="B15" s="21"/>
      <c r="C15" s="21"/>
      <c r="D15" s="21"/>
      <c r="E15" s="21"/>
      <c r="F15" s="21">
        <f>SUM(F14:F14)</f>
        <v>486.58999633789063</v>
      </c>
      <c r="G15" s="20">
        <f>SUM(G14:G14)</f>
        <v>16388.91015625</v>
      </c>
    </row>
    <row r="16" spans="1:7" x14ac:dyDescent="0.25">
      <c r="A16" s="32" t="s">
        <v>63</v>
      </c>
      <c r="B16" s="32"/>
      <c r="C16" s="32"/>
      <c r="D16" s="32"/>
      <c r="E16" s="32"/>
      <c r="F16" s="33"/>
      <c r="G16" s="34"/>
    </row>
    <row r="17" spans="1:7" ht="15.75" thickBot="1" x14ac:dyDescent="0.3">
      <c r="A17" s="19" t="s">
        <v>64</v>
      </c>
      <c r="B17" s="21"/>
      <c r="C17" s="21"/>
      <c r="D17" s="21"/>
      <c r="E17" s="21"/>
      <c r="F17" s="21">
        <v>0</v>
      </c>
      <c r="G17" s="20">
        <v>0</v>
      </c>
    </row>
    <row r="18" spans="1:7" x14ac:dyDescent="0.25">
      <c r="A18" s="32" t="s">
        <v>63</v>
      </c>
      <c r="B18" s="32"/>
      <c r="C18" s="32"/>
      <c r="D18" s="32"/>
      <c r="E18" s="32"/>
      <c r="F18" s="33"/>
      <c r="G18" s="34"/>
    </row>
    <row r="19" spans="1:7" ht="15.75" thickBot="1" x14ac:dyDescent="0.3">
      <c r="A19" s="19" t="s">
        <v>64</v>
      </c>
      <c r="B19" s="21"/>
      <c r="C19" s="21"/>
      <c r="D19" s="21"/>
      <c r="E19" s="21"/>
      <c r="F19" s="21">
        <v>0</v>
      </c>
      <c r="G19" s="20">
        <v>0</v>
      </c>
    </row>
    <row r="20" spans="1:7" x14ac:dyDescent="0.25">
      <c r="A20" s="32" t="s">
        <v>75</v>
      </c>
      <c r="B20" s="32" t="s">
        <v>35</v>
      </c>
      <c r="C20" s="32" t="s">
        <v>1</v>
      </c>
      <c r="D20" s="32" t="s">
        <v>79</v>
      </c>
      <c r="E20" s="32" t="s">
        <v>80</v>
      </c>
      <c r="F20" s="33">
        <v>25200</v>
      </c>
      <c r="G20" s="34">
        <v>79876.9375</v>
      </c>
    </row>
    <row r="21" spans="1:7" x14ac:dyDescent="0.25">
      <c r="A21" s="32" t="s">
        <v>75</v>
      </c>
      <c r="B21" s="32" t="s">
        <v>35</v>
      </c>
      <c r="C21" s="32" t="s">
        <v>1</v>
      </c>
      <c r="D21" s="32" t="s">
        <v>81</v>
      </c>
      <c r="E21" s="32" t="s">
        <v>82</v>
      </c>
      <c r="F21" s="33">
        <v>4773.1201171875</v>
      </c>
      <c r="G21" s="34">
        <v>35691.48046875</v>
      </c>
    </row>
    <row r="22" spans="1:7" x14ac:dyDescent="0.25">
      <c r="A22" s="32" t="s">
        <v>75</v>
      </c>
      <c r="B22" s="32" t="s">
        <v>35</v>
      </c>
      <c r="C22" s="32" t="s">
        <v>1</v>
      </c>
      <c r="D22" s="32" t="s">
        <v>43</v>
      </c>
      <c r="E22" s="32" t="s">
        <v>83</v>
      </c>
      <c r="F22" s="33">
        <v>432</v>
      </c>
      <c r="G22" s="34">
        <v>433.44000244140625</v>
      </c>
    </row>
    <row r="23" spans="1:7" ht="15.75" thickBot="1" x14ac:dyDescent="0.3">
      <c r="A23" s="19" t="s">
        <v>75</v>
      </c>
      <c r="B23" s="21"/>
      <c r="C23" s="21"/>
      <c r="D23" s="21"/>
      <c r="E23" s="21"/>
      <c r="F23" s="21">
        <f>SUM(F20:F22)</f>
        <v>30405.1201171875</v>
      </c>
      <c r="G23" s="20">
        <f>SUM(G20:G22)</f>
        <v>116001.85797119141</v>
      </c>
    </row>
    <row r="24" spans="1:7" x14ac:dyDescent="0.25">
      <c r="A24" s="32" t="s">
        <v>93</v>
      </c>
      <c r="B24" s="32" t="s">
        <v>35</v>
      </c>
      <c r="C24" s="32" t="s">
        <v>1</v>
      </c>
      <c r="D24" s="32" t="s">
        <v>100</v>
      </c>
      <c r="E24" s="32" t="s">
        <v>84</v>
      </c>
      <c r="F24" s="33">
        <v>6271.449951171875</v>
      </c>
      <c r="G24" s="34">
        <v>28664.9501953125</v>
      </c>
    </row>
    <row r="25" spans="1:7" ht="15.75" thickBot="1" x14ac:dyDescent="0.3">
      <c r="A25" s="19" t="s">
        <v>99</v>
      </c>
      <c r="B25" s="21"/>
      <c r="C25" s="21"/>
      <c r="D25" s="21"/>
      <c r="E25" s="21"/>
      <c r="F25" s="21">
        <f>SUM(F24)</f>
        <v>6271.449951171875</v>
      </c>
      <c r="G25" s="20">
        <f>SUM(G24)</f>
        <v>28664.9501953125</v>
      </c>
    </row>
    <row r="26" spans="1:7" ht="16.5" thickBot="1" x14ac:dyDescent="0.3">
      <c r="A26" s="17" t="s">
        <v>0</v>
      </c>
      <c r="B26" s="17"/>
      <c r="C26" s="17"/>
      <c r="D26" s="17"/>
      <c r="E26" s="17"/>
      <c r="F26" s="17">
        <f>SUM(F25,F23,F15,F13)</f>
        <v>38392.310089111328</v>
      </c>
      <c r="G26" s="18">
        <f>SUM(G25,G23,G15)</f>
        <v>161055.71832275391</v>
      </c>
    </row>
    <row r="28" spans="1:7" x14ac:dyDescent="0.25">
      <c r="A28" t="s">
        <v>23</v>
      </c>
    </row>
  </sheetData>
  <sortState xmlns:xlrd2="http://schemas.microsoft.com/office/spreadsheetml/2017/richdata2" ref="A12:G76">
    <sortCondition ref="D12:D76"/>
    <sortCondition ref="E12:E76"/>
  </sortState>
  <mergeCells count="5">
    <mergeCell ref="A10:G10"/>
    <mergeCell ref="A6:G6"/>
    <mergeCell ref="A7:G7"/>
    <mergeCell ref="A8:G8"/>
    <mergeCell ref="A9:G9"/>
  </mergeCells>
  <printOptions horizontalCentered="1"/>
  <pageMargins left="0.47244094488188981" right="0.43307086614173229" top="0.74803149606299213" bottom="0.74803149606299213" header="0.31496062992125984" footer="0.31496062992125984"/>
  <pageSetup scale="98" orientation="portrait" r:id="rId1"/>
  <headerFooter>
    <oddFooter>&amp;CE-Página 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16"/>
  <sheetViews>
    <sheetView topLeftCell="A7" workbookViewId="0">
      <selection activeCell="A9" sqref="A9:XFD9"/>
    </sheetView>
  </sheetViews>
  <sheetFormatPr baseColWidth="10" defaultColWidth="28.28515625" defaultRowHeight="15" x14ac:dyDescent="0.25"/>
  <cols>
    <col min="1" max="1" width="12.5703125" customWidth="1"/>
    <col min="2" max="2" width="8.140625" bestFit="1" customWidth="1"/>
    <col min="3" max="3" width="12" bestFit="1" customWidth="1"/>
    <col min="4" max="4" width="18.7109375" bestFit="1" customWidth="1"/>
    <col min="5" max="5" width="18.7109375" style="6" bestFit="1" customWidth="1"/>
    <col min="6" max="6" width="11.5703125" style="6" bestFit="1" customWidth="1"/>
    <col min="7" max="7" width="12.85546875" bestFit="1" customWidth="1"/>
  </cols>
  <sheetData>
    <row r="1" spans="1:7" x14ac:dyDescent="0.25">
      <c r="A1" s="11"/>
    </row>
    <row r="6" spans="1:7" x14ac:dyDescent="0.25">
      <c r="A6" s="49" t="s">
        <v>14</v>
      </c>
      <c r="B6" s="49"/>
      <c r="C6" s="49"/>
      <c r="D6" s="49"/>
      <c r="E6" s="49"/>
      <c r="F6" s="49"/>
      <c r="G6" s="49"/>
    </row>
    <row r="7" spans="1:7" ht="23.25" x14ac:dyDescent="0.35">
      <c r="A7" s="50" t="s">
        <v>15</v>
      </c>
      <c r="B7" s="50"/>
      <c r="C7" s="50"/>
      <c r="D7" s="50"/>
      <c r="E7" s="50"/>
      <c r="F7" s="50"/>
      <c r="G7" s="50"/>
    </row>
    <row r="8" spans="1:7" ht="23.25" thickBot="1" x14ac:dyDescent="0.4">
      <c r="A8" s="51" t="s">
        <v>16</v>
      </c>
      <c r="B8" s="51"/>
      <c r="C8" s="51"/>
      <c r="D8" s="51"/>
      <c r="E8" s="51"/>
      <c r="F8" s="51"/>
      <c r="G8" s="51"/>
    </row>
    <row r="9" spans="1:7" ht="15.75" thickBot="1" x14ac:dyDescent="0.3">
      <c r="A9" s="52" t="s">
        <v>31</v>
      </c>
      <c r="B9" s="47"/>
      <c r="C9" s="47"/>
      <c r="D9" s="47"/>
      <c r="E9" s="47"/>
      <c r="F9" s="47"/>
      <c r="G9" s="53"/>
    </row>
    <row r="10" spans="1:7" ht="15.75" thickBot="1" x14ac:dyDescent="0.3">
      <c r="A10" s="46" t="str">
        <f>Consolidado!A10</f>
        <v>Año 2021</v>
      </c>
      <c r="B10" s="47"/>
      <c r="C10" s="47"/>
      <c r="D10" s="47"/>
      <c r="E10" s="47"/>
      <c r="F10" s="47"/>
      <c r="G10" s="48"/>
    </row>
    <row r="11" spans="1:7" ht="15.75" thickBot="1" x14ac:dyDescent="0.3">
      <c r="A11" s="2" t="s">
        <v>4</v>
      </c>
      <c r="B11" s="3" t="s">
        <v>5</v>
      </c>
      <c r="C11" s="3" t="s">
        <v>6</v>
      </c>
      <c r="D11" s="3" t="s">
        <v>13</v>
      </c>
      <c r="E11" s="3" t="s">
        <v>18</v>
      </c>
      <c r="F11" s="5" t="s">
        <v>7</v>
      </c>
      <c r="G11" s="4" t="s">
        <v>8</v>
      </c>
    </row>
    <row r="12" spans="1:7" x14ac:dyDescent="0.25">
      <c r="A12" s="32" t="s">
        <v>34</v>
      </c>
      <c r="B12" s="32"/>
      <c r="C12" s="32"/>
      <c r="D12" s="32"/>
      <c r="E12" s="32"/>
      <c r="F12" s="33">
        <v>0</v>
      </c>
      <c r="G12" s="34">
        <v>0</v>
      </c>
    </row>
    <row r="13" spans="1:7" ht="15.75" thickBot="1" x14ac:dyDescent="0.3">
      <c r="A13" s="19" t="s">
        <v>24</v>
      </c>
      <c r="B13" s="21"/>
      <c r="C13" s="21"/>
      <c r="D13" s="21"/>
      <c r="E13" s="21"/>
      <c r="F13" s="21"/>
      <c r="G13" s="20"/>
    </row>
    <row r="14" spans="1:7" ht="16.5" thickBot="1" x14ac:dyDescent="0.3">
      <c r="A14" s="17" t="s">
        <v>0</v>
      </c>
      <c r="B14" s="17"/>
      <c r="C14" s="17"/>
      <c r="D14" s="17"/>
      <c r="E14" s="17"/>
      <c r="F14" s="17"/>
      <c r="G14" s="17"/>
    </row>
    <row r="16" spans="1:7" x14ac:dyDescent="0.25">
      <c r="A16" t="s">
        <v>23</v>
      </c>
    </row>
  </sheetData>
  <sortState xmlns:xlrd2="http://schemas.microsoft.com/office/spreadsheetml/2017/richdata2" ref="A12:H21">
    <sortCondition ref="A12:A21"/>
    <sortCondition ref="D12:D21"/>
  </sortState>
  <mergeCells count="5">
    <mergeCell ref="A6:G6"/>
    <mergeCell ref="A10:G10"/>
    <mergeCell ref="A9:G9"/>
    <mergeCell ref="A8:G8"/>
    <mergeCell ref="A7:G7"/>
  </mergeCells>
  <printOptions horizontalCentered="1"/>
  <pageMargins left="0.51181102362204722" right="0.47244094488188981" top="0.74803149606299213" bottom="0.74803149606299213" header="0.31496062992125984" footer="0.31496062992125984"/>
  <pageSetup orientation="portrait" r:id="rId1"/>
  <headerFooter>
    <oddFooter>&amp;CE-Página 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30"/>
  <sheetViews>
    <sheetView topLeftCell="A19" workbookViewId="0">
      <selection activeCell="F31" sqref="F31"/>
    </sheetView>
  </sheetViews>
  <sheetFormatPr baseColWidth="10" defaultColWidth="49.42578125" defaultRowHeight="15" x14ac:dyDescent="0.25"/>
  <cols>
    <col min="1" max="1" width="13.140625" customWidth="1"/>
    <col min="2" max="2" width="7.85546875" bestFit="1" customWidth="1"/>
    <col min="3" max="3" width="12" bestFit="1" customWidth="1"/>
    <col min="4" max="4" width="25.7109375" bestFit="1" customWidth="1"/>
    <col min="5" max="5" width="18.7109375" bestFit="1" customWidth="1"/>
    <col min="6" max="6" width="14.42578125" style="6" bestFit="1" customWidth="1"/>
    <col min="7" max="7" width="15.5703125" style="1" bestFit="1" customWidth="1"/>
  </cols>
  <sheetData>
    <row r="1" spans="1:7" x14ac:dyDescent="0.25">
      <c r="A1" s="11"/>
    </row>
    <row r="6" spans="1:7" x14ac:dyDescent="0.25">
      <c r="A6" s="49" t="s">
        <v>14</v>
      </c>
      <c r="B6" s="49"/>
      <c r="C6" s="49"/>
      <c r="D6" s="49"/>
      <c r="E6" s="49"/>
      <c r="F6" s="49"/>
      <c r="G6" s="49"/>
    </row>
    <row r="7" spans="1:7" ht="23.25" x14ac:dyDescent="0.35">
      <c r="A7" s="50" t="s">
        <v>15</v>
      </c>
      <c r="B7" s="50"/>
      <c r="C7" s="50"/>
      <c r="D7" s="50"/>
      <c r="E7" s="50"/>
      <c r="F7" s="50"/>
      <c r="G7" s="50"/>
    </row>
    <row r="8" spans="1:7" ht="23.25" thickBot="1" x14ac:dyDescent="0.4">
      <c r="A8" s="51" t="s">
        <v>16</v>
      </c>
      <c r="B8" s="51"/>
      <c r="C8" s="51"/>
      <c r="D8" s="51"/>
      <c r="E8" s="51"/>
      <c r="F8" s="51"/>
      <c r="G8" s="51"/>
    </row>
    <row r="9" spans="1:7" ht="15.75" thickBot="1" x14ac:dyDescent="0.3">
      <c r="A9" s="52" t="s">
        <v>32</v>
      </c>
      <c r="B9" s="47"/>
      <c r="C9" s="47"/>
      <c r="D9" s="47"/>
      <c r="E9" s="47"/>
      <c r="F9" s="47"/>
      <c r="G9" s="53"/>
    </row>
    <row r="10" spans="1:7" ht="15.75" thickBot="1" x14ac:dyDescent="0.3">
      <c r="A10" s="46" t="str">
        <f>Consolidado!A10</f>
        <v>Año 2021</v>
      </c>
      <c r="B10" s="47"/>
      <c r="C10" s="47"/>
      <c r="D10" s="47"/>
      <c r="E10" s="47"/>
      <c r="F10" s="47"/>
      <c r="G10" s="48"/>
    </row>
    <row r="11" spans="1:7" ht="15.75" thickBot="1" x14ac:dyDescent="0.3">
      <c r="A11" s="2" t="s">
        <v>4</v>
      </c>
      <c r="B11" s="35" t="s">
        <v>5</v>
      </c>
      <c r="C11" s="35" t="s">
        <v>6</v>
      </c>
      <c r="D11" s="35" t="s">
        <v>19</v>
      </c>
      <c r="E11" s="35" t="s">
        <v>18</v>
      </c>
      <c r="F11" s="36" t="s">
        <v>7</v>
      </c>
      <c r="G11" s="37" t="s">
        <v>8</v>
      </c>
    </row>
    <row r="12" spans="1:7" ht="15.75" thickBot="1" x14ac:dyDescent="0.3">
      <c r="A12" s="32" t="s">
        <v>34</v>
      </c>
      <c r="B12" s="32"/>
      <c r="C12" s="32"/>
      <c r="D12" s="32"/>
      <c r="E12" s="32"/>
      <c r="F12" s="33"/>
      <c r="G12" s="34"/>
    </row>
    <row r="13" spans="1:7" ht="15.75" thickBot="1" x14ac:dyDescent="0.3">
      <c r="A13" s="22" t="s">
        <v>24</v>
      </c>
      <c r="B13" s="24"/>
      <c r="C13" s="24"/>
      <c r="D13" s="24"/>
      <c r="E13" s="24"/>
      <c r="F13" s="24">
        <f>SUM(F12:F12)</f>
        <v>0</v>
      </c>
      <c r="G13" s="23">
        <f>SUM(G12:G12)</f>
        <v>0</v>
      </c>
    </row>
    <row r="14" spans="1:7" ht="15.75" thickBot="1" x14ac:dyDescent="0.3">
      <c r="A14" s="32" t="s">
        <v>57</v>
      </c>
      <c r="B14" s="32"/>
      <c r="C14" s="32"/>
      <c r="D14" s="32"/>
      <c r="E14" s="32"/>
      <c r="F14" s="33"/>
      <c r="G14" s="34"/>
    </row>
    <row r="15" spans="1:7" ht="15.75" thickBot="1" x14ac:dyDescent="0.3">
      <c r="A15" s="22" t="s">
        <v>59</v>
      </c>
      <c r="B15" s="24"/>
      <c r="C15" s="24"/>
      <c r="D15" s="24"/>
      <c r="E15" s="24"/>
      <c r="F15" s="24">
        <f>SUM(F14:F14)</f>
        <v>0</v>
      </c>
      <c r="G15" s="23">
        <f>SUM(G14:G14)</f>
        <v>0</v>
      </c>
    </row>
    <row r="16" spans="1:7" ht="15.75" thickBot="1" x14ac:dyDescent="0.3">
      <c r="A16" s="32" t="s">
        <v>63</v>
      </c>
      <c r="B16" s="32" t="s">
        <v>35</v>
      </c>
      <c r="C16" s="32" t="s">
        <v>45</v>
      </c>
      <c r="D16" s="32" t="s">
        <v>46</v>
      </c>
      <c r="E16" s="32" t="s">
        <v>66</v>
      </c>
      <c r="F16" s="33">
        <v>22952</v>
      </c>
      <c r="G16" s="34">
        <v>10100</v>
      </c>
    </row>
    <row r="17" spans="1:7" ht="15.75" thickBot="1" x14ac:dyDescent="0.3">
      <c r="A17" s="22" t="s">
        <v>64</v>
      </c>
      <c r="B17" s="24"/>
      <c r="C17" s="24"/>
      <c r="D17" s="24"/>
      <c r="E17" s="24"/>
      <c r="F17" s="24">
        <f>SUM(F16)</f>
        <v>22952</v>
      </c>
      <c r="G17" s="23">
        <f>SUM(G16)</f>
        <v>10100</v>
      </c>
    </row>
    <row r="18" spans="1:7" ht="30" x14ac:dyDescent="0.25">
      <c r="A18" s="32" t="s">
        <v>68</v>
      </c>
      <c r="B18" s="32" t="s">
        <v>35</v>
      </c>
      <c r="C18" s="32" t="s">
        <v>45</v>
      </c>
      <c r="D18" s="32" t="s">
        <v>69</v>
      </c>
      <c r="E18" s="32" t="s">
        <v>70</v>
      </c>
      <c r="F18" s="33">
        <v>109300</v>
      </c>
      <c r="G18" s="34">
        <v>35200</v>
      </c>
    </row>
    <row r="19" spans="1:7" ht="30" x14ac:dyDescent="0.25">
      <c r="A19" s="32" t="s">
        <v>68</v>
      </c>
      <c r="B19" s="32" t="s">
        <v>35</v>
      </c>
      <c r="C19" s="32" t="s">
        <v>45</v>
      </c>
      <c r="D19" s="32" t="s">
        <v>69</v>
      </c>
      <c r="E19" s="32" t="s">
        <v>71</v>
      </c>
      <c r="F19" s="33">
        <v>79780</v>
      </c>
      <c r="G19" s="34">
        <v>8116.5</v>
      </c>
    </row>
    <row r="20" spans="1:7" ht="30.75" thickBot="1" x14ac:dyDescent="0.3">
      <c r="A20" s="32" t="s">
        <v>68</v>
      </c>
      <c r="B20" s="32" t="s">
        <v>35</v>
      </c>
      <c r="C20" s="32" t="s">
        <v>45</v>
      </c>
      <c r="D20" s="32" t="s">
        <v>69</v>
      </c>
      <c r="E20" s="32" t="s">
        <v>72</v>
      </c>
      <c r="F20" s="33">
        <v>92257.0625</v>
      </c>
      <c r="G20" s="34">
        <v>10132.52001953125</v>
      </c>
    </row>
    <row r="21" spans="1:7" ht="15.75" thickBot="1" x14ac:dyDescent="0.3">
      <c r="A21" s="22" t="s">
        <v>73</v>
      </c>
      <c r="B21" s="24"/>
      <c r="C21" s="24"/>
      <c r="D21" s="24"/>
      <c r="E21" s="24"/>
      <c r="F21" s="24">
        <f>SUM(F18:F20)</f>
        <v>281337.0625</v>
      </c>
      <c r="G21" s="23">
        <f>SUM(G18:G20)</f>
        <v>53449.02001953125</v>
      </c>
    </row>
    <row r="22" spans="1:7" x14ac:dyDescent="0.25">
      <c r="A22" s="32" t="s">
        <v>75</v>
      </c>
      <c r="B22" s="32" t="s">
        <v>35</v>
      </c>
      <c r="C22" s="32" t="s">
        <v>45</v>
      </c>
      <c r="D22" s="32" t="s">
        <v>46</v>
      </c>
      <c r="E22" s="32" t="s">
        <v>84</v>
      </c>
      <c r="F22" s="33">
        <v>22670.779296875</v>
      </c>
      <c r="G22" s="34">
        <v>90963.6015625</v>
      </c>
    </row>
    <row r="23" spans="1:7" x14ac:dyDescent="0.25">
      <c r="A23" s="32" t="s">
        <v>75</v>
      </c>
      <c r="B23" s="32" t="s">
        <v>35</v>
      </c>
      <c r="C23" s="32" t="s">
        <v>45</v>
      </c>
      <c r="D23" s="32" t="s">
        <v>85</v>
      </c>
      <c r="E23" s="32" t="s">
        <v>71</v>
      </c>
      <c r="F23" s="33">
        <v>25930</v>
      </c>
      <c r="G23" s="34">
        <v>3889.5</v>
      </c>
    </row>
    <row r="24" spans="1:7" ht="30" x14ac:dyDescent="0.25">
      <c r="A24" s="32" t="s">
        <v>75</v>
      </c>
      <c r="B24" s="32" t="s">
        <v>35</v>
      </c>
      <c r="C24" s="32" t="s">
        <v>45</v>
      </c>
      <c r="D24" s="32" t="s">
        <v>69</v>
      </c>
      <c r="E24" s="32" t="s">
        <v>86</v>
      </c>
      <c r="F24" s="33">
        <v>53755</v>
      </c>
      <c r="G24" s="34">
        <v>32781.4501953125</v>
      </c>
    </row>
    <row r="25" spans="1:7" ht="30" x14ac:dyDescent="0.25">
      <c r="A25" s="32" t="s">
        <v>75</v>
      </c>
      <c r="B25" s="32" t="s">
        <v>35</v>
      </c>
      <c r="C25" s="32" t="s">
        <v>45</v>
      </c>
      <c r="D25" s="32" t="s">
        <v>69</v>
      </c>
      <c r="E25" s="32" t="s">
        <v>87</v>
      </c>
      <c r="F25" s="33">
        <v>106790</v>
      </c>
      <c r="G25" s="34">
        <v>28774.83984375</v>
      </c>
    </row>
    <row r="26" spans="1:7" ht="30.75" thickBot="1" x14ac:dyDescent="0.3">
      <c r="A26" s="32" t="s">
        <v>75</v>
      </c>
      <c r="B26" s="32" t="s">
        <v>35</v>
      </c>
      <c r="C26" s="32" t="s">
        <v>45</v>
      </c>
      <c r="D26" s="32" t="s">
        <v>69</v>
      </c>
      <c r="E26" s="32" t="s">
        <v>88</v>
      </c>
      <c r="F26" s="33">
        <v>265810</v>
      </c>
      <c r="G26" s="34">
        <v>58176.81005859375</v>
      </c>
    </row>
    <row r="27" spans="1:7" ht="15.75" thickBot="1" x14ac:dyDescent="0.3">
      <c r="A27" s="22" t="s">
        <v>89</v>
      </c>
      <c r="B27" s="24"/>
      <c r="C27" s="24"/>
      <c r="D27" s="24"/>
      <c r="E27" s="24"/>
      <c r="F27" s="24">
        <f>SUM(F22:F26)</f>
        <v>474955.779296875</v>
      </c>
      <c r="G27" s="23">
        <f>SUM(G22:G26)</f>
        <v>214586.20166015625</v>
      </c>
    </row>
    <row r="28" spans="1:7" ht="16.5" thickBot="1" x14ac:dyDescent="0.3">
      <c r="A28" s="25" t="s">
        <v>0</v>
      </c>
      <c r="B28" s="25"/>
      <c r="C28" s="25"/>
      <c r="D28" s="25"/>
      <c r="E28" s="25"/>
      <c r="F28" s="25">
        <f>SUM(F17,F15,F13)</f>
        <v>22952</v>
      </c>
      <c r="G28" s="26">
        <f>SUM(G17,G15,G13)</f>
        <v>10100</v>
      </c>
    </row>
    <row r="30" spans="1:7" x14ac:dyDescent="0.25">
      <c r="A30" t="s">
        <v>23</v>
      </c>
    </row>
  </sheetData>
  <sortState xmlns:xlrd2="http://schemas.microsoft.com/office/spreadsheetml/2017/richdata2" ref="A12:H77">
    <sortCondition ref="D12:D77"/>
  </sortState>
  <mergeCells count="5">
    <mergeCell ref="A10:G10"/>
    <mergeCell ref="A6:G6"/>
    <mergeCell ref="A7:G7"/>
    <mergeCell ref="A8:G8"/>
    <mergeCell ref="A9:G9"/>
  </mergeCells>
  <printOptions horizontalCentered="1"/>
  <pageMargins left="0.39370078740157483" right="0.47244094488188981" top="0.74803149606299213" bottom="0.74803149606299213" header="0.31496062992125984" footer="0.31496062992125984"/>
  <pageSetup scale="88" orientation="portrait" r:id="rId1"/>
  <headerFooter>
    <oddFooter>&amp;CE-Página &amp;P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16"/>
  <sheetViews>
    <sheetView topLeftCell="A2" workbookViewId="0">
      <selection activeCell="G18" sqref="G18"/>
    </sheetView>
  </sheetViews>
  <sheetFormatPr baseColWidth="10" defaultColWidth="24.5703125" defaultRowHeight="15" x14ac:dyDescent="0.25"/>
  <cols>
    <col min="1" max="1" width="12.7109375" customWidth="1"/>
    <col min="2" max="2" width="11.42578125" bestFit="1" customWidth="1"/>
    <col min="3" max="3" width="12" bestFit="1" customWidth="1"/>
    <col min="4" max="4" width="18.7109375" bestFit="1" customWidth="1"/>
    <col min="5" max="5" width="10.42578125" bestFit="1" customWidth="1"/>
    <col min="6" max="6" width="11.5703125" style="6" bestFit="1" customWidth="1"/>
    <col min="7" max="7" width="14.42578125" style="1" bestFit="1" customWidth="1"/>
  </cols>
  <sheetData>
    <row r="1" spans="1:7" x14ac:dyDescent="0.25">
      <c r="A1" s="11"/>
    </row>
    <row r="6" spans="1:7" x14ac:dyDescent="0.25">
      <c r="A6" s="49" t="s">
        <v>14</v>
      </c>
      <c r="B6" s="49"/>
      <c r="C6" s="49"/>
      <c r="D6" s="49"/>
      <c r="E6" s="49"/>
      <c r="F6" s="49"/>
      <c r="G6" s="49"/>
    </row>
    <row r="7" spans="1:7" ht="23.25" x14ac:dyDescent="0.35">
      <c r="A7" s="50" t="s">
        <v>15</v>
      </c>
      <c r="B7" s="50"/>
      <c r="C7" s="50"/>
      <c r="D7" s="50"/>
      <c r="E7" s="50"/>
      <c r="F7" s="50"/>
      <c r="G7" s="50"/>
    </row>
    <row r="8" spans="1:7" ht="23.25" thickBot="1" x14ac:dyDescent="0.4">
      <c r="A8" s="51" t="s">
        <v>16</v>
      </c>
      <c r="B8" s="51"/>
      <c r="C8" s="51"/>
      <c r="D8" s="51"/>
      <c r="E8" s="51"/>
      <c r="F8" s="51"/>
      <c r="G8" s="51"/>
    </row>
    <row r="9" spans="1:7" ht="15.75" thickBot="1" x14ac:dyDescent="0.3">
      <c r="A9" s="52" t="s">
        <v>33</v>
      </c>
      <c r="B9" s="47"/>
      <c r="C9" s="47"/>
      <c r="D9" s="47"/>
      <c r="E9" s="47"/>
      <c r="F9" s="47"/>
      <c r="G9" s="53"/>
    </row>
    <row r="10" spans="1:7" ht="15.75" thickBot="1" x14ac:dyDescent="0.3">
      <c r="A10" s="46" t="str">
        <f>Consolidado!A10</f>
        <v>Año 2021</v>
      </c>
      <c r="B10" s="47"/>
      <c r="C10" s="47"/>
      <c r="D10" s="47"/>
      <c r="E10" s="47"/>
      <c r="F10" s="47"/>
      <c r="G10" s="48"/>
    </row>
    <row r="11" spans="1:7" ht="15.75" thickBot="1" x14ac:dyDescent="0.3">
      <c r="A11" s="2" t="s">
        <v>4</v>
      </c>
      <c r="B11" s="3" t="s">
        <v>5</v>
      </c>
      <c r="C11" s="3" t="s">
        <v>6</v>
      </c>
      <c r="D11" s="3" t="s">
        <v>13</v>
      </c>
      <c r="E11" s="3" t="s">
        <v>18</v>
      </c>
      <c r="F11" s="5" t="s">
        <v>7</v>
      </c>
      <c r="G11" s="4" t="s">
        <v>8</v>
      </c>
    </row>
    <row r="12" spans="1:7" ht="30.75" thickBot="1" x14ac:dyDescent="0.3">
      <c r="A12" s="32" t="s">
        <v>34</v>
      </c>
      <c r="B12" s="32" t="s">
        <v>2</v>
      </c>
      <c r="C12" s="32" t="s">
        <v>3</v>
      </c>
      <c r="D12" s="32" t="s">
        <v>47</v>
      </c>
      <c r="E12" s="32" t="s">
        <v>36</v>
      </c>
      <c r="F12" s="33">
        <v>1837.510009765625</v>
      </c>
      <c r="G12" s="34">
        <v>4927.77001953125</v>
      </c>
    </row>
    <row r="13" spans="1:7" ht="15.75" thickBot="1" x14ac:dyDescent="0.3">
      <c r="A13" s="22" t="s">
        <v>24</v>
      </c>
      <c r="B13" s="24"/>
      <c r="C13" s="24"/>
      <c r="D13" s="24"/>
      <c r="E13" s="24"/>
      <c r="F13" s="24">
        <f>SUM(F12)</f>
        <v>1837.510009765625</v>
      </c>
      <c r="G13" s="23">
        <f>SUM(G12)</f>
        <v>4927.77001953125</v>
      </c>
    </row>
    <row r="14" spans="1:7" ht="16.5" thickBot="1" x14ac:dyDescent="0.3">
      <c r="A14" s="17" t="s">
        <v>0</v>
      </c>
      <c r="B14" s="17"/>
      <c r="C14" s="17"/>
      <c r="D14" s="17"/>
      <c r="E14" s="17"/>
      <c r="F14" s="17">
        <f>SUM(F13)</f>
        <v>1837.510009765625</v>
      </c>
      <c r="G14" s="18">
        <f>SUM(G13)</f>
        <v>4927.77001953125</v>
      </c>
    </row>
    <row r="16" spans="1:7" x14ac:dyDescent="0.25">
      <c r="A16" t="s">
        <v>23</v>
      </c>
    </row>
  </sheetData>
  <sortState xmlns:xlrd2="http://schemas.microsoft.com/office/spreadsheetml/2017/richdata2" ref="A12:H22">
    <sortCondition ref="D12:D22"/>
  </sortState>
  <mergeCells count="5">
    <mergeCell ref="A10:G10"/>
    <mergeCell ref="A6:G6"/>
    <mergeCell ref="A7:G7"/>
    <mergeCell ref="A8:G8"/>
    <mergeCell ref="A9:G9"/>
  </mergeCells>
  <printOptions horizontalCentered="1"/>
  <pageMargins left="0.43307086614173229" right="0.55118110236220474" top="0.70866141732283472" bottom="0.70866141732283472" header="0.31496062992125984" footer="0.31496062992125984"/>
  <pageSetup scale="98" orientation="portrait" r:id="rId1"/>
  <headerFooter>
    <oddFooter>&amp;CE-Página &amp;P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46"/>
  <sheetViews>
    <sheetView topLeftCell="A24" workbookViewId="0">
      <selection activeCell="H31" sqref="H31"/>
    </sheetView>
  </sheetViews>
  <sheetFormatPr baseColWidth="10" defaultColWidth="37.42578125" defaultRowHeight="15" x14ac:dyDescent="0.25"/>
  <cols>
    <col min="1" max="1" width="12.42578125" customWidth="1"/>
    <col min="2" max="2" width="11.42578125" bestFit="1" customWidth="1"/>
    <col min="3" max="3" width="12" bestFit="1" customWidth="1"/>
    <col min="4" max="4" width="18.7109375" bestFit="1" customWidth="1"/>
    <col min="5" max="5" width="17.140625" bestFit="1" customWidth="1"/>
    <col min="6" max="6" width="13" style="6" bestFit="1" customWidth="1"/>
    <col min="7" max="7" width="16.85546875" style="1" bestFit="1" customWidth="1"/>
  </cols>
  <sheetData>
    <row r="1" spans="1:7" x14ac:dyDescent="0.25">
      <c r="A1" s="11"/>
    </row>
    <row r="6" spans="1:7" x14ac:dyDescent="0.25">
      <c r="A6" s="49" t="s">
        <v>14</v>
      </c>
      <c r="B6" s="49"/>
      <c r="C6" s="49"/>
      <c r="D6" s="49"/>
      <c r="E6" s="49"/>
      <c r="F6" s="49"/>
      <c r="G6" s="49"/>
    </row>
    <row r="7" spans="1:7" ht="23.25" x14ac:dyDescent="0.35">
      <c r="A7" s="50" t="s">
        <v>15</v>
      </c>
      <c r="B7" s="50"/>
      <c r="C7" s="50"/>
      <c r="D7" s="50"/>
      <c r="E7" s="50"/>
      <c r="F7" s="50"/>
      <c r="G7" s="50"/>
    </row>
    <row r="8" spans="1:7" ht="23.25" thickBot="1" x14ac:dyDescent="0.4">
      <c r="A8" s="51" t="s">
        <v>16</v>
      </c>
      <c r="B8" s="51"/>
      <c r="C8" s="51"/>
      <c r="D8" s="51"/>
      <c r="E8" s="51"/>
      <c r="F8" s="51"/>
      <c r="G8" s="51"/>
    </row>
    <row r="9" spans="1:7" ht="15.75" thickBot="1" x14ac:dyDescent="0.3">
      <c r="A9" s="52" t="s">
        <v>25</v>
      </c>
      <c r="B9" s="47"/>
      <c r="C9" s="47"/>
      <c r="D9" s="47"/>
      <c r="E9" s="47"/>
      <c r="F9" s="47"/>
      <c r="G9" s="53"/>
    </row>
    <row r="10" spans="1:7" ht="15.75" thickBot="1" x14ac:dyDescent="0.3">
      <c r="A10" s="46" t="str">
        <f>Consolidado!A10</f>
        <v>Año 2021</v>
      </c>
      <c r="B10" s="47"/>
      <c r="C10" s="47"/>
      <c r="D10" s="47"/>
      <c r="E10" s="47"/>
      <c r="F10" s="47"/>
      <c r="G10" s="48"/>
    </row>
    <row r="11" spans="1:7" ht="15.75" thickBot="1" x14ac:dyDescent="0.3">
      <c r="A11" s="2" t="s">
        <v>4</v>
      </c>
      <c r="B11" s="3" t="s">
        <v>5</v>
      </c>
      <c r="C11" s="3" t="s">
        <v>6</v>
      </c>
      <c r="D11" s="3" t="s">
        <v>13</v>
      </c>
      <c r="E11" s="3" t="s">
        <v>18</v>
      </c>
      <c r="F11" s="5" t="s">
        <v>7</v>
      </c>
      <c r="G11" s="4" t="s">
        <v>8</v>
      </c>
    </row>
    <row r="12" spans="1:7" x14ac:dyDescent="0.25">
      <c r="A12" s="32" t="s">
        <v>34</v>
      </c>
      <c r="B12" s="32" t="s">
        <v>2</v>
      </c>
      <c r="C12" s="32" t="s">
        <v>50</v>
      </c>
      <c r="D12" s="32" t="s">
        <v>54</v>
      </c>
      <c r="E12" s="32" t="s">
        <v>36</v>
      </c>
      <c r="F12" s="33">
        <v>263.64999389648438</v>
      </c>
      <c r="G12" s="34">
        <v>915.42999267578125</v>
      </c>
    </row>
    <row r="13" spans="1:7" x14ac:dyDescent="0.25">
      <c r="A13" s="32" t="s">
        <v>34</v>
      </c>
      <c r="B13" s="32" t="s">
        <v>2</v>
      </c>
      <c r="C13" s="32" t="s">
        <v>50</v>
      </c>
      <c r="D13" s="32" t="s">
        <v>53</v>
      </c>
      <c r="E13" s="32" t="s">
        <v>36</v>
      </c>
      <c r="F13" s="33">
        <v>6948.580078125</v>
      </c>
      <c r="G13" s="34">
        <v>14004.150390625</v>
      </c>
    </row>
    <row r="14" spans="1:7" x14ac:dyDescent="0.25">
      <c r="A14" s="32" t="s">
        <v>34</v>
      </c>
      <c r="B14" s="32" t="s">
        <v>2</v>
      </c>
      <c r="C14" s="32" t="s">
        <v>50</v>
      </c>
      <c r="D14" s="32" t="s">
        <v>53</v>
      </c>
      <c r="E14" s="32" t="s">
        <v>52</v>
      </c>
      <c r="F14" s="33">
        <v>57455.799926757813</v>
      </c>
      <c r="G14" s="34">
        <v>236234.8095703125</v>
      </c>
    </row>
    <row r="15" spans="1:7" x14ac:dyDescent="0.25">
      <c r="A15" s="32" t="s">
        <v>34</v>
      </c>
      <c r="B15" s="32" t="s">
        <v>2</v>
      </c>
      <c r="C15" s="32" t="s">
        <v>50</v>
      </c>
      <c r="D15" s="32" t="s">
        <v>49</v>
      </c>
      <c r="E15" s="32" t="s">
        <v>37</v>
      </c>
      <c r="F15" s="33">
        <v>8789.7598876953125</v>
      </c>
      <c r="G15" s="34">
        <v>111384.0625</v>
      </c>
    </row>
    <row r="16" spans="1:7" x14ac:dyDescent="0.25">
      <c r="A16" s="32" t="s">
        <v>34</v>
      </c>
      <c r="B16" s="32" t="s">
        <v>2</v>
      </c>
      <c r="C16" s="32" t="s">
        <v>50</v>
      </c>
      <c r="D16" s="32" t="s">
        <v>49</v>
      </c>
      <c r="E16" s="32" t="s">
        <v>51</v>
      </c>
      <c r="F16" s="33">
        <v>56519.36083984375</v>
      </c>
      <c r="G16" s="34">
        <v>288965.92712402344</v>
      </c>
    </row>
    <row r="17" spans="1:7" x14ac:dyDescent="0.25">
      <c r="A17" s="32" t="s">
        <v>34</v>
      </c>
      <c r="B17" s="32" t="s">
        <v>2</v>
      </c>
      <c r="C17" s="32" t="s">
        <v>50</v>
      </c>
      <c r="D17" s="32" t="s">
        <v>49</v>
      </c>
      <c r="E17" s="32" t="s">
        <v>48</v>
      </c>
      <c r="F17" s="33">
        <v>25589.640380859375</v>
      </c>
      <c r="G17" s="34">
        <v>94932.837890625</v>
      </c>
    </row>
    <row r="18" spans="1:7" ht="15.75" thickBot="1" x14ac:dyDescent="0.3">
      <c r="A18" s="19" t="s">
        <v>24</v>
      </c>
      <c r="B18" s="21"/>
      <c r="C18" s="21"/>
      <c r="D18" s="21"/>
      <c r="E18" s="21"/>
      <c r="F18" s="21">
        <f>SUM(F12:F17)</f>
        <v>155566.79110717773</v>
      </c>
      <c r="G18" s="20">
        <f>SUM(G12:G17)</f>
        <v>746437.21746826172</v>
      </c>
    </row>
    <row r="19" spans="1:7" x14ac:dyDescent="0.25">
      <c r="A19" s="32" t="s">
        <v>57</v>
      </c>
      <c r="B19" s="32" t="s">
        <v>2</v>
      </c>
      <c r="C19" s="32" t="s">
        <v>50</v>
      </c>
      <c r="D19" s="32" t="s">
        <v>53</v>
      </c>
      <c r="E19" s="32" t="s">
        <v>52</v>
      </c>
      <c r="F19" s="33">
        <v>212803.07995605469</v>
      </c>
      <c r="G19" s="34">
        <v>403820.390625</v>
      </c>
    </row>
    <row r="20" spans="1:7" x14ac:dyDescent="0.25">
      <c r="A20" s="32" t="s">
        <v>57</v>
      </c>
      <c r="B20" s="32" t="s">
        <v>2</v>
      </c>
      <c r="C20" s="32" t="s">
        <v>50</v>
      </c>
      <c r="D20" s="32" t="s">
        <v>49</v>
      </c>
      <c r="E20" s="32" t="s">
        <v>51</v>
      </c>
      <c r="F20" s="33">
        <v>120834.400390625</v>
      </c>
      <c r="G20" s="34">
        <v>148484.5078125</v>
      </c>
    </row>
    <row r="21" spans="1:7" x14ac:dyDescent="0.25">
      <c r="A21" s="32" t="s">
        <v>57</v>
      </c>
      <c r="B21" s="32" t="s">
        <v>2</v>
      </c>
      <c r="C21" s="32" t="s">
        <v>50</v>
      </c>
      <c r="D21" s="32" t="s">
        <v>49</v>
      </c>
      <c r="E21" s="32" t="s">
        <v>48</v>
      </c>
      <c r="F21" s="33">
        <v>67829.71044921875</v>
      </c>
      <c r="G21" s="34">
        <v>277556.0380859375</v>
      </c>
    </row>
    <row r="22" spans="1:7" x14ac:dyDescent="0.25">
      <c r="A22" s="32" t="s">
        <v>57</v>
      </c>
      <c r="B22" s="32" t="s">
        <v>2</v>
      </c>
      <c r="C22" s="32" t="s">
        <v>50</v>
      </c>
      <c r="D22" s="32" t="s">
        <v>61</v>
      </c>
      <c r="E22" s="32" t="s">
        <v>51</v>
      </c>
      <c r="F22" s="33">
        <v>7257.60009765625</v>
      </c>
      <c r="G22" s="34">
        <v>14108.599609375</v>
      </c>
    </row>
    <row r="23" spans="1:7" x14ac:dyDescent="0.25">
      <c r="A23" s="32" t="s">
        <v>57</v>
      </c>
      <c r="B23" s="32" t="s">
        <v>2</v>
      </c>
      <c r="C23" s="32" t="s">
        <v>50</v>
      </c>
      <c r="D23" s="32" t="s">
        <v>61</v>
      </c>
      <c r="E23" s="32" t="s">
        <v>48</v>
      </c>
      <c r="F23" s="33">
        <v>9135.3603515625</v>
      </c>
      <c r="G23" s="34">
        <v>20182.19921875</v>
      </c>
    </row>
    <row r="24" spans="1:7" ht="15.75" thickBot="1" x14ac:dyDescent="0.3">
      <c r="A24" s="19" t="s">
        <v>59</v>
      </c>
      <c r="B24" s="21"/>
      <c r="C24" s="21"/>
      <c r="D24" s="21"/>
      <c r="E24" s="21"/>
      <c r="F24" s="21">
        <f>SUM(F19:F23)</f>
        <v>417860.15124511719</v>
      </c>
      <c r="G24" s="20">
        <f>SUM(G19:G23)</f>
        <v>864151.7353515625</v>
      </c>
    </row>
    <row r="25" spans="1:7" x14ac:dyDescent="0.25">
      <c r="A25" s="32" t="s">
        <v>63</v>
      </c>
      <c r="B25" s="32" t="s">
        <v>2</v>
      </c>
      <c r="C25" s="32" t="s">
        <v>50</v>
      </c>
      <c r="D25" s="32" t="s">
        <v>67</v>
      </c>
      <c r="E25" s="32" t="s">
        <v>36</v>
      </c>
      <c r="F25" s="33">
        <v>1509.280029296875</v>
      </c>
      <c r="G25" s="34">
        <v>2155.27001953125</v>
      </c>
    </row>
    <row r="26" spans="1:7" x14ac:dyDescent="0.25">
      <c r="A26" s="32" t="s">
        <v>63</v>
      </c>
      <c r="B26" s="32" t="s">
        <v>2</v>
      </c>
      <c r="C26" s="32" t="s">
        <v>50</v>
      </c>
      <c r="D26" s="32" t="s">
        <v>49</v>
      </c>
      <c r="E26" s="32" t="s">
        <v>51</v>
      </c>
      <c r="F26" s="33">
        <v>11568.400390625</v>
      </c>
      <c r="G26" s="34">
        <v>78659.8125</v>
      </c>
    </row>
    <row r="27" spans="1:7" x14ac:dyDescent="0.25">
      <c r="A27" s="32" t="s">
        <v>63</v>
      </c>
      <c r="B27" s="32" t="s">
        <v>2</v>
      </c>
      <c r="C27" s="32" t="s">
        <v>50</v>
      </c>
      <c r="D27" s="32" t="s">
        <v>49</v>
      </c>
      <c r="E27" s="32" t="s">
        <v>48</v>
      </c>
      <c r="F27" s="33">
        <v>3178.3701171875</v>
      </c>
      <c r="G27" s="34">
        <v>21932.419921875</v>
      </c>
    </row>
    <row r="28" spans="1:7" x14ac:dyDescent="0.25">
      <c r="A28" s="32" t="s">
        <v>63</v>
      </c>
      <c r="B28" s="32" t="s">
        <v>2</v>
      </c>
      <c r="C28" s="32" t="s">
        <v>50</v>
      </c>
      <c r="D28" s="32" t="s">
        <v>61</v>
      </c>
      <c r="E28" s="32" t="s">
        <v>48</v>
      </c>
      <c r="F28" s="33">
        <v>14894.8798828125</v>
      </c>
      <c r="G28" s="34">
        <v>46478.9609375</v>
      </c>
    </row>
    <row r="29" spans="1:7" ht="15.75" thickBot="1" x14ac:dyDescent="0.3">
      <c r="A29" s="19" t="s">
        <v>64</v>
      </c>
      <c r="B29" s="21"/>
      <c r="C29" s="21"/>
      <c r="D29" s="21"/>
      <c r="E29" s="21"/>
      <c r="F29" s="21">
        <f>SUM(F25:F28)</f>
        <v>31150.930419921875</v>
      </c>
      <c r="G29" s="20">
        <f>SUM(G25:G28)</f>
        <v>149226.46337890625</v>
      </c>
    </row>
    <row r="30" spans="1:7" x14ac:dyDescent="0.25">
      <c r="A30" s="32" t="s">
        <v>68</v>
      </c>
      <c r="B30" s="32" t="s">
        <v>2</v>
      </c>
      <c r="C30" s="32" t="s">
        <v>50</v>
      </c>
      <c r="D30" s="32" t="s">
        <v>49</v>
      </c>
      <c r="E30" s="32" t="s">
        <v>74</v>
      </c>
      <c r="F30" s="33">
        <v>6426.60009765625</v>
      </c>
      <c r="G30" s="34">
        <v>42715.171875</v>
      </c>
    </row>
    <row r="31" spans="1:7" x14ac:dyDescent="0.25">
      <c r="A31" s="32" t="s">
        <v>68</v>
      </c>
      <c r="B31" s="32" t="s">
        <v>2</v>
      </c>
      <c r="C31" s="32" t="s">
        <v>50</v>
      </c>
      <c r="D31" s="32" t="s">
        <v>61</v>
      </c>
      <c r="E31" s="32" t="s">
        <v>74</v>
      </c>
      <c r="F31" s="33">
        <v>7084.7998046875</v>
      </c>
      <c r="G31" s="34">
        <v>44977.109375</v>
      </c>
    </row>
    <row r="32" spans="1:7" ht="15.75" thickBot="1" x14ac:dyDescent="0.3">
      <c r="A32" s="19" t="s">
        <v>73</v>
      </c>
      <c r="B32" s="21"/>
      <c r="C32" s="21"/>
      <c r="D32" s="21"/>
      <c r="E32" s="21"/>
      <c r="F32" s="21">
        <f>SUM(F28:F31)</f>
        <v>59557.210205078125</v>
      </c>
      <c r="G32" s="20">
        <f>SUM(G28:G31)</f>
        <v>283397.70556640625</v>
      </c>
    </row>
    <row r="33" spans="1:7" ht="30" x14ac:dyDescent="0.25">
      <c r="A33" s="32" t="s">
        <v>75</v>
      </c>
      <c r="B33" s="32" t="s">
        <v>2</v>
      </c>
      <c r="C33" s="32" t="s">
        <v>50</v>
      </c>
      <c r="D33" s="32" t="s">
        <v>90</v>
      </c>
      <c r="E33" s="32" t="s">
        <v>91</v>
      </c>
      <c r="F33" s="33">
        <v>1220.6300048828125</v>
      </c>
      <c r="G33" s="34">
        <v>2065.64990234375</v>
      </c>
    </row>
    <row r="34" spans="1:7" x14ac:dyDescent="0.25">
      <c r="A34" s="32" t="s">
        <v>75</v>
      </c>
      <c r="B34" s="32" t="s">
        <v>2</v>
      </c>
      <c r="C34" s="32" t="s">
        <v>50</v>
      </c>
      <c r="D34" s="32" t="s">
        <v>49</v>
      </c>
      <c r="E34" s="32" t="s">
        <v>48</v>
      </c>
      <c r="F34" s="33">
        <v>17025.279296875</v>
      </c>
      <c r="G34" s="34">
        <v>48735.37890625</v>
      </c>
    </row>
    <row r="35" spans="1:7" x14ac:dyDescent="0.25">
      <c r="A35" s="32" t="s">
        <v>75</v>
      </c>
      <c r="B35" s="32" t="s">
        <v>2</v>
      </c>
      <c r="C35" s="32" t="s">
        <v>50</v>
      </c>
      <c r="D35" s="32" t="s">
        <v>61</v>
      </c>
      <c r="E35" s="32" t="s">
        <v>48</v>
      </c>
      <c r="F35" s="33">
        <v>7084.800048828125</v>
      </c>
      <c r="G35" s="34">
        <v>40520.458984375</v>
      </c>
    </row>
    <row r="36" spans="1:7" ht="15.75" thickBot="1" x14ac:dyDescent="0.3">
      <c r="A36" s="19" t="s">
        <v>89</v>
      </c>
      <c r="B36" s="21"/>
      <c r="C36" s="21"/>
      <c r="D36" s="21"/>
      <c r="E36" s="21"/>
      <c r="F36" s="21">
        <f>SUM(F33:F35)</f>
        <v>25330.709350585938</v>
      </c>
      <c r="G36" s="20">
        <f>SUM(G33:G35)</f>
        <v>91321.48779296875</v>
      </c>
    </row>
    <row r="37" spans="1:7" x14ac:dyDescent="0.25">
      <c r="A37" s="32" t="s">
        <v>93</v>
      </c>
      <c r="B37" s="32" t="s">
        <v>2</v>
      </c>
      <c r="C37" s="32" t="s">
        <v>50</v>
      </c>
      <c r="D37" s="32" t="s">
        <v>61</v>
      </c>
      <c r="E37" s="32" t="s">
        <v>48</v>
      </c>
      <c r="F37" s="33">
        <v>19692.7001953125</v>
      </c>
      <c r="G37" s="34">
        <v>80385.30078125</v>
      </c>
    </row>
    <row r="38" spans="1:7" x14ac:dyDescent="0.25">
      <c r="A38" s="32" t="s">
        <v>93</v>
      </c>
      <c r="B38" s="32" t="s">
        <v>2</v>
      </c>
      <c r="C38" s="32" t="s">
        <v>50</v>
      </c>
      <c r="D38" s="32" t="s">
        <v>53</v>
      </c>
      <c r="E38" s="32" t="s">
        <v>84</v>
      </c>
      <c r="F38" s="33">
        <v>21267.83984375</v>
      </c>
      <c r="G38" s="34">
        <v>44573.6484375</v>
      </c>
    </row>
    <row r="39" spans="1:7" x14ac:dyDescent="0.25">
      <c r="A39" s="32" t="s">
        <v>93</v>
      </c>
      <c r="B39" s="32" t="s">
        <v>2</v>
      </c>
      <c r="C39" s="32" t="s">
        <v>50</v>
      </c>
      <c r="D39" s="32" t="s">
        <v>49</v>
      </c>
      <c r="E39" s="32" t="s">
        <v>84</v>
      </c>
      <c r="F39" s="33">
        <v>74579.75927734375</v>
      </c>
      <c r="G39" s="34">
        <v>305279.42578125</v>
      </c>
    </row>
    <row r="40" spans="1:7" x14ac:dyDescent="0.25">
      <c r="A40" s="32" t="s">
        <v>93</v>
      </c>
      <c r="B40" s="32" t="s">
        <v>2</v>
      </c>
      <c r="C40" s="32" t="s">
        <v>50</v>
      </c>
      <c r="D40" s="32" t="s">
        <v>49</v>
      </c>
      <c r="E40" s="32" t="s">
        <v>51</v>
      </c>
      <c r="F40" s="33">
        <v>21327.7197265625</v>
      </c>
      <c r="G40" s="34">
        <v>91501.2890625</v>
      </c>
    </row>
    <row r="41" spans="1:7" x14ac:dyDescent="0.25">
      <c r="A41" s="32" t="s">
        <v>93</v>
      </c>
      <c r="B41" s="32" t="s">
        <v>2</v>
      </c>
      <c r="C41" s="32" t="s">
        <v>50</v>
      </c>
      <c r="D41" s="32" t="s">
        <v>61</v>
      </c>
      <c r="E41" s="32" t="s">
        <v>84</v>
      </c>
      <c r="F41" s="33">
        <v>24726.240234375</v>
      </c>
      <c r="G41" s="34">
        <v>164372.71875</v>
      </c>
    </row>
    <row r="42" spans="1:7" x14ac:dyDescent="0.25">
      <c r="A42" s="32" t="s">
        <v>93</v>
      </c>
      <c r="B42" s="32" t="s">
        <v>2</v>
      </c>
      <c r="C42" s="32" t="s">
        <v>50</v>
      </c>
      <c r="D42" s="32" t="s">
        <v>49</v>
      </c>
      <c r="E42" s="32" t="s">
        <v>48</v>
      </c>
      <c r="F42" s="33">
        <v>42573.42919921875</v>
      </c>
      <c r="G42" s="34">
        <v>198930.05078125</v>
      </c>
    </row>
    <row r="43" spans="1:7" ht="15.75" thickBot="1" x14ac:dyDescent="0.3">
      <c r="A43" s="19" t="s">
        <v>99</v>
      </c>
      <c r="B43" s="21"/>
      <c r="C43" s="21"/>
      <c r="D43" s="21"/>
      <c r="E43" s="21"/>
      <c r="F43" s="21">
        <f>SUM(F37:F42)</f>
        <v>204167.6884765625</v>
      </c>
      <c r="G43" s="20">
        <f>SUM(G37:G42)</f>
        <v>885042.43359375</v>
      </c>
    </row>
    <row r="44" spans="1:7" ht="16.5" thickBot="1" x14ac:dyDescent="0.3">
      <c r="A44" s="17" t="s">
        <v>0</v>
      </c>
      <c r="B44" s="17"/>
      <c r="C44" s="17"/>
      <c r="D44" s="17"/>
      <c r="E44" s="17"/>
      <c r="F44" s="17">
        <f>SUM(F12:F43)</f>
        <v>1741221.1513061523</v>
      </c>
      <c r="G44" s="18">
        <f>SUM(G12:G43)</f>
        <v>5843448.6619873047</v>
      </c>
    </row>
    <row r="46" spans="1:7" x14ac:dyDescent="0.25">
      <c r="A46" t="s">
        <v>23</v>
      </c>
    </row>
  </sheetData>
  <sortState xmlns:xlrd2="http://schemas.microsoft.com/office/spreadsheetml/2017/richdata2" ref="A12:H157">
    <sortCondition ref="D12:D157"/>
    <sortCondition ref="E12:E157"/>
  </sortState>
  <mergeCells count="5">
    <mergeCell ref="A10:G10"/>
    <mergeCell ref="A6:G6"/>
    <mergeCell ref="A7:G7"/>
    <mergeCell ref="A8:G8"/>
    <mergeCell ref="A9:G9"/>
  </mergeCells>
  <printOptions horizontalCentered="1"/>
  <pageMargins left="0.47244094488188981" right="0.51181102362204722" top="0.74803149606299213" bottom="0.74803149606299213" header="0.31496062992125984" footer="0.31496062992125984"/>
  <pageSetup scale="95" orientation="portrait" r:id="rId1"/>
  <headerFooter>
    <oddFooter>&amp;CE-Página &amp;P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16"/>
  <sheetViews>
    <sheetView workbookViewId="0">
      <selection activeCell="A10" sqref="A10:G10"/>
    </sheetView>
  </sheetViews>
  <sheetFormatPr baseColWidth="10" defaultColWidth="47.85546875" defaultRowHeight="15" x14ac:dyDescent="0.25"/>
  <cols>
    <col min="1" max="2" width="11.42578125" bestFit="1" customWidth="1"/>
    <col min="3" max="3" width="12" bestFit="1" customWidth="1"/>
    <col min="4" max="4" width="14.85546875" bestFit="1" customWidth="1"/>
    <col min="5" max="5" width="18.7109375" style="6" bestFit="1" customWidth="1"/>
    <col min="6" max="6" width="11.5703125" style="6" bestFit="1" customWidth="1"/>
    <col min="7" max="7" width="14.42578125" style="29" bestFit="1" customWidth="1"/>
  </cols>
  <sheetData>
    <row r="1" spans="1:7" x14ac:dyDescent="0.25">
      <c r="A1" s="11"/>
    </row>
    <row r="6" spans="1:7" x14ac:dyDescent="0.25">
      <c r="A6" s="49" t="s">
        <v>14</v>
      </c>
      <c r="B6" s="49"/>
      <c r="C6" s="49"/>
      <c r="D6" s="49"/>
      <c r="E6" s="49"/>
      <c r="F6" s="49"/>
      <c r="G6" s="49"/>
    </row>
    <row r="7" spans="1:7" ht="23.25" x14ac:dyDescent="0.35">
      <c r="A7" s="50" t="s">
        <v>15</v>
      </c>
      <c r="B7" s="50"/>
      <c r="C7" s="50"/>
      <c r="D7" s="50"/>
      <c r="E7" s="50"/>
      <c r="F7" s="50"/>
      <c r="G7" s="50"/>
    </row>
    <row r="8" spans="1:7" ht="22.5" x14ac:dyDescent="0.35">
      <c r="A8" s="51" t="s">
        <v>16</v>
      </c>
      <c r="B8" s="51"/>
      <c r="C8" s="51"/>
      <c r="D8" s="51"/>
      <c r="E8" s="51"/>
      <c r="F8" s="51"/>
      <c r="G8" s="51"/>
    </row>
    <row r="9" spans="1:7" ht="20.25" thickBot="1" x14ac:dyDescent="0.4">
      <c r="A9" s="54" t="e">
        <f>Consolidado!#REF!</f>
        <v>#REF!</v>
      </c>
      <c r="B9" s="54"/>
      <c r="C9" s="54"/>
      <c r="D9" s="54"/>
      <c r="E9" s="54"/>
      <c r="F9" s="54"/>
      <c r="G9" s="54"/>
    </row>
    <row r="10" spans="1:7" ht="15.75" thickBot="1" x14ac:dyDescent="0.3">
      <c r="A10" s="52" t="s">
        <v>22</v>
      </c>
      <c r="B10" s="47"/>
      <c r="C10" s="47"/>
      <c r="D10" s="47"/>
      <c r="E10" s="47"/>
      <c r="F10" s="47"/>
      <c r="G10" s="53"/>
    </row>
    <row r="11" spans="1:7" ht="15.75" thickBot="1" x14ac:dyDescent="0.3">
      <c r="A11" s="2" t="s">
        <v>4</v>
      </c>
      <c r="B11" s="35" t="s">
        <v>5</v>
      </c>
      <c r="C11" s="35" t="s">
        <v>6</v>
      </c>
      <c r="D11" s="35" t="s">
        <v>13</v>
      </c>
      <c r="E11" s="35" t="s">
        <v>20</v>
      </c>
      <c r="F11" s="36" t="s">
        <v>7</v>
      </c>
      <c r="G11" s="37" t="s">
        <v>8</v>
      </c>
    </row>
    <row r="12" spans="1:7" x14ac:dyDescent="0.25">
      <c r="A12" s="32"/>
      <c r="B12" s="32"/>
      <c r="C12" s="32"/>
      <c r="D12" s="32"/>
      <c r="E12" s="32"/>
      <c r="F12" s="44"/>
      <c r="G12" s="45"/>
    </row>
    <row r="13" spans="1:7" x14ac:dyDescent="0.25">
      <c r="A13" s="38"/>
      <c r="B13" s="39"/>
      <c r="C13" s="39"/>
      <c r="D13" s="39"/>
      <c r="E13" s="39"/>
      <c r="F13" s="39"/>
      <c r="G13" s="40"/>
    </row>
    <row r="14" spans="1:7" x14ac:dyDescent="0.25">
      <c r="A14" s="32"/>
      <c r="B14" s="32"/>
      <c r="C14" s="32"/>
      <c r="D14" s="32"/>
      <c r="E14" s="32"/>
      <c r="F14" s="33"/>
      <c r="G14" s="34"/>
    </row>
    <row r="15" spans="1:7" ht="15.75" thickBot="1" x14ac:dyDescent="0.3">
      <c r="A15" s="38"/>
      <c r="B15" s="39"/>
      <c r="C15" s="39"/>
      <c r="D15" s="39"/>
      <c r="E15" s="39"/>
      <c r="F15" s="39"/>
      <c r="G15" s="40"/>
    </row>
    <row r="16" spans="1:7" ht="16.5" thickBot="1" x14ac:dyDescent="0.3">
      <c r="A16" s="25" t="s">
        <v>0</v>
      </c>
      <c r="B16" s="25"/>
      <c r="C16" s="25"/>
      <c r="D16" s="25"/>
      <c r="E16" s="25"/>
      <c r="F16" s="25">
        <f>SUM(F15,F13)</f>
        <v>0</v>
      </c>
      <c r="G16" s="26">
        <f>SUM(G15,G13)</f>
        <v>0</v>
      </c>
    </row>
  </sheetData>
  <mergeCells count="5">
    <mergeCell ref="A6:G6"/>
    <mergeCell ref="A7:G7"/>
    <mergeCell ref="A8:G8"/>
    <mergeCell ref="A9:G9"/>
    <mergeCell ref="A10:G10"/>
  </mergeCells>
  <printOptions horizontalCentered="1"/>
  <pageMargins left="0.5" right="0.5" top="0.56999999999999995" bottom="0.44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Consolidado</vt:lpstr>
      <vt:lpstr>Bovino Carnico</vt:lpstr>
      <vt:lpstr>Bovino Lacteo</vt:lpstr>
      <vt:lpstr>Leche</vt:lpstr>
      <vt:lpstr>Porcino Carnico</vt:lpstr>
      <vt:lpstr>Pieles</vt:lpstr>
      <vt:lpstr>Embutidos</vt:lpstr>
      <vt:lpstr>Otro Origen</vt:lpstr>
      <vt:lpstr>Huevo</vt:lpstr>
      <vt:lpstr>Pro vet</vt:lpstr>
      <vt:lpstr>'Bovino Carnico'!Títulos_a_imprimir</vt:lpstr>
      <vt:lpstr>'Bovino Lacteo'!Títulos_a_imprimir</vt:lpstr>
      <vt:lpstr>Embutidos!Títulos_a_imprimir</vt:lpstr>
      <vt:lpstr>Huevo!Títulos_a_imprimir</vt:lpstr>
      <vt:lpstr>Leche!Títulos_a_imprimir</vt:lpstr>
      <vt:lpstr>'Otro Origen'!Títulos_a_imprimir</vt:lpstr>
      <vt:lpstr>Pieles!Títulos_a_imprimir</vt:lpstr>
      <vt:lpstr>'Porcino Carnico'!Títulos_a_imprimir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Bolivar Toribio</dc:creator>
  <cp:lastModifiedBy>Marcos Cabral</cp:lastModifiedBy>
  <cp:lastPrinted>2020-10-16T17:58:30Z</cp:lastPrinted>
  <dcterms:created xsi:type="dcterms:W3CDTF">2013-05-27T12:29:06Z</dcterms:created>
  <dcterms:modified xsi:type="dcterms:W3CDTF">2025-06-04T19:22:53Z</dcterms:modified>
</cp:coreProperties>
</file>