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"/>
    </mc:Choice>
  </mc:AlternateContent>
  <xr:revisionPtr revIDLastSave="0" documentId="8_{8FBC7A89-CC05-4DB8-AA9F-679A9BC1B359}" xr6:coauthVersionLast="47" xr6:coauthVersionMax="47" xr10:uidLastSave="{00000000-0000-0000-0000-000000000000}"/>
  <bookViews>
    <workbookView xWindow="8430" yWindow="843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1" l="1"/>
  <c r="G41" i="11"/>
  <c r="F23" i="7"/>
  <c r="G23" i="7"/>
  <c r="F43" i="6"/>
  <c r="G43" i="6"/>
  <c r="F39" i="11"/>
  <c r="G39" i="11"/>
  <c r="F37" i="6"/>
  <c r="G37" i="6"/>
  <c r="G24" i="7" l="1"/>
  <c r="E17" i="20"/>
  <c r="E15" i="20"/>
  <c r="F26" i="14"/>
  <c r="F29" i="14" s="1"/>
  <c r="G26" i="14"/>
  <c r="G29" i="14" s="1"/>
  <c r="F22" i="14"/>
  <c r="G22" i="14"/>
  <c r="F18" i="14"/>
  <c r="G18" i="14"/>
  <c r="G22" i="12"/>
  <c r="F21" i="12"/>
  <c r="F22" i="12" s="1"/>
  <c r="G21" i="12"/>
  <c r="F19" i="12"/>
  <c r="G19" i="12"/>
  <c r="F16" i="12"/>
  <c r="G16" i="12"/>
  <c r="F24" i="11"/>
  <c r="G24" i="11"/>
  <c r="F32" i="11"/>
  <c r="F42" i="11" s="1"/>
  <c r="G32" i="11"/>
  <c r="G42" i="11" s="1"/>
  <c r="F17" i="8"/>
  <c r="G17" i="8"/>
  <c r="F19" i="8"/>
  <c r="F20" i="8" s="1"/>
  <c r="G19" i="8"/>
  <c r="F15" i="8"/>
  <c r="G15" i="8"/>
  <c r="F14" i="7"/>
  <c r="G14" i="7"/>
  <c r="F16" i="7"/>
  <c r="G16" i="7"/>
  <c r="F18" i="7"/>
  <c r="F24" i="7" s="1"/>
  <c r="G18" i="7"/>
  <c r="F30" i="6"/>
  <c r="G30" i="6"/>
  <c r="F23" i="6"/>
  <c r="G23" i="6"/>
  <c r="F22" i="5"/>
  <c r="G22" i="5"/>
  <c r="G23" i="5" s="1"/>
  <c r="F20" i="5"/>
  <c r="G20" i="5"/>
  <c r="F16" i="5"/>
  <c r="G16" i="5"/>
  <c r="G30" i="14" l="1"/>
  <c r="F30" i="14"/>
  <c r="F23" i="5"/>
  <c r="G20" i="8"/>
  <c r="G44" i="6"/>
  <c r="F44" i="6"/>
  <c r="B11" i="20"/>
  <c r="A11" i="14"/>
  <c r="A11" i="12"/>
  <c r="A11" i="11"/>
  <c r="A11" i="8"/>
  <c r="A11" i="7"/>
  <c r="A11" i="6"/>
  <c r="A11" i="5"/>
  <c r="E19" i="20" l="1"/>
  <c r="E20" i="20" l="1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<sst xmlns="http://schemas.openxmlformats.org/spreadsheetml/2006/main" count="601" uniqueCount="112">
  <si>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</si>
  <si>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</si>
  <si>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</si>
  <si>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</si>
  <si>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</si>
  <si>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</si>
  <si>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</si>
  <si>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</si>
  <si>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</si>
  <si>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</si>
  <si>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</si>
  <si>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</si>
  <si>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</si>
  <si>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</si>
  <si>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</si>
  <si>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</si>
  <si>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</si>
  <si>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</si>
  <si>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</si>
  <si>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</si>
  <si>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</si>
  <si>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</si>
  <si>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Bovino</t>
  </si>
  <si>
    <t>Enero</t>
  </si>
  <si>
    <t>Piel Animal</t>
  </si>
  <si>
    <t>Consolidado de Importaciones de Huevos del Año 2017</t>
  </si>
  <si>
    <t>Curtidas o curadas</t>
  </si>
  <si>
    <t>Bosnia</t>
  </si>
  <si>
    <t>Mexico</t>
  </si>
  <si>
    <t>Pieles Bovinas Frescas Saladas</t>
  </si>
  <si>
    <t>Turquia</t>
  </si>
  <si>
    <t>Febrero</t>
  </si>
  <si>
    <t>Marzo</t>
  </si>
  <si>
    <t>Indonesia</t>
  </si>
  <si>
    <t>Filipinas</t>
  </si>
  <si>
    <t>Nota: Los meses con asterisco (*) estan sujetos a cambios</t>
  </si>
  <si>
    <t>Febrero*</t>
  </si>
  <si>
    <t>Marzo*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</si>
  <si>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</si>
  <si>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</si>
  <si>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</si>
  <si>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</si>
  <si>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</si>
  <si>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</si>
  <si>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</si>
  <si>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</si>
  <si>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</si>
  <si>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</si>
  <si>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Periodo Enero - Marzo 2020</t>
  </si>
  <si>
    <t>“Año de la Consolidacion de la Seguridad Alimentaria”</t>
  </si>
  <si>
    <t>Haiti</t>
  </si>
  <si>
    <t>Mortadela</t>
  </si>
  <si>
    <t>Cárnico</t>
  </si>
  <si>
    <t>San Martin</t>
  </si>
  <si>
    <t>Costillas</t>
  </si>
  <si>
    <t>Guatemala</t>
  </si>
  <si>
    <t>Cortes</t>
  </si>
  <si>
    <t>EL Salvador</t>
  </si>
  <si>
    <t>Jamon</t>
  </si>
  <si>
    <t>Lácteo</t>
  </si>
  <si>
    <t>Crema de leche</t>
  </si>
  <si>
    <t>Estados Unidos</t>
  </si>
  <si>
    <t>Dulce de leche</t>
  </si>
  <si>
    <t>Helados</t>
  </si>
  <si>
    <t>Antigua y Barbuda</t>
  </si>
  <si>
    <t>San Cristobal-Nevis (St. Kitts)</t>
  </si>
  <si>
    <t>Trinidad &amp; Tobago</t>
  </si>
  <si>
    <t>Barbados</t>
  </si>
  <si>
    <t>Queso</t>
  </si>
  <si>
    <t>Holandes</t>
  </si>
  <si>
    <t>Queso Amarillo</t>
  </si>
  <si>
    <t>Queso Blanco</t>
  </si>
  <si>
    <t>Queso de hoja</t>
  </si>
  <si>
    <t>Leche entera liquida</t>
  </si>
  <si>
    <t>Formula Infantil</t>
  </si>
  <si>
    <t>Santa Lucia</t>
  </si>
  <si>
    <t>Porcino</t>
  </si>
  <si>
    <t>Chuleta</t>
  </si>
  <si>
    <t>Curtidas o Curadas</t>
  </si>
  <si>
    <t>Alemania</t>
  </si>
  <si>
    <t>Brasil</t>
  </si>
  <si>
    <t>El Salvador</t>
  </si>
  <si>
    <t>Vietnam</t>
  </si>
  <si>
    <t>Pieles Bovinas Secas y Saladas</t>
  </si>
  <si>
    <t>Semicurtidas o semicuradas</t>
  </si>
  <si>
    <t>China</t>
  </si>
  <si>
    <t>Portugal</t>
  </si>
  <si>
    <t>Canada</t>
  </si>
  <si>
    <t>Tailandia</t>
  </si>
  <si>
    <t>Salami</t>
  </si>
  <si>
    <t>Salchichas</t>
  </si>
  <si>
    <t>Cuba</t>
  </si>
  <si>
    <t>Sopa</t>
  </si>
  <si>
    <t>Otro Tipo</t>
  </si>
  <si>
    <t>Sazones</t>
  </si>
  <si>
    <t>Mayonesa</t>
  </si>
  <si>
    <t>Guayana Francesa</t>
  </si>
  <si>
    <t>Jamaica</t>
  </si>
  <si>
    <t>Alimentos para animales</t>
  </si>
  <si>
    <t>Cubitos de pollo</t>
  </si>
  <si>
    <t>PVET</t>
  </si>
  <si>
    <t>Emiratos Arabes Unidos</t>
  </si>
  <si>
    <t>Puerto Rico</t>
  </si>
  <si>
    <t xml:space="preserve"> </t>
  </si>
  <si>
    <t>marzo</t>
  </si>
  <si>
    <t>Abril</t>
  </si>
  <si>
    <t>Abril*</t>
  </si>
  <si>
    <t>Danes</t>
  </si>
  <si>
    <t>Leche Saborizada</t>
  </si>
  <si>
    <t>Republica Dominicana</t>
  </si>
  <si>
    <t>Leche semidescremada liquida</t>
  </si>
  <si>
    <t>Dulce de coco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</si>
</sst>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1" fillId="5" borderId="13" xfId="2" applyFont="1" applyFill="1" applyBorder="1" applyAlignment="1">
      <alignment wrapText="1"/>
    </xf>
    <xf numFmtId="43" fontId="1" fillId="5" borderId="13" xfId="1" applyFont="1" applyFill="1" applyBorder="1" applyAlignment="1">
      <alignment wrapText="1"/>
    </xf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517895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460745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E10" sqref="E10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1" t="s">
        <v>14</v>
      </c>
      <c r="B6" s="51"/>
      <c r="C6" s="51"/>
    </row>
    <row r="7" spans="1:3" ht="23.25" x14ac:dyDescent="0.35">
      <c r="A7" s="52" t="s">
        <v>15</v>
      </c>
      <c r="B7" s="52"/>
      <c r="C7" s="52"/>
    </row>
    <row r="8" spans="1:3" ht="22.5" x14ac:dyDescent="0.35">
      <c r="A8" s="53" t="s">
        <v>16</v>
      </c>
      <c r="B8" s="53"/>
      <c r="C8" s="53"/>
    </row>
    <row r="9" spans="1:3" ht="16.5" thickBot="1" x14ac:dyDescent="0.3">
      <c r="A9" s="54" t="s">
        <v>49</v>
      </c>
      <c r="B9" s="54"/>
      <c r="C9" s="54"/>
    </row>
    <row r="10" spans="1:3" ht="15.75" thickBot="1" x14ac:dyDescent="0.3">
      <c r="A10" s="55" t="s">
        <v>41</v>
      </c>
      <c r="B10" s="49"/>
      <c r="C10" s="50"/>
    </row>
    <row r="11" spans="1:3" ht="15.75" thickBot="1" x14ac:dyDescent="0.3">
      <c r="A11" s="48" t="s">
        <v>48</v>
      </c>
      <c r="B11" s="49"/>
      <c r="C11" s="50"/>
    </row>
    <row r="12" spans="1:3" ht="15.75" thickBot="1" x14ac:dyDescent="0.3">
      <c r="A12" s="2" t="s">
        <v>13</v>
      </c>
      <c r="B12" s="2" t="s">
        <v>7</v>
      </c>
      <c r="C12" s="2" t="s">
        <v>8</v>
      </c>
    </row>
    <row r="13" spans="1:3" x14ac:dyDescent="0.25">
      <c r="A13" s="9" t="s">
        <v>9</v>
      </c>
      <c r="B13" s="10">
        <f>'Bovino Carnico'!F23</f>
        <v>164912.60543060303</v>
      </c>
      <c r="C13" s="27">
        <f>'Bovino Carnico'!G23</f>
        <v>679504.15234375</v>
      </c>
    </row>
    <row r="14" spans="1:3" x14ac:dyDescent="0.25">
      <c r="A14" s="7" t="s">
        <v>10</v>
      </c>
      <c r="B14" s="8">
        <f>'Bovino Lacteo'!F44</f>
        <v>218105.79816436768</v>
      </c>
      <c r="C14" s="28">
        <f>'Bovino Lacteo'!G44</f>
        <v>864389.84362792969</v>
      </c>
    </row>
    <row r="15" spans="1:3" x14ac:dyDescent="0.25">
      <c r="A15" s="7" t="s">
        <v>1</v>
      </c>
      <c r="B15" s="8">
        <f>Leche!F24</f>
        <v>42055.910400390625</v>
      </c>
      <c r="C15" s="28">
        <f>Leche!G24</f>
        <v>439262.83911132813</v>
      </c>
    </row>
    <row r="16" spans="1:3" x14ac:dyDescent="0.25">
      <c r="A16" s="7" t="s">
        <v>11</v>
      </c>
      <c r="B16" s="8">
        <f>'Porcino Carnico'!F20</f>
        <v>2837.2500610351563</v>
      </c>
      <c r="C16" s="28">
        <f>'Porcino Carnico'!G20</f>
        <v>9996</v>
      </c>
    </row>
    <row r="17" spans="1:3" x14ac:dyDescent="0.25">
      <c r="A17" s="7" t="s">
        <v>12</v>
      </c>
      <c r="B17" s="8">
        <f>Pieles!F42</f>
        <v>1422293.3999938965</v>
      </c>
      <c r="C17" s="28">
        <f>Pieles!G42</f>
        <v>1113419.3403320313</v>
      </c>
    </row>
    <row r="18" spans="1:3" x14ac:dyDescent="0.25">
      <c r="A18" s="7" t="s">
        <v>3</v>
      </c>
      <c r="B18" s="8">
        <f>Embutidos!F22</f>
        <v>301804.029296875</v>
      </c>
      <c r="C18" s="28">
        <f>Embutidos!G22</f>
        <v>496221.828125</v>
      </c>
    </row>
    <row r="19" spans="1:3" x14ac:dyDescent="0.25">
      <c r="A19" s="7" t="s">
        <v>2</v>
      </c>
      <c r="B19" s="8">
        <f>'Otro Origen'!F30</f>
        <v>593316.65185546875</v>
      </c>
      <c r="C19" s="28">
        <f>'Otro Origen'!G30</f>
        <v>1398819.8070068359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2" t="s">
        <v>17</v>
      </c>
      <c r="B21" s="13"/>
      <c r="C21" s="27">
        <f>'Pro vet'!E20</f>
        <v>360659.48095703125</v>
      </c>
    </row>
    <row r="22" spans="1:3" ht="15.75" thickBot="1" x14ac:dyDescent="0.3">
      <c r="A22" s="14" t="s">
        <v>0</v>
      </c>
      <c r="B22" s="16">
        <f>SUM(B13:B21)</f>
        <v>2745325.6452026367</v>
      </c>
      <c r="C22" s="15">
        <f>SUM(C13:C21)</f>
        <v>5362273.2915039063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2"/>
  <sheetViews>
    <sheetView topLeftCell="B10" workbookViewId="0">
      <selection activeCell="F17" sqref="F17"/>
    </sheetView>
  </sheetViews>
  <sheetFormatPr baseColWidth="10" defaultColWidth="24.140625" defaultRowHeight="15" x14ac:dyDescent="0.25"/>
  <cols>
    <col min="1" max="1" width="16.7109375" hidden="1" customWidth="1"/>
    <col min="2" max="2" width="11.42578125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51" t="s">
        <v>14</v>
      </c>
      <c r="C6" s="51"/>
      <c r="D6" s="51"/>
      <c r="E6" s="51"/>
    </row>
    <row r="7" spans="2:5" ht="23.25" x14ac:dyDescent="0.35">
      <c r="B7" s="52" t="s">
        <v>15</v>
      </c>
      <c r="C7" s="52"/>
      <c r="D7" s="52"/>
      <c r="E7" s="52"/>
    </row>
    <row r="8" spans="2:5" ht="22.5" x14ac:dyDescent="0.35">
      <c r="B8" s="53" t="s">
        <v>16</v>
      </c>
      <c r="C8" s="53"/>
      <c r="D8" s="53"/>
      <c r="E8" s="53"/>
    </row>
    <row r="9" spans="2:5" ht="20.25" thickBot="1" x14ac:dyDescent="0.4">
      <c r="B9" s="56" t="str">
        <f>Consolidado!A9</f>
        <v>“Año de la Consolidacion de la Seguridad Alimentaria”</v>
      </c>
      <c r="C9" s="56"/>
      <c r="D9" s="56"/>
      <c r="E9" s="56"/>
    </row>
    <row r="10" spans="2:5" ht="15.75" thickBot="1" x14ac:dyDescent="0.3">
      <c r="B10" s="58" t="s">
        <v>40</v>
      </c>
      <c r="C10" s="59"/>
      <c r="D10" s="59"/>
      <c r="E10" s="59"/>
    </row>
    <row r="11" spans="2:5" ht="15.75" thickBot="1" x14ac:dyDescent="0.3">
      <c r="B11" s="48" t="str">
        <f>Consolidado!A11</f>
        <v>Periodo Enero - Marzo 2020</v>
      </c>
      <c r="C11" s="49"/>
      <c r="D11" s="49"/>
      <c r="E11" s="50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ht="30" x14ac:dyDescent="0.25">
      <c r="B13" s="32" t="s">
        <v>23</v>
      </c>
      <c r="C13" s="32" t="s">
        <v>100</v>
      </c>
      <c r="D13" s="32" t="s">
        <v>101</v>
      </c>
      <c r="E13" s="43">
        <v>307970</v>
      </c>
    </row>
    <row r="14" spans="2:5" x14ac:dyDescent="0.25">
      <c r="B14" s="32" t="s">
        <v>23</v>
      </c>
      <c r="C14" s="32" t="s">
        <v>100</v>
      </c>
      <c r="D14" s="32" t="s">
        <v>102</v>
      </c>
      <c r="E14" s="43">
        <v>29489.48095703125</v>
      </c>
    </row>
    <row r="15" spans="2:5" ht="15.75" thickBot="1" x14ac:dyDescent="0.3">
      <c r="B15" s="19" t="s">
        <v>38</v>
      </c>
      <c r="C15" s="21"/>
      <c r="D15" s="21"/>
      <c r="E15" s="20">
        <f>SUM(E13:E14)</f>
        <v>337459.48095703125</v>
      </c>
    </row>
    <row r="16" spans="2:5" x14ac:dyDescent="0.25">
      <c r="B16" s="32" t="s">
        <v>31</v>
      </c>
      <c r="C16" s="32" t="s">
        <v>100</v>
      </c>
      <c r="D16" s="32" t="s">
        <v>34</v>
      </c>
      <c r="E16" s="43">
        <v>23200</v>
      </c>
    </row>
    <row r="17" spans="2:5" ht="15.75" thickBot="1" x14ac:dyDescent="0.3">
      <c r="B17" s="19" t="s">
        <v>36</v>
      </c>
      <c r="C17" s="21"/>
      <c r="D17" s="21"/>
      <c r="E17" s="20">
        <f>SUM(E16)</f>
        <v>23200</v>
      </c>
    </row>
    <row r="18" spans="2:5" x14ac:dyDescent="0.25">
      <c r="B18" s="32" t="s">
        <v>32</v>
      </c>
      <c r="C18" s="46"/>
      <c r="D18" s="46"/>
      <c r="E18" s="47">
        <v>0</v>
      </c>
    </row>
    <row r="19" spans="2:5" ht="15.75" thickBot="1" x14ac:dyDescent="0.3">
      <c r="B19" s="19" t="s">
        <v>37</v>
      </c>
      <c r="C19" s="21"/>
      <c r="D19" s="21"/>
      <c r="E19" s="20">
        <f>SUM(E18)</f>
        <v>0</v>
      </c>
    </row>
    <row r="20" spans="2:5" ht="16.5" thickBot="1" x14ac:dyDescent="0.3">
      <c r="B20" s="17" t="s">
        <v>0</v>
      </c>
      <c r="C20" s="17"/>
      <c r="D20" s="17"/>
      <c r="E20" s="18">
        <f>SUM(E19,E17,E15)</f>
        <v>360659.48095703125</v>
      </c>
    </row>
    <row r="22" spans="2:5" x14ac:dyDescent="0.25">
      <c r="B22" t="s">
        <v>35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opLeftCell="A4" workbookViewId="0">
      <selection activeCell="H23" sqref="H23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19.5" customHeight="1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'Bovino Lacteo'!A9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42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52</v>
      </c>
      <c r="D13" s="32" t="s">
        <v>56</v>
      </c>
      <c r="E13" s="32" t="s">
        <v>55</v>
      </c>
      <c r="F13" s="33">
        <v>18126</v>
      </c>
      <c r="G13" s="34">
        <v>78921</v>
      </c>
    </row>
    <row r="14" spans="1:7" x14ac:dyDescent="0.25">
      <c r="A14" s="32" t="s">
        <v>23</v>
      </c>
      <c r="B14" s="32" t="s">
        <v>22</v>
      </c>
      <c r="C14" s="32" t="s">
        <v>52</v>
      </c>
      <c r="D14" s="32" t="s">
        <v>54</v>
      </c>
      <c r="E14" s="32" t="s">
        <v>53</v>
      </c>
      <c r="F14" s="33">
        <v>68.040000915527344</v>
      </c>
      <c r="G14" s="34">
        <v>180</v>
      </c>
    </row>
    <row r="15" spans="1:7" x14ac:dyDescent="0.25">
      <c r="A15" s="32" t="s">
        <v>23</v>
      </c>
      <c r="B15" s="32" t="s">
        <v>22</v>
      </c>
      <c r="C15" s="32" t="s">
        <v>52</v>
      </c>
      <c r="D15" s="32" t="s">
        <v>51</v>
      </c>
      <c r="E15" s="32" t="s">
        <v>50</v>
      </c>
      <c r="F15" s="33">
        <v>5080.27978515625</v>
      </c>
      <c r="G15" s="34">
        <v>8700</v>
      </c>
    </row>
    <row r="16" spans="1:7" ht="15.75" thickBot="1" x14ac:dyDescent="0.3">
      <c r="A16" s="19" t="s">
        <v>38</v>
      </c>
      <c r="B16" s="21"/>
      <c r="C16" s="21"/>
      <c r="D16" s="21"/>
      <c r="E16" s="21"/>
      <c r="F16" s="21">
        <f>SUM(F13:F15)</f>
        <v>23274.319786071777</v>
      </c>
      <c r="G16" s="20">
        <f>SUM(G13:G15)</f>
        <v>87801</v>
      </c>
    </row>
    <row r="17" spans="1:7" x14ac:dyDescent="0.25">
      <c r="A17" s="32" t="s">
        <v>31</v>
      </c>
      <c r="B17" s="32" t="s">
        <v>22</v>
      </c>
      <c r="C17" s="32" t="s">
        <v>52</v>
      </c>
      <c r="D17" s="32" t="s">
        <v>56</v>
      </c>
      <c r="E17" s="32" t="s">
        <v>57</v>
      </c>
      <c r="F17" s="33">
        <v>42903.4990234375</v>
      </c>
      <c r="G17" s="34">
        <v>175894.01171875</v>
      </c>
    </row>
    <row r="18" spans="1:7" x14ac:dyDescent="0.25">
      <c r="A18" s="32" t="s">
        <v>31</v>
      </c>
      <c r="B18" s="32" t="s">
        <v>22</v>
      </c>
      <c r="C18" s="32" t="s">
        <v>52</v>
      </c>
      <c r="D18" s="32" t="s">
        <v>56</v>
      </c>
      <c r="E18" s="32" t="s">
        <v>55</v>
      </c>
      <c r="F18" s="33">
        <v>55624.9482421875</v>
      </c>
      <c r="G18" s="34">
        <v>227064.140625</v>
      </c>
    </row>
    <row r="19" spans="1:7" x14ac:dyDescent="0.25">
      <c r="A19" s="32" t="s">
        <v>31</v>
      </c>
      <c r="B19" s="32" t="s">
        <v>22</v>
      </c>
      <c r="C19" s="32" t="s">
        <v>52</v>
      </c>
      <c r="D19" s="32" t="s">
        <v>58</v>
      </c>
      <c r="E19" s="32" t="s">
        <v>50</v>
      </c>
      <c r="F19" s="33">
        <v>7275.68994140625</v>
      </c>
      <c r="G19" s="34">
        <v>16495</v>
      </c>
    </row>
    <row r="20" spans="1:7" ht="15.75" thickBot="1" x14ac:dyDescent="0.3">
      <c r="A20" s="19" t="s">
        <v>36</v>
      </c>
      <c r="B20" s="21"/>
      <c r="C20" s="21"/>
      <c r="D20" s="21"/>
      <c r="E20" s="21"/>
      <c r="F20" s="21">
        <f>SUM(F17:F19)</f>
        <v>105804.13720703125</v>
      </c>
      <c r="G20" s="20">
        <f>SUM(G17:G19)</f>
        <v>419453.15234375</v>
      </c>
    </row>
    <row r="21" spans="1:7" x14ac:dyDescent="0.25">
      <c r="A21" s="32" t="s">
        <v>32</v>
      </c>
      <c r="B21" s="32" t="s">
        <v>22</v>
      </c>
      <c r="C21" s="32" t="s">
        <v>52</v>
      </c>
      <c r="D21" s="32" t="s">
        <v>56</v>
      </c>
      <c r="E21" s="32" t="s">
        <v>55</v>
      </c>
      <c r="F21" s="33">
        <v>35834.1484375</v>
      </c>
      <c r="G21" s="34">
        <v>172250</v>
      </c>
    </row>
    <row r="22" spans="1:7" ht="15.75" thickBot="1" x14ac:dyDescent="0.3">
      <c r="A22" s="19" t="s">
        <v>37</v>
      </c>
      <c r="B22" s="21"/>
      <c r="C22" s="21"/>
      <c r="D22" s="21"/>
      <c r="E22" s="21"/>
      <c r="F22" s="21">
        <f>SUM(F21)</f>
        <v>35834.1484375</v>
      </c>
      <c r="G22" s="20">
        <f>SUM(G21)</f>
        <v>172250</v>
      </c>
    </row>
    <row r="23" spans="1:7" ht="16.5" thickBot="1" x14ac:dyDescent="0.3">
      <c r="A23" s="25" t="s">
        <v>0</v>
      </c>
      <c r="B23" s="25"/>
      <c r="C23" s="25"/>
      <c r="D23" s="25"/>
      <c r="E23" s="25"/>
      <c r="F23" s="25">
        <f>SUM(F22,F20,F16)</f>
        <v>164912.60543060303</v>
      </c>
      <c r="G23" s="25">
        <f>SUM(G22,G20,G16)</f>
        <v>679504.15234375</v>
      </c>
    </row>
    <row r="25" spans="1:7" x14ac:dyDescent="0.25">
      <c r="A25" t="s">
        <v>35</v>
      </c>
    </row>
  </sheetData>
  <sortState xmlns:xlrd2="http://schemas.microsoft.com/office/spreadsheetml/2017/richdata2"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topLeftCell="A28" workbookViewId="0">
      <selection activeCell="H40" sqref="H40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43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59</v>
      </c>
      <c r="D13" s="32" t="s">
        <v>60</v>
      </c>
      <c r="E13" s="32" t="s">
        <v>61</v>
      </c>
      <c r="F13" s="33">
        <v>1302.2599792480469</v>
      </c>
      <c r="G13" s="34">
        <v>4388.6700439453125</v>
      </c>
    </row>
    <row r="14" spans="1:7" x14ac:dyDescent="0.25">
      <c r="A14" s="32" t="s">
        <v>23</v>
      </c>
      <c r="B14" s="32" t="s">
        <v>22</v>
      </c>
      <c r="C14" s="32" t="s">
        <v>59</v>
      </c>
      <c r="D14" s="32" t="s">
        <v>62</v>
      </c>
      <c r="E14" s="32" t="s">
        <v>61</v>
      </c>
      <c r="F14" s="33">
        <v>2809.3199462890625</v>
      </c>
      <c r="G14" s="34">
        <v>9332.0400390625</v>
      </c>
    </row>
    <row r="15" spans="1:7" x14ac:dyDescent="0.25">
      <c r="A15" s="32" t="s">
        <v>23</v>
      </c>
      <c r="B15" s="32" t="s">
        <v>22</v>
      </c>
      <c r="C15" s="32" t="s">
        <v>59</v>
      </c>
      <c r="D15" s="32" t="s">
        <v>63</v>
      </c>
      <c r="E15" s="32" t="s">
        <v>64</v>
      </c>
      <c r="F15" s="33">
        <v>5417.509765625</v>
      </c>
      <c r="G15" s="34">
        <v>13179.5</v>
      </c>
    </row>
    <row r="16" spans="1:7" ht="30" x14ac:dyDescent="0.25">
      <c r="A16" s="32" t="s">
        <v>23</v>
      </c>
      <c r="B16" s="32" t="s">
        <v>22</v>
      </c>
      <c r="C16" s="32" t="s">
        <v>59</v>
      </c>
      <c r="D16" s="32" t="s">
        <v>63</v>
      </c>
      <c r="E16" s="32" t="s">
        <v>65</v>
      </c>
      <c r="F16" s="33">
        <v>4347.89990234375</v>
      </c>
      <c r="G16" s="34">
        <v>16705.25</v>
      </c>
    </row>
    <row r="17" spans="1:9" x14ac:dyDescent="0.25">
      <c r="A17" s="32" t="s">
        <v>23</v>
      </c>
      <c r="B17" s="32" t="s">
        <v>22</v>
      </c>
      <c r="C17" s="32" t="s">
        <v>59</v>
      </c>
      <c r="D17" s="32" t="s">
        <v>63</v>
      </c>
      <c r="E17" s="32" t="s">
        <v>66</v>
      </c>
      <c r="F17" s="33">
        <v>10968.7998046875</v>
      </c>
      <c r="G17" s="34">
        <v>33033.5</v>
      </c>
    </row>
    <row r="18" spans="1:9" x14ac:dyDescent="0.25">
      <c r="A18" s="32" t="s">
        <v>23</v>
      </c>
      <c r="B18" s="32" t="s">
        <v>22</v>
      </c>
      <c r="C18" s="32" t="s">
        <v>68</v>
      </c>
      <c r="D18" s="32" t="s">
        <v>69</v>
      </c>
      <c r="E18" s="32" t="s">
        <v>61</v>
      </c>
      <c r="F18" s="33">
        <v>9525.51953125</v>
      </c>
      <c r="G18" s="34">
        <v>104780.921875</v>
      </c>
    </row>
    <row r="19" spans="1:9" x14ac:dyDescent="0.25">
      <c r="A19" s="32" t="s">
        <v>23</v>
      </c>
      <c r="B19" s="32" t="s">
        <v>22</v>
      </c>
      <c r="C19" s="32" t="s">
        <v>68</v>
      </c>
      <c r="D19" s="32" t="s">
        <v>70</v>
      </c>
      <c r="E19" s="32" t="s">
        <v>61</v>
      </c>
      <c r="F19" s="33">
        <v>4717.889892578125</v>
      </c>
      <c r="G19" s="34">
        <v>49560.470703125</v>
      </c>
      <c r="I19" t="s">
        <v>103</v>
      </c>
    </row>
    <row r="20" spans="1:9" x14ac:dyDescent="0.25">
      <c r="A20" s="32" t="s">
        <v>23</v>
      </c>
      <c r="B20" s="32" t="s">
        <v>22</v>
      </c>
      <c r="C20" s="32" t="s">
        <v>68</v>
      </c>
      <c r="D20" s="32" t="s">
        <v>71</v>
      </c>
      <c r="E20" s="32" t="s">
        <v>61</v>
      </c>
      <c r="F20" s="33">
        <v>1447.9599914550781</v>
      </c>
      <c r="G20" s="34">
        <v>14479.730224609375</v>
      </c>
    </row>
    <row r="21" spans="1:9" x14ac:dyDescent="0.25">
      <c r="A21" s="32" t="s">
        <v>23</v>
      </c>
      <c r="B21" s="32" t="s">
        <v>22</v>
      </c>
      <c r="C21" s="32" t="s">
        <v>68</v>
      </c>
      <c r="D21" s="32" t="s">
        <v>71</v>
      </c>
      <c r="E21" s="32" t="s">
        <v>53</v>
      </c>
      <c r="F21" s="33">
        <v>81.650001525878906</v>
      </c>
      <c r="G21" s="34">
        <v>400</v>
      </c>
    </row>
    <row r="22" spans="1:9" x14ac:dyDescent="0.25">
      <c r="A22" s="32" t="s">
        <v>23</v>
      </c>
      <c r="B22" s="32" t="s">
        <v>22</v>
      </c>
      <c r="C22" s="32" t="s">
        <v>68</v>
      </c>
      <c r="D22" s="32" t="s">
        <v>72</v>
      </c>
      <c r="E22" s="32" t="s">
        <v>61</v>
      </c>
      <c r="F22" s="33">
        <v>1118.8399658203125</v>
      </c>
      <c r="G22" s="34">
        <v>11188.419921875</v>
      </c>
    </row>
    <row r="23" spans="1:9" ht="15.75" thickBot="1" x14ac:dyDescent="0.3">
      <c r="A23" s="19" t="s">
        <v>38</v>
      </c>
      <c r="B23" s="21"/>
      <c r="C23" s="21"/>
      <c r="D23" s="21"/>
      <c r="E23" s="21"/>
      <c r="F23" s="21">
        <f>SUM(F13:F22)</f>
        <v>41737.648780822754</v>
      </c>
      <c r="G23" s="20">
        <f>SUM(G13:G22)</f>
        <v>257048.50280761719</v>
      </c>
    </row>
    <row r="24" spans="1:9" x14ac:dyDescent="0.25">
      <c r="A24" s="32" t="s">
        <v>31</v>
      </c>
      <c r="B24" s="32" t="s">
        <v>22</v>
      </c>
      <c r="C24" s="32" t="s">
        <v>59</v>
      </c>
      <c r="D24" s="32" t="s">
        <v>63</v>
      </c>
      <c r="E24" s="32" t="s">
        <v>66</v>
      </c>
      <c r="F24" s="33">
        <v>10219.599609375</v>
      </c>
      <c r="G24" s="34">
        <v>25644</v>
      </c>
    </row>
    <row r="25" spans="1:9" x14ac:dyDescent="0.25">
      <c r="A25" s="32" t="s">
        <v>31</v>
      </c>
      <c r="B25" s="32" t="s">
        <v>22</v>
      </c>
      <c r="C25" s="32" t="s">
        <v>59</v>
      </c>
      <c r="D25" s="32" t="s">
        <v>62</v>
      </c>
      <c r="E25" s="32" t="s">
        <v>61</v>
      </c>
      <c r="F25" s="33">
        <v>929.69000244140625</v>
      </c>
      <c r="G25" s="34">
        <v>3004.159912109375</v>
      </c>
    </row>
    <row r="26" spans="1:9" x14ac:dyDescent="0.25">
      <c r="A26" s="32" t="s">
        <v>31</v>
      </c>
      <c r="B26" s="32" t="s">
        <v>22</v>
      </c>
      <c r="C26" s="32" t="s">
        <v>59</v>
      </c>
      <c r="D26" s="32" t="s">
        <v>63</v>
      </c>
      <c r="E26" s="32" t="s">
        <v>67</v>
      </c>
      <c r="F26" s="33">
        <v>14659.4296875</v>
      </c>
      <c r="G26" s="34">
        <v>44510</v>
      </c>
    </row>
    <row r="27" spans="1:9" x14ac:dyDescent="0.25">
      <c r="A27" s="32" t="s">
        <v>31</v>
      </c>
      <c r="B27" s="32" t="s">
        <v>22</v>
      </c>
      <c r="C27" s="32" t="s">
        <v>68</v>
      </c>
      <c r="D27" s="32" t="s">
        <v>69</v>
      </c>
      <c r="E27" s="32" t="s">
        <v>61</v>
      </c>
      <c r="F27" s="33">
        <v>2381.3798828125</v>
      </c>
      <c r="G27" s="34">
        <v>26195.23046875</v>
      </c>
    </row>
    <row r="28" spans="1:9" x14ac:dyDescent="0.25">
      <c r="A28" s="32" t="s">
        <v>31</v>
      </c>
      <c r="B28" s="32" t="s">
        <v>22</v>
      </c>
      <c r="C28" s="32" t="s">
        <v>68</v>
      </c>
      <c r="D28" s="32" t="s">
        <v>70</v>
      </c>
      <c r="E28" s="32" t="s">
        <v>61</v>
      </c>
      <c r="F28" s="33">
        <v>1254.199951171875</v>
      </c>
      <c r="G28" s="34">
        <v>12547.9599609375</v>
      </c>
    </row>
    <row r="29" spans="1:9" x14ac:dyDescent="0.25">
      <c r="A29" s="32" t="s">
        <v>31</v>
      </c>
      <c r="B29" s="32" t="s">
        <v>22</v>
      </c>
      <c r="C29" s="32" t="s">
        <v>68</v>
      </c>
      <c r="D29" s="32" t="s">
        <v>72</v>
      </c>
      <c r="E29" s="32" t="s">
        <v>61</v>
      </c>
      <c r="F29" s="33">
        <v>745.8900146484375</v>
      </c>
      <c r="G29" s="34">
        <v>7458.9501953125</v>
      </c>
    </row>
    <row r="30" spans="1:9" ht="15.75" thickBot="1" x14ac:dyDescent="0.3">
      <c r="A30" s="19" t="s">
        <v>36</v>
      </c>
      <c r="B30" s="21"/>
      <c r="C30" s="21"/>
      <c r="D30" s="21"/>
      <c r="E30" s="21"/>
      <c r="F30" s="21">
        <f>SUM(F24:F29)</f>
        <v>30190.189147949219</v>
      </c>
      <c r="G30" s="20">
        <f>SUM(G24:G29)</f>
        <v>119360.30053710938</v>
      </c>
    </row>
    <row r="31" spans="1:9" x14ac:dyDescent="0.25">
      <c r="A31" s="32" t="s">
        <v>32</v>
      </c>
      <c r="B31" s="32" t="s">
        <v>22</v>
      </c>
      <c r="C31" s="32" t="s">
        <v>59</v>
      </c>
      <c r="D31" s="32" t="s">
        <v>63</v>
      </c>
      <c r="E31" s="32" t="s">
        <v>67</v>
      </c>
      <c r="F31" s="33">
        <v>116927.6103515625</v>
      </c>
      <c r="G31" s="34">
        <v>296604.21875</v>
      </c>
    </row>
    <row r="32" spans="1:9" x14ac:dyDescent="0.25">
      <c r="A32" s="32" t="s">
        <v>32</v>
      </c>
      <c r="B32" s="32" t="s">
        <v>22</v>
      </c>
      <c r="C32" s="32" t="s">
        <v>59</v>
      </c>
      <c r="D32" s="32" t="s">
        <v>63</v>
      </c>
      <c r="E32" s="32" t="s">
        <v>66</v>
      </c>
      <c r="F32" s="33">
        <v>11134.5</v>
      </c>
      <c r="G32" s="34">
        <v>35806.5</v>
      </c>
    </row>
    <row r="33" spans="1:7" x14ac:dyDescent="0.25">
      <c r="A33" s="32" t="s">
        <v>104</v>
      </c>
      <c r="B33" s="32" t="s">
        <v>22</v>
      </c>
      <c r="C33" s="32" t="s">
        <v>68</v>
      </c>
      <c r="D33" s="32" t="s">
        <v>69</v>
      </c>
      <c r="E33" s="32" t="s">
        <v>61</v>
      </c>
      <c r="F33" s="33">
        <v>2903.02001953125</v>
      </c>
      <c r="G33" s="34">
        <v>31933.23046875</v>
      </c>
    </row>
    <row r="34" spans="1:7" x14ac:dyDescent="0.25">
      <c r="A34" s="32" t="s">
        <v>104</v>
      </c>
      <c r="B34" s="32" t="s">
        <v>22</v>
      </c>
      <c r="C34" s="32" t="s">
        <v>68</v>
      </c>
      <c r="D34" s="32" t="s">
        <v>70</v>
      </c>
      <c r="E34" s="32" t="s">
        <v>61</v>
      </c>
      <c r="F34" s="33">
        <v>1612.5400390625</v>
      </c>
      <c r="G34" s="34">
        <v>16125.3701171875</v>
      </c>
    </row>
    <row r="35" spans="1:7" x14ac:dyDescent="0.25">
      <c r="A35" s="32" t="s">
        <v>104</v>
      </c>
      <c r="B35" s="32" t="s">
        <v>22</v>
      </c>
      <c r="C35" s="32" t="s">
        <v>68</v>
      </c>
      <c r="D35" s="32" t="s">
        <v>71</v>
      </c>
      <c r="E35" s="32" t="s">
        <v>61</v>
      </c>
      <c r="F35" s="33">
        <v>186.47000122070313</v>
      </c>
      <c r="G35" s="34">
        <v>1864.739990234375</v>
      </c>
    </row>
    <row r="36" spans="1:7" x14ac:dyDescent="0.25">
      <c r="A36" s="32" t="s">
        <v>104</v>
      </c>
      <c r="B36" s="32" t="s">
        <v>22</v>
      </c>
      <c r="C36" s="32" t="s">
        <v>68</v>
      </c>
      <c r="D36" s="32" t="s">
        <v>72</v>
      </c>
      <c r="E36" s="32" t="s">
        <v>61</v>
      </c>
      <c r="F36" s="33">
        <v>725.760009765625</v>
      </c>
      <c r="G36" s="34">
        <v>7257.5498046875</v>
      </c>
    </row>
    <row r="37" spans="1:7" ht="15.75" thickBot="1" x14ac:dyDescent="0.3">
      <c r="A37" s="19" t="s">
        <v>37</v>
      </c>
      <c r="B37" s="21"/>
      <c r="C37" s="21"/>
      <c r="D37" s="21"/>
      <c r="E37" s="21"/>
      <c r="F37" s="21">
        <f>SUM(F31:F36)</f>
        <v>133489.90042114258</v>
      </c>
      <c r="G37" s="20">
        <f>SUM(G31:G36)</f>
        <v>389591.60913085938</v>
      </c>
    </row>
    <row r="38" spans="1:7" x14ac:dyDescent="0.25">
      <c r="A38" s="32" t="s">
        <v>105</v>
      </c>
      <c r="B38" s="32" t="s">
        <v>22</v>
      </c>
      <c r="C38" s="32" t="s">
        <v>59</v>
      </c>
      <c r="D38" s="32" t="s">
        <v>62</v>
      </c>
      <c r="E38" s="32" t="s">
        <v>61</v>
      </c>
      <c r="F38" s="33">
        <v>2630.1900634765625</v>
      </c>
      <c r="G38" s="34">
        <v>8301.710205078125</v>
      </c>
    </row>
    <row r="39" spans="1:7" x14ac:dyDescent="0.25">
      <c r="A39" s="32" t="s">
        <v>105</v>
      </c>
      <c r="B39" s="32" t="s">
        <v>22</v>
      </c>
      <c r="C39" s="32" t="s">
        <v>68</v>
      </c>
      <c r="D39" s="32" t="s">
        <v>107</v>
      </c>
      <c r="E39" s="32" t="s">
        <v>61</v>
      </c>
      <c r="F39" s="33">
        <v>2488.429931640625</v>
      </c>
      <c r="G39" s="34">
        <v>16458</v>
      </c>
    </row>
    <row r="40" spans="1:7" x14ac:dyDescent="0.25">
      <c r="A40" s="32" t="s">
        <v>105</v>
      </c>
      <c r="B40" s="32" t="s">
        <v>22</v>
      </c>
      <c r="C40" s="32" t="s">
        <v>68</v>
      </c>
      <c r="D40" s="32" t="s">
        <v>69</v>
      </c>
      <c r="E40" s="32" t="s">
        <v>61</v>
      </c>
      <c r="F40" s="33">
        <v>5295.289794921875</v>
      </c>
      <c r="G40" s="34">
        <v>58248.2109375</v>
      </c>
    </row>
    <row r="41" spans="1:7" x14ac:dyDescent="0.25">
      <c r="A41" s="32" t="s">
        <v>105</v>
      </c>
      <c r="B41" s="32" t="s">
        <v>22</v>
      </c>
      <c r="C41" s="32" t="s">
        <v>68</v>
      </c>
      <c r="D41" s="32" t="s">
        <v>70</v>
      </c>
      <c r="E41" s="32" t="s">
        <v>61</v>
      </c>
      <c r="F41" s="33">
        <v>1965.2100219726563</v>
      </c>
      <c r="G41" s="34">
        <v>12841.77001953125</v>
      </c>
    </row>
    <row r="42" spans="1:7" x14ac:dyDescent="0.25">
      <c r="A42" s="32" t="s">
        <v>105</v>
      </c>
      <c r="B42" s="32" t="s">
        <v>22</v>
      </c>
      <c r="C42" s="32" t="s">
        <v>68</v>
      </c>
      <c r="D42" s="32" t="s">
        <v>71</v>
      </c>
      <c r="E42" s="32" t="s">
        <v>61</v>
      </c>
      <c r="F42" s="33">
        <v>308.94000244140625</v>
      </c>
      <c r="G42" s="34">
        <v>2539.739990234375</v>
      </c>
    </row>
    <row r="43" spans="1:7" ht="15.75" thickBot="1" x14ac:dyDescent="0.3">
      <c r="A43" s="19" t="s">
        <v>106</v>
      </c>
      <c r="B43" s="21"/>
      <c r="C43" s="21"/>
      <c r="D43" s="21"/>
      <c r="E43" s="21"/>
      <c r="F43" s="21">
        <f>SUM(F38:F42)</f>
        <v>12688.059814453125</v>
      </c>
      <c r="G43" s="20">
        <f>SUM(G38:G42)</f>
        <v>98389.43115234375</v>
      </c>
    </row>
    <row r="44" spans="1:7" ht="16.5" thickBot="1" x14ac:dyDescent="0.3">
      <c r="A44" s="17" t="s">
        <v>0</v>
      </c>
      <c r="B44" s="17"/>
      <c r="C44" s="17"/>
      <c r="D44" s="17"/>
      <c r="E44" s="17"/>
      <c r="F44" s="17">
        <f>SUM(F43,F37,F30,F23)</f>
        <v>218105.79816436768</v>
      </c>
      <c r="G44" s="18">
        <f>SUM(G43,G37,G30,G23)</f>
        <v>864389.84362792969</v>
      </c>
    </row>
    <row r="46" spans="1:7" x14ac:dyDescent="0.25">
      <c r="A46" t="s">
        <v>35</v>
      </c>
    </row>
  </sheetData>
  <sortState xmlns:xlrd2="http://schemas.microsoft.com/office/spreadsheetml/2017/richdata2"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opLeftCell="A12" workbookViewId="0">
      <selection activeCell="H22" sqref="H22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44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1</v>
      </c>
      <c r="D13" s="32" t="s">
        <v>73</v>
      </c>
      <c r="E13" s="32" t="s">
        <v>50</v>
      </c>
      <c r="F13" s="33">
        <v>8213</v>
      </c>
      <c r="G13" s="34">
        <v>13565</v>
      </c>
    </row>
    <row r="14" spans="1:7" ht="15.75" thickBot="1" x14ac:dyDescent="0.3">
      <c r="A14" s="19" t="s">
        <v>38</v>
      </c>
      <c r="B14" s="21"/>
      <c r="C14" s="21"/>
      <c r="D14" s="21"/>
      <c r="E14" s="21"/>
      <c r="F14" s="21">
        <f>SUM(F13)</f>
        <v>8213</v>
      </c>
      <c r="G14" s="20">
        <f>SUM(G13)</f>
        <v>13565</v>
      </c>
    </row>
    <row r="15" spans="1:7" x14ac:dyDescent="0.25">
      <c r="A15" s="32"/>
      <c r="B15" s="32"/>
      <c r="C15" s="32"/>
      <c r="D15" s="32"/>
      <c r="E15" s="32"/>
      <c r="F15" s="33">
        <v>0</v>
      </c>
      <c r="G15" s="34">
        <v>0</v>
      </c>
    </row>
    <row r="16" spans="1:7" ht="15.75" thickBot="1" x14ac:dyDescent="0.3">
      <c r="A16" s="19" t="s">
        <v>36</v>
      </c>
      <c r="B16" s="21"/>
      <c r="C16" s="21"/>
      <c r="D16" s="21"/>
      <c r="E16" s="21"/>
      <c r="F16" s="21">
        <f>SUM(F15)</f>
        <v>0</v>
      </c>
      <c r="G16" s="20">
        <f>SUM(G15)</f>
        <v>0</v>
      </c>
    </row>
    <row r="17" spans="1:7" x14ac:dyDescent="0.25">
      <c r="A17" s="32" t="s">
        <v>32</v>
      </c>
      <c r="B17" s="32" t="s">
        <v>22</v>
      </c>
      <c r="C17" s="32" t="s">
        <v>1</v>
      </c>
      <c r="D17" s="32" t="s">
        <v>74</v>
      </c>
      <c r="E17" s="32" t="s">
        <v>75</v>
      </c>
      <c r="F17" s="33">
        <v>4252.080078125</v>
      </c>
      <c r="G17" s="34">
        <v>1420.050048828125</v>
      </c>
    </row>
    <row r="18" spans="1:7" ht="15.75" thickBot="1" x14ac:dyDescent="0.3">
      <c r="A18" s="19" t="s">
        <v>37</v>
      </c>
      <c r="B18" s="21"/>
      <c r="C18" s="21"/>
      <c r="D18" s="21"/>
      <c r="E18" s="21"/>
      <c r="F18" s="21">
        <f>SUM(F17)</f>
        <v>4252.080078125</v>
      </c>
      <c r="G18" s="20">
        <f>SUM(G17)</f>
        <v>1420.050048828125</v>
      </c>
    </row>
    <row r="19" spans="1:7" x14ac:dyDescent="0.25">
      <c r="A19" s="32" t="s">
        <v>105</v>
      </c>
      <c r="B19" s="32" t="s">
        <v>22</v>
      </c>
      <c r="C19" s="32" t="s">
        <v>1</v>
      </c>
      <c r="D19" s="32" t="s">
        <v>74</v>
      </c>
      <c r="E19" s="32" t="s">
        <v>50</v>
      </c>
      <c r="F19" s="33">
        <v>13344.8701171875</v>
      </c>
      <c r="G19" s="34">
        <v>326112.96875</v>
      </c>
    </row>
    <row r="20" spans="1:7" x14ac:dyDescent="0.25">
      <c r="A20" s="32" t="s">
        <v>105</v>
      </c>
      <c r="B20" s="32" t="s">
        <v>22</v>
      </c>
      <c r="C20" s="32" t="s">
        <v>1</v>
      </c>
      <c r="D20" s="32" t="s">
        <v>74</v>
      </c>
      <c r="E20" s="32" t="s">
        <v>75</v>
      </c>
      <c r="F20" s="33">
        <v>3039.9599609375</v>
      </c>
      <c r="G20" s="34">
        <v>21030.8203125</v>
      </c>
    </row>
    <row r="21" spans="1:7" ht="30" x14ac:dyDescent="0.25">
      <c r="A21" s="32" t="s">
        <v>105</v>
      </c>
      <c r="B21" s="32" t="s">
        <v>22</v>
      </c>
      <c r="C21" s="32" t="s">
        <v>1</v>
      </c>
      <c r="D21" s="32" t="s">
        <v>108</v>
      </c>
      <c r="E21" s="32" t="s">
        <v>109</v>
      </c>
      <c r="F21" s="33">
        <v>9876.0703125</v>
      </c>
      <c r="G21" s="34">
        <v>65520</v>
      </c>
    </row>
    <row r="22" spans="1:7" ht="30" x14ac:dyDescent="0.25">
      <c r="A22" s="32" t="s">
        <v>105</v>
      </c>
      <c r="B22" s="32" t="s">
        <v>22</v>
      </c>
      <c r="C22" s="32" t="s">
        <v>1</v>
      </c>
      <c r="D22" s="32" t="s">
        <v>110</v>
      </c>
      <c r="E22" s="32" t="s">
        <v>50</v>
      </c>
      <c r="F22" s="33">
        <v>3329.929931640625</v>
      </c>
      <c r="G22" s="34">
        <v>11614</v>
      </c>
    </row>
    <row r="23" spans="1:7" ht="15.75" thickBot="1" x14ac:dyDescent="0.3">
      <c r="A23" s="19" t="s">
        <v>106</v>
      </c>
      <c r="B23" s="21"/>
      <c r="C23" s="21"/>
      <c r="D23" s="21"/>
      <c r="E23" s="21"/>
      <c r="F23" s="21">
        <f>SUM(F19:F22)</f>
        <v>29590.830322265625</v>
      </c>
      <c r="G23" s="20">
        <f>SUM(G19:G22)</f>
        <v>424277.7890625</v>
      </c>
    </row>
    <row r="24" spans="1:7" ht="16.5" thickBot="1" x14ac:dyDescent="0.3">
      <c r="A24" s="17" t="s">
        <v>0</v>
      </c>
      <c r="B24" s="17"/>
      <c r="C24" s="17"/>
      <c r="D24" s="17"/>
      <c r="E24" s="17"/>
      <c r="F24" s="17">
        <f>SUM(F23,F18,F16,F14)</f>
        <v>42055.910400390625</v>
      </c>
      <c r="G24" s="18">
        <f>SUM(G23,G18,G16,G14)</f>
        <v>439262.83911132813</v>
      </c>
    </row>
    <row r="26" spans="1:7" x14ac:dyDescent="0.25">
      <c r="A26" t="s">
        <v>35</v>
      </c>
    </row>
  </sheetData>
  <sortState xmlns:xlrd2="http://schemas.microsoft.com/office/spreadsheetml/2017/richdata2"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topLeftCell="A7" workbookViewId="0">
      <selection activeCell="D24" sqref="D24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45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76</v>
      </c>
      <c r="C13" s="32" t="s">
        <v>52</v>
      </c>
      <c r="D13" s="32" t="s">
        <v>77</v>
      </c>
      <c r="E13" s="32" t="s">
        <v>53</v>
      </c>
      <c r="F13" s="33">
        <v>453.60000610351563</v>
      </c>
      <c r="G13" s="34">
        <v>1581</v>
      </c>
    </row>
    <row r="14" spans="1:7" x14ac:dyDescent="0.25">
      <c r="A14" s="32" t="s">
        <v>23</v>
      </c>
      <c r="B14" s="32" t="s">
        <v>76</v>
      </c>
      <c r="C14" s="32" t="s">
        <v>52</v>
      </c>
      <c r="D14" s="32" t="s">
        <v>58</v>
      </c>
      <c r="E14" s="32" t="s">
        <v>50</v>
      </c>
      <c r="F14" s="33">
        <v>1930.050048828125</v>
      </c>
      <c r="G14" s="34">
        <v>6555</v>
      </c>
    </row>
    <row r="15" spans="1:7" ht="15.75" thickBot="1" x14ac:dyDescent="0.3">
      <c r="A15" s="19" t="s">
        <v>38</v>
      </c>
      <c r="B15" s="21"/>
      <c r="C15" s="21"/>
      <c r="D15" s="21"/>
      <c r="E15" s="21"/>
      <c r="F15" s="21">
        <f>SUM(F13:F14)</f>
        <v>2383.6500549316406</v>
      </c>
      <c r="G15" s="20">
        <f>SUM(G13:G14)</f>
        <v>8136</v>
      </c>
    </row>
    <row r="16" spans="1:7" x14ac:dyDescent="0.25">
      <c r="A16" s="32"/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36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32</v>
      </c>
      <c r="B18" s="32" t="s">
        <v>76</v>
      </c>
      <c r="C18" s="32" t="s">
        <v>52</v>
      </c>
      <c r="D18" s="32" t="s">
        <v>77</v>
      </c>
      <c r="E18" s="32" t="s">
        <v>53</v>
      </c>
      <c r="F18" s="33">
        <v>453.60000610351563</v>
      </c>
      <c r="G18" s="34">
        <v>1860</v>
      </c>
    </row>
    <row r="19" spans="1:7" ht="15.75" thickBot="1" x14ac:dyDescent="0.3">
      <c r="A19" s="19" t="s">
        <v>37</v>
      </c>
      <c r="B19" s="21"/>
      <c r="C19" s="21"/>
      <c r="D19" s="21"/>
      <c r="E19" s="21"/>
      <c r="F19" s="21">
        <f>SUM(F18)</f>
        <v>453.60000610351563</v>
      </c>
      <c r="G19" s="20">
        <f>SUM(G18)</f>
        <v>1860</v>
      </c>
    </row>
    <row r="20" spans="1:7" ht="16.5" thickBot="1" x14ac:dyDescent="0.3">
      <c r="A20" s="17" t="s">
        <v>0</v>
      </c>
      <c r="B20" s="17"/>
      <c r="C20" s="17"/>
      <c r="D20" s="17"/>
      <c r="E20" s="17"/>
      <c r="F20" s="17">
        <f>SUM(F19,F17,F15)</f>
        <v>2837.2500610351563</v>
      </c>
      <c r="G20" s="18">
        <f>SUM(G19,G17,G15)</f>
        <v>9996</v>
      </c>
    </row>
    <row r="22" spans="1:7" x14ac:dyDescent="0.25">
      <c r="A22" t="s">
        <v>35</v>
      </c>
    </row>
  </sheetData>
  <sortState xmlns:xlrd2="http://schemas.microsoft.com/office/spreadsheetml/2017/richdata2"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"/>
  <sheetViews>
    <sheetView topLeftCell="A32" workbookViewId="0">
      <selection activeCell="G43" sqref="G43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  <col min="8" max="8" width="8" bestFit="1" customWidth="1"/>
    <col min="9" max="9" width="7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46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5" t="s">
        <v>5</v>
      </c>
      <c r="C12" s="35" t="s">
        <v>6</v>
      </c>
      <c r="D12" s="35" t="s">
        <v>19</v>
      </c>
      <c r="E12" s="35" t="s">
        <v>18</v>
      </c>
      <c r="F12" s="36" t="s">
        <v>7</v>
      </c>
      <c r="G12" s="37" t="s">
        <v>8</v>
      </c>
    </row>
    <row r="13" spans="1:7" x14ac:dyDescent="0.25">
      <c r="A13" s="32" t="s">
        <v>23</v>
      </c>
      <c r="B13" s="32" t="s">
        <v>22</v>
      </c>
      <c r="C13" s="32" t="s">
        <v>24</v>
      </c>
      <c r="D13" s="32" t="s">
        <v>78</v>
      </c>
      <c r="E13" s="32" t="s">
        <v>79</v>
      </c>
      <c r="F13" s="33">
        <v>17300</v>
      </c>
      <c r="G13" s="34">
        <v>148132</v>
      </c>
    </row>
    <row r="14" spans="1:7" x14ac:dyDescent="0.25">
      <c r="A14" s="32" t="s">
        <v>23</v>
      </c>
      <c r="B14" s="32" t="s">
        <v>22</v>
      </c>
      <c r="C14" s="32" t="s">
        <v>24</v>
      </c>
      <c r="D14" s="32" t="s">
        <v>78</v>
      </c>
      <c r="E14" s="32" t="s">
        <v>80</v>
      </c>
      <c r="F14" s="33">
        <v>18.139999389648438</v>
      </c>
      <c r="G14" s="34">
        <v>448.5</v>
      </c>
    </row>
    <row r="15" spans="1:7" x14ac:dyDescent="0.25">
      <c r="A15" s="32" t="s">
        <v>23</v>
      </c>
      <c r="B15" s="32" t="s">
        <v>22</v>
      </c>
      <c r="C15" s="32" t="s">
        <v>24</v>
      </c>
      <c r="D15" s="32" t="s">
        <v>78</v>
      </c>
      <c r="E15" s="32" t="s">
        <v>81</v>
      </c>
      <c r="F15" s="33">
        <v>42.639999389648438</v>
      </c>
      <c r="G15" s="34">
        <v>99.5</v>
      </c>
    </row>
    <row r="16" spans="1:7" x14ac:dyDescent="0.25">
      <c r="A16" s="32" t="s">
        <v>23</v>
      </c>
      <c r="B16" s="32" t="s">
        <v>22</v>
      </c>
      <c r="C16" s="32" t="s">
        <v>24</v>
      </c>
      <c r="D16" s="32" t="s">
        <v>78</v>
      </c>
      <c r="E16" s="32" t="s">
        <v>61</v>
      </c>
      <c r="F16" s="33">
        <v>31074.970031738281</v>
      </c>
      <c r="G16" s="34">
        <v>565868.814453125</v>
      </c>
    </row>
    <row r="17" spans="1:7" x14ac:dyDescent="0.25">
      <c r="A17" s="32" t="s">
        <v>23</v>
      </c>
      <c r="B17" s="32" t="s">
        <v>22</v>
      </c>
      <c r="C17" s="32" t="s">
        <v>24</v>
      </c>
      <c r="D17" s="32" t="s">
        <v>78</v>
      </c>
      <c r="E17" s="32" t="s">
        <v>50</v>
      </c>
      <c r="F17" s="33">
        <v>381.20001220703125</v>
      </c>
      <c r="G17" s="34">
        <v>6663.3798828125</v>
      </c>
    </row>
    <row r="18" spans="1:7" x14ac:dyDescent="0.25">
      <c r="A18" s="32" t="s">
        <v>23</v>
      </c>
      <c r="B18" s="32" t="s">
        <v>22</v>
      </c>
      <c r="C18" s="32" t="s">
        <v>24</v>
      </c>
      <c r="D18" s="32" t="s">
        <v>78</v>
      </c>
      <c r="E18" s="32" t="s">
        <v>82</v>
      </c>
      <c r="F18" s="33">
        <v>18</v>
      </c>
      <c r="G18" s="34">
        <v>20</v>
      </c>
    </row>
    <row r="19" spans="1:7" ht="30" x14ac:dyDescent="0.25">
      <c r="A19" s="32" t="s">
        <v>23</v>
      </c>
      <c r="B19" s="32" t="s">
        <v>22</v>
      </c>
      <c r="C19" s="32" t="s">
        <v>24</v>
      </c>
      <c r="D19" s="32" t="s">
        <v>29</v>
      </c>
      <c r="E19" s="32" t="s">
        <v>27</v>
      </c>
      <c r="F19" s="33">
        <v>50200</v>
      </c>
      <c r="G19" s="34">
        <v>9036</v>
      </c>
    </row>
    <row r="20" spans="1:7" ht="30" x14ac:dyDescent="0.25">
      <c r="A20" s="32" t="s">
        <v>23</v>
      </c>
      <c r="B20" s="32" t="s">
        <v>22</v>
      </c>
      <c r="C20" s="32" t="s">
        <v>24</v>
      </c>
      <c r="D20" s="32" t="s">
        <v>29</v>
      </c>
      <c r="E20" s="32" t="s">
        <v>30</v>
      </c>
      <c r="F20" s="33">
        <v>197210</v>
      </c>
      <c r="G20" s="34">
        <v>36938.64990234375</v>
      </c>
    </row>
    <row r="21" spans="1:7" ht="30" x14ac:dyDescent="0.25">
      <c r="A21" s="32" t="s">
        <v>23</v>
      </c>
      <c r="B21" s="32" t="s">
        <v>22</v>
      </c>
      <c r="C21" s="32" t="s">
        <v>24</v>
      </c>
      <c r="D21" s="32" t="s">
        <v>83</v>
      </c>
      <c r="E21" s="32" t="s">
        <v>30</v>
      </c>
      <c r="F21" s="33">
        <v>23760</v>
      </c>
      <c r="G21" s="34">
        <v>5227.2001953125</v>
      </c>
    </row>
    <row r="22" spans="1:7" ht="30" x14ac:dyDescent="0.25">
      <c r="A22" s="32" t="s">
        <v>23</v>
      </c>
      <c r="B22" s="32" t="s">
        <v>22</v>
      </c>
      <c r="C22" s="32" t="s">
        <v>24</v>
      </c>
      <c r="D22" s="32" t="s">
        <v>84</v>
      </c>
      <c r="E22" s="32" t="s">
        <v>85</v>
      </c>
      <c r="F22" s="33">
        <v>155067</v>
      </c>
      <c r="G22" s="34">
        <v>69457.921875</v>
      </c>
    </row>
    <row r="23" spans="1:7" ht="15.75" thickBot="1" x14ac:dyDescent="0.3">
      <c r="A23" s="32" t="s">
        <v>23</v>
      </c>
      <c r="B23" s="32" t="s">
        <v>76</v>
      </c>
      <c r="C23" s="32" t="s">
        <v>24</v>
      </c>
      <c r="D23" s="32" t="s">
        <v>78</v>
      </c>
      <c r="E23" s="32" t="s">
        <v>79</v>
      </c>
      <c r="F23" s="33">
        <v>95</v>
      </c>
      <c r="G23" s="34">
        <v>30</v>
      </c>
    </row>
    <row r="24" spans="1:7" ht="15.75" thickBot="1" x14ac:dyDescent="0.3">
      <c r="A24" s="22" t="s">
        <v>38</v>
      </c>
      <c r="B24" s="24"/>
      <c r="C24" s="24"/>
      <c r="D24" s="24"/>
      <c r="E24" s="24"/>
      <c r="F24" s="24">
        <f>SUM(F13:F23)</f>
        <v>475166.95004272461</v>
      </c>
      <c r="G24" s="23">
        <f>SUM(G13:G23)</f>
        <v>841921.96630859375</v>
      </c>
    </row>
    <row r="25" spans="1:7" x14ac:dyDescent="0.25">
      <c r="A25" s="32" t="s">
        <v>31</v>
      </c>
      <c r="B25" s="32" t="s">
        <v>22</v>
      </c>
      <c r="C25" s="32" t="s">
        <v>24</v>
      </c>
      <c r="D25" s="32" t="s">
        <v>26</v>
      </c>
      <c r="E25" s="32" t="s">
        <v>79</v>
      </c>
      <c r="F25" s="33">
        <v>1592</v>
      </c>
      <c r="G25" s="34">
        <v>15296.3603515625</v>
      </c>
    </row>
    <row r="26" spans="1:7" x14ac:dyDescent="0.25">
      <c r="A26" s="32" t="s">
        <v>31</v>
      </c>
      <c r="B26" s="32" t="s">
        <v>22</v>
      </c>
      <c r="C26" s="32" t="s">
        <v>24</v>
      </c>
      <c r="D26" s="32" t="s">
        <v>78</v>
      </c>
      <c r="E26" s="32" t="s">
        <v>85</v>
      </c>
      <c r="F26" s="33">
        <v>74261</v>
      </c>
      <c r="G26" s="34">
        <v>16238.650390625</v>
      </c>
    </row>
    <row r="27" spans="1:7" x14ac:dyDescent="0.25">
      <c r="A27" s="32" t="s">
        <v>31</v>
      </c>
      <c r="B27" s="32" t="s">
        <v>22</v>
      </c>
      <c r="C27" s="32" t="s">
        <v>24</v>
      </c>
      <c r="D27" s="32" t="s">
        <v>78</v>
      </c>
      <c r="E27" s="32" t="s">
        <v>81</v>
      </c>
      <c r="F27" s="33">
        <v>1600.699951171875</v>
      </c>
      <c r="G27" s="34">
        <v>22747.369140625</v>
      </c>
    </row>
    <row r="28" spans="1:7" x14ac:dyDescent="0.25">
      <c r="A28" s="32" t="s">
        <v>31</v>
      </c>
      <c r="B28" s="32" t="s">
        <v>22</v>
      </c>
      <c r="C28" s="32" t="s">
        <v>24</v>
      </c>
      <c r="D28" s="32" t="s">
        <v>78</v>
      </c>
      <c r="E28" s="32" t="s">
        <v>61</v>
      </c>
      <c r="F28" s="33">
        <v>1365.780029296875</v>
      </c>
      <c r="G28" s="34">
        <v>34203.390625</v>
      </c>
    </row>
    <row r="29" spans="1:7" ht="30" x14ac:dyDescent="0.25">
      <c r="A29" s="32" t="s">
        <v>31</v>
      </c>
      <c r="B29" s="32" t="s">
        <v>22</v>
      </c>
      <c r="C29" s="32" t="s">
        <v>24</v>
      </c>
      <c r="D29" s="32" t="s">
        <v>29</v>
      </c>
      <c r="E29" s="32" t="s">
        <v>33</v>
      </c>
      <c r="F29" s="33">
        <v>111820</v>
      </c>
      <c r="G29" s="34">
        <v>12190.2001953125</v>
      </c>
    </row>
    <row r="30" spans="1:7" ht="30" x14ac:dyDescent="0.25">
      <c r="A30" s="32" t="s">
        <v>31</v>
      </c>
      <c r="B30" s="32" t="s">
        <v>22</v>
      </c>
      <c r="C30" s="32" t="s">
        <v>24</v>
      </c>
      <c r="D30" s="32" t="s">
        <v>29</v>
      </c>
      <c r="E30" s="32" t="s">
        <v>86</v>
      </c>
      <c r="F30" s="33">
        <v>24000</v>
      </c>
      <c r="G30" s="34">
        <v>8400</v>
      </c>
    </row>
    <row r="31" spans="1:7" ht="30.75" thickBot="1" x14ac:dyDescent="0.3">
      <c r="A31" s="32" t="s">
        <v>31</v>
      </c>
      <c r="B31" s="32" t="s">
        <v>22</v>
      </c>
      <c r="C31" s="32" t="s">
        <v>24</v>
      </c>
      <c r="D31" s="32" t="s">
        <v>29</v>
      </c>
      <c r="E31" s="32" t="s">
        <v>30</v>
      </c>
      <c r="F31" s="33">
        <v>358421</v>
      </c>
      <c r="G31" s="34">
        <v>65002.7099609375</v>
      </c>
    </row>
    <row r="32" spans="1:7" ht="15.75" thickBot="1" x14ac:dyDescent="0.3">
      <c r="A32" s="22" t="s">
        <v>36</v>
      </c>
      <c r="B32" s="24"/>
      <c r="C32" s="24"/>
      <c r="D32" s="24"/>
      <c r="E32" s="24"/>
      <c r="F32" s="24">
        <f>SUM(F25:F31)</f>
        <v>573060.47998046875</v>
      </c>
      <c r="G32" s="23">
        <f>SUM(G25:G31)</f>
        <v>174078.6806640625</v>
      </c>
    </row>
    <row r="33" spans="1:7" x14ac:dyDescent="0.25">
      <c r="A33" s="32" t="s">
        <v>32</v>
      </c>
      <c r="B33" s="32" t="s">
        <v>22</v>
      </c>
      <c r="C33" s="32" t="s">
        <v>24</v>
      </c>
      <c r="D33" s="32" t="s">
        <v>78</v>
      </c>
      <c r="E33" s="32" t="s">
        <v>79</v>
      </c>
      <c r="F33" s="33">
        <v>880</v>
      </c>
      <c r="G33" s="34">
        <v>12433.5</v>
      </c>
    </row>
    <row r="34" spans="1:7" x14ac:dyDescent="0.25">
      <c r="A34" s="32" t="s">
        <v>32</v>
      </c>
      <c r="B34" s="32" t="s">
        <v>22</v>
      </c>
      <c r="C34" s="32" t="s">
        <v>24</v>
      </c>
      <c r="D34" s="32" t="s">
        <v>26</v>
      </c>
      <c r="E34" s="32" t="s">
        <v>80</v>
      </c>
      <c r="F34" s="33">
        <v>2360.969970703125</v>
      </c>
      <c r="G34" s="34">
        <v>32661.400390625</v>
      </c>
    </row>
    <row r="35" spans="1:7" x14ac:dyDescent="0.25">
      <c r="A35" s="32" t="s">
        <v>32</v>
      </c>
      <c r="B35" s="32" t="s">
        <v>22</v>
      </c>
      <c r="C35" s="32" t="s">
        <v>24</v>
      </c>
      <c r="D35" s="32" t="s">
        <v>26</v>
      </c>
      <c r="E35" s="32" t="s">
        <v>28</v>
      </c>
      <c r="F35" s="33">
        <v>27780</v>
      </c>
      <c r="G35" s="34">
        <v>2778</v>
      </c>
    </row>
    <row r="36" spans="1:7" ht="30" x14ac:dyDescent="0.25">
      <c r="A36" s="32" t="s">
        <v>32</v>
      </c>
      <c r="B36" s="32" t="s">
        <v>22</v>
      </c>
      <c r="C36" s="32" t="s">
        <v>24</v>
      </c>
      <c r="D36" s="32" t="s">
        <v>29</v>
      </c>
      <c r="E36" s="32" t="s">
        <v>87</v>
      </c>
      <c r="F36" s="33">
        <v>53775</v>
      </c>
      <c r="G36" s="34">
        <v>5893.47314453125</v>
      </c>
    </row>
    <row r="37" spans="1:7" ht="30" x14ac:dyDescent="0.25">
      <c r="A37" s="32" t="s">
        <v>32</v>
      </c>
      <c r="B37" s="32" t="s">
        <v>22</v>
      </c>
      <c r="C37" s="32" t="s">
        <v>24</v>
      </c>
      <c r="D37" s="32" t="s">
        <v>29</v>
      </c>
      <c r="E37" s="32" t="s">
        <v>88</v>
      </c>
      <c r="F37" s="33">
        <v>23950</v>
      </c>
      <c r="G37" s="34">
        <v>2622.52001953125</v>
      </c>
    </row>
    <row r="38" spans="1:7" ht="30.75" thickBot="1" x14ac:dyDescent="0.3">
      <c r="A38" s="32" t="s">
        <v>32</v>
      </c>
      <c r="B38" s="32" t="s">
        <v>22</v>
      </c>
      <c r="C38" s="32" t="s">
        <v>24</v>
      </c>
      <c r="D38" s="32" t="s">
        <v>29</v>
      </c>
      <c r="E38" s="32" t="s">
        <v>30</v>
      </c>
      <c r="F38" s="33">
        <v>207580</v>
      </c>
      <c r="G38" s="34">
        <v>26790</v>
      </c>
    </row>
    <row r="39" spans="1:7" ht="15.75" thickBot="1" x14ac:dyDescent="0.3">
      <c r="A39" s="22" t="s">
        <v>37</v>
      </c>
      <c r="B39" s="24"/>
      <c r="C39" s="24"/>
      <c r="D39" s="24"/>
      <c r="E39" s="24"/>
      <c r="F39" s="24">
        <f>SUM(F33:F38)</f>
        <v>316325.96997070313</v>
      </c>
      <c r="G39" s="23">
        <f>SUM(G33:G38)</f>
        <v>83178.8935546875</v>
      </c>
    </row>
    <row r="40" spans="1:7" ht="30.75" thickBot="1" x14ac:dyDescent="0.3">
      <c r="A40" s="32" t="s">
        <v>105</v>
      </c>
      <c r="B40" s="32" t="s">
        <v>22</v>
      </c>
      <c r="C40" s="32" t="s">
        <v>24</v>
      </c>
      <c r="D40" s="32" t="s">
        <v>29</v>
      </c>
      <c r="E40" s="32" t="s">
        <v>30</v>
      </c>
      <c r="F40" s="33">
        <v>57740</v>
      </c>
      <c r="G40" s="34">
        <v>14239.7998046875</v>
      </c>
    </row>
    <row r="41" spans="1:7" ht="15.75" thickBot="1" x14ac:dyDescent="0.3">
      <c r="A41" s="22" t="s">
        <v>106</v>
      </c>
      <c r="B41" s="24"/>
      <c r="C41" s="24"/>
      <c r="D41" s="24"/>
      <c r="E41" s="24"/>
      <c r="F41" s="24">
        <f>SUM(F40)</f>
        <v>57740</v>
      </c>
      <c r="G41" s="23">
        <f>SUM(G40)</f>
        <v>14239.7998046875</v>
      </c>
    </row>
    <row r="42" spans="1:7" ht="16.5" thickBot="1" x14ac:dyDescent="0.3">
      <c r="A42" s="25" t="s">
        <v>0</v>
      </c>
      <c r="B42" s="25"/>
      <c r="C42" s="25"/>
      <c r="D42" s="25"/>
      <c r="E42" s="25"/>
      <c r="F42" s="25">
        <f>SUM(F41,F39,F32,F24)</f>
        <v>1422293.3999938965</v>
      </c>
      <c r="G42" s="26">
        <f>SUM(G41,G39,G32,G24)</f>
        <v>1113419.3403320313</v>
      </c>
    </row>
    <row r="44" spans="1:7" x14ac:dyDescent="0.25">
      <c r="A44" t="s">
        <v>35</v>
      </c>
    </row>
  </sheetData>
  <sortState xmlns:xlrd2="http://schemas.microsoft.com/office/spreadsheetml/2017/richdata2"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topLeftCell="A7" workbookViewId="0">
      <selection activeCell="I20" sqref="I20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47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76</v>
      </c>
      <c r="C13" s="32" t="s">
        <v>3</v>
      </c>
      <c r="D13" s="32" t="s">
        <v>89</v>
      </c>
      <c r="E13" s="32" t="s">
        <v>50</v>
      </c>
      <c r="F13" s="33">
        <v>73537.109375</v>
      </c>
      <c r="G13" s="34">
        <v>68736</v>
      </c>
    </row>
    <row r="14" spans="1:7" x14ac:dyDescent="0.25">
      <c r="A14" s="32" t="s">
        <v>23</v>
      </c>
      <c r="B14" s="32" t="s">
        <v>76</v>
      </c>
      <c r="C14" s="32" t="s">
        <v>3</v>
      </c>
      <c r="D14" s="32" t="s">
        <v>90</v>
      </c>
      <c r="E14" s="32" t="s">
        <v>91</v>
      </c>
      <c r="F14" s="33">
        <v>88780</v>
      </c>
      <c r="G14" s="34">
        <v>193053.828125</v>
      </c>
    </row>
    <row r="15" spans="1:7" ht="15.75" thickBot="1" x14ac:dyDescent="0.3">
      <c r="A15" s="32" t="s">
        <v>23</v>
      </c>
      <c r="B15" s="32" t="s">
        <v>76</v>
      </c>
      <c r="C15" s="32" t="s">
        <v>3</v>
      </c>
      <c r="D15" s="32" t="s">
        <v>90</v>
      </c>
      <c r="E15" s="32" t="s">
        <v>50</v>
      </c>
      <c r="F15" s="33">
        <v>72361.380859375</v>
      </c>
      <c r="G15" s="34">
        <v>123552</v>
      </c>
    </row>
    <row r="16" spans="1:7" ht="15.75" thickBot="1" x14ac:dyDescent="0.3">
      <c r="A16" s="22" t="s">
        <v>38</v>
      </c>
      <c r="B16" s="24"/>
      <c r="C16" s="24"/>
      <c r="D16" s="24"/>
      <c r="E16" s="24"/>
      <c r="F16" s="24">
        <f>SUM(F13:F15)</f>
        <v>234678.490234375</v>
      </c>
      <c r="G16" s="23">
        <f>SUM(G13:G15)</f>
        <v>385341.828125</v>
      </c>
    </row>
    <row r="17" spans="1:7" x14ac:dyDescent="0.25">
      <c r="A17" s="32" t="s">
        <v>31</v>
      </c>
      <c r="B17" s="32" t="s">
        <v>22</v>
      </c>
      <c r="C17" s="32" t="s">
        <v>3</v>
      </c>
      <c r="D17" s="32" t="s">
        <v>90</v>
      </c>
      <c r="E17" s="32" t="s">
        <v>50</v>
      </c>
      <c r="F17" s="33">
        <v>26302.5390625</v>
      </c>
      <c r="G17" s="34">
        <v>41184</v>
      </c>
    </row>
    <row r="18" spans="1:7" x14ac:dyDescent="0.25">
      <c r="A18" s="32" t="s">
        <v>31</v>
      </c>
      <c r="B18" s="32" t="s">
        <v>76</v>
      </c>
      <c r="C18" s="32" t="s">
        <v>3</v>
      </c>
      <c r="D18" s="32" t="s">
        <v>90</v>
      </c>
      <c r="E18" s="32" t="s">
        <v>50</v>
      </c>
      <c r="F18" s="33">
        <v>40823</v>
      </c>
      <c r="G18" s="34">
        <v>69696</v>
      </c>
    </row>
    <row r="19" spans="1:7" x14ac:dyDescent="0.25">
      <c r="A19" s="38" t="s">
        <v>31</v>
      </c>
      <c r="B19" s="39"/>
      <c r="C19" s="39"/>
      <c r="D19" s="39"/>
      <c r="E19" s="39"/>
      <c r="F19" s="39">
        <f>SUM(F17:F18)</f>
        <v>67125.5390625</v>
      </c>
      <c r="G19" s="40">
        <f>SUM(G17:G18)</f>
        <v>110880</v>
      </c>
    </row>
    <row r="20" spans="1:7" ht="15.75" thickBot="1" x14ac:dyDescent="0.3">
      <c r="A20" s="32"/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22" t="s">
        <v>37</v>
      </c>
      <c r="B21" s="24"/>
      <c r="C21" s="24"/>
      <c r="D21" s="24"/>
      <c r="E21" s="24"/>
      <c r="F21" s="24">
        <f>SUM(F20)</f>
        <v>0</v>
      </c>
      <c r="G21" s="23">
        <f>SUM(G20)</f>
        <v>0</v>
      </c>
    </row>
    <row r="22" spans="1:7" ht="16.5" thickBot="1" x14ac:dyDescent="0.3">
      <c r="A22" s="17" t="s">
        <v>0</v>
      </c>
      <c r="B22" s="17"/>
      <c r="C22" s="17"/>
      <c r="D22" s="17"/>
      <c r="E22" s="17"/>
      <c r="F22" s="17">
        <f>SUM(F21,F19,F16)</f>
        <v>301804.029296875</v>
      </c>
      <c r="G22" s="18">
        <f>SUM(G21,G19,G16)</f>
        <v>496221.828125</v>
      </c>
    </row>
    <row r="24" spans="1:7" x14ac:dyDescent="0.25">
      <c r="A24" t="s">
        <v>35</v>
      </c>
    </row>
  </sheetData>
  <sortState xmlns:xlrd2="http://schemas.microsoft.com/office/spreadsheetml/2017/richdata2"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2"/>
  <sheetViews>
    <sheetView topLeftCell="A13" workbookViewId="0">
      <selection activeCell="G31" sqref="G31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39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</v>
      </c>
      <c r="C13" s="32" t="s">
        <v>93</v>
      </c>
      <c r="D13" s="32" t="s">
        <v>95</v>
      </c>
      <c r="E13" s="32" t="s">
        <v>61</v>
      </c>
      <c r="F13" s="33">
        <v>544.32000732421875</v>
      </c>
      <c r="G13" s="34">
        <v>1496.8699951171875</v>
      </c>
    </row>
    <row r="14" spans="1:7" x14ac:dyDescent="0.25">
      <c r="A14" s="32" t="s">
        <v>23</v>
      </c>
      <c r="B14" s="32" t="s">
        <v>2</v>
      </c>
      <c r="C14" s="32" t="s">
        <v>93</v>
      </c>
      <c r="D14" s="32" t="s">
        <v>94</v>
      </c>
      <c r="E14" s="32" t="s">
        <v>91</v>
      </c>
      <c r="F14" s="33">
        <v>47665.150390625</v>
      </c>
      <c r="G14" s="34">
        <v>132996.91015625</v>
      </c>
    </row>
    <row r="15" spans="1:7" x14ac:dyDescent="0.25">
      <c r="A15" s="32" t="s">
        <v>23</v>
      </c>
      <c r="B15" s="32" t="s">
        <v>2</v>
      </c>
      <c r="C15" s="32" t="s">
        <v>93</v>
      </c>
      <c r="D15" s="32" t="s">
        <v>94</v>
      </c>
      <c r="E15" s="32" t="s">
        <v>50</v>
      </c>
      <c r="F15" s="33">
        <v>6000</v>
      </c>
      <c r="G15" s="34">
        <v>56348.1015625</v>
      </c>
    </row>
    <row r="16" spans="1:7" x14ac:dyDescent="0.25">
      <c r="A16" s="32" t="s">
        <v>23</v>
      </c>
      <c r="B16" s="32" t="s">
        <v>2</v>
      </c>
      <c r="C16" s="32" t="s">
        <v>93</v>
      </c>
      <c r="D16" s="32" t="s">
        <v>94</v>
      </c>
      <c r="E16" s="32" t="s">
        <v>66</v>
      </c>
      <c r="F16" s="33">
        <v>3176</v>
      </c>
      <c r="G16" s="34">
        <v>21946.630859375</v>
      </c>
    </row>
    <row r="17" spans="1:7" x14ac:dyDescent="0.25">
      <c r="A17" s="32" t="s">
        <v>23</v>
      </c>
      <c r="B17" s="32" t="s">
        <v>2</v>
      </c>
      <c r="C17" s="32" t="s">
        <v>93</v>
      </c>
      <c r="D17" s="32" t="s">
        <v>92</v>
      </c>
      <c r="E17" s="32" t="s">
        <v>50</v>
      </c>
      <c r="F17" s="33">
        <v>7608</v>
      </c>
      <c r="G17" s="34">
        <v>49717.51953125</v>
      </c>
    </row>
    <row r="18" spans="1:7" ht="15.75" thickBot="1" x14ac:dyDescent="0.3">
      <c r="A18" s="19" t="s">
        <v>38</v>
      </c>
      <c r="B18" s="21"/>
      <c r="C18" s="21"/>
      <c r="D18" s="21"/>
      <c r="E18" s="21"/>
      <c r="F18" s="21">
        <f>SUM(F13:F17)</f>
        <v>64993.470397949219</v>
      </c>
      <c r="G18" s="20">
        <f>SUM(G13:G17)</f>
        <v>262506.03210449219</v>
      </c>
    </row>
    <row r="19" spans="1:7" x14ac:dyDescent="0.25">
      <c r="A19" s="32" t="s">
        <v>31</v>
      </c>
      <c r="B19" s="32" t="s">
        <v>2</v>
      </c>
      <c r="C19" s="32" t="s">
        <v>93</v>
      </c>
      <c r="D19" s="32" t="s">
        <v>94</v>
      </c>
      <c r="E19" s="32" t="s">
        <v>96</v>
      </c>
      <c r="F19" s="33">
        <v>5769</v>
      </c>
      <c r="G19" s="34">
        <v>35430.5703125</v>
      </c>
    </row>
    <row r="20" spans="1:7" x14ac:dyDescent="0.25">
      <c r="A20" s="32" t="s">
        <v>31</v>
      </c>
      <c r="B20" s="32" t="s">
        <v>2</v>
      </c>
      <c r="C20" s="32" t="s">
        <v>93</v>
      </c>
      <c r="D20" s="32" t="s">
        <v>94</v>
      </c>
      <c r="E20" s="32" t="s">
        <v>97</v>
      </c>
      <c r="F20" s="33">
        <v>2894.39990234375</v>
      </c>
      <c r="G20" s="34">
        <v>51547.6796875</v>
      </c>
    </row>
    <row r="21" spans="1:7" x14ac:dyDescent="0.25">
      <c r="A21" s="32" t="s">
        <v>31</v>
      </c>
      <c r="B21" s="32" t="s">
        <v>2</v>
      </c>
      <c r="C21" s="32" t="s">
        <v>93</v>
      </c>
      <c r="D21" s="32" t="s">
        <v>94</v>
      </c>
      <c r="E21" s="32" t="s">
        <v>66</v>
      </c>
      <c r="F21" s="33">
        <v>4057.199951171875</v>
      </c>
      <c r="G21" s="34">
        <v>19968.8203125</v>
      </c>
    </row>
    <row r="22" spans="1:7" ht="15.75" thickBot="1" x14ac:dyDescent="0.3">
      <c r="A22" s="19" t="s">
        <v>36</v>
      </c>
      <c r="B22" s="21"/>
      <c r="C22" s="21"/>
      <c r="D22" s="21"/>
      <c r="E22" s="21"/>
      <c r="F22" s="21">
        <f>SUM(F19:F21)</f>
        <v>12720.599853515625</v>
      </c>
      <c r="G22" s="20">
        <f>SUM(G19:G21)</f>
        <v>106947.0703125</v>
      </c>
    </row>
    <row r="23" spans="1:7" ht="30" x14ac:dyDescent="0.25">
      <c r="A23" s="32" t="s">
        <v>32</v>
      </c>
      <c r="B23" s="32" t="s">
        <v>2</v>
      </c>
      <c r="C23" s="32" t="s">
        <v>93</v>
      </c>
      <c r="D23" s="32" t="s">
        <v>98</v>
      </c>
      <c r="E23" s="32" t="s">
        <v>91</v>
      </c>
      <c r="F23" s="33">
        <v>164112.484375</v>
      </c>
      <c r="G23" s="34">
        <v>143806.984375</v>
      </c>
    </row>
    <row r="24" spans="1:7" x14ac:dyDescent="0.25">
      <c r="A24" s="32" t="s">
        <v>32</v>
      </c>
      <c r="B24" s="32" t="s">
        <v>2</v>
      </c>
      <c r="C24" s="32" t="s">
        <v>93</v>
      </c>
      <c r="D24" s="32" t="s">
        <v>99</v>
      </c>
      <c r="E24" s="32" t="s">
        <v>91</v>
      </c>
      <c r="F24" s="33">
        <v>16312.3203125</v>
      </c>
      <c r="G24" s="34">
        <v>68289.6015625</v>
      </c>
    </row>
    <row r="25" spans="1:7" x14ac:dyDescent="0.25">
      <c r="A25" s="32" t="s">
        <v>32</v>
      </c>
      <c r="B25" s="32" t="s">
        <v>2</v>
      </c>
      <c r="C25" s="32" t="s">
        <v>93</v>
      </c>
      <c r="D25" s="32" t="s">
        <v>94</v>
      </c>
      <c r="E25" s="32" t="s">
        <v>91</v>
      </c>
      <c r="F25" s="33">
        <v>54275.450805664063</v>
      </c>
      <c r="G25" s="34">
        <v>217273.44140625</v>
      </c>
    </row>
    <row r="26" spans="1:7" ht="15.75" thickBot="1" x14ac:dyDescent="0.3">
      <c r="A26" s="19" t="s">
        <v>37</v>
      </c>
      <c r="B26" s="21"/>
      <c r="C26" s="21"/>
      <c r="D26" s="21"/>
      <c r="E26" s="21"/>
      <c r="F26" s="21">
        <f>SUM(F23:F25)</f>
        <v>234700.25549316406</v>
      </c>
      <c r="G26" s="20">
        <f>SUM(G23:G25)</f>
        <v>429370.02734375</v>
      </c>
    </row>
    <row r="27" spans="1:7" x14ac:dyDescent="0.25">
      <c r="A27" s="32" t="s">
        <v>105</v>
      </c>
      <c r="B27" s="32" t="s">
        <v>2</v>
      </c>
      <c r="C27" s="32" t="s">
        <v>93</v>
      </c>
      <c r="D27" s="32" t="s">
        <v>111</v>
      </c>
      <c r="E27" s="32" t="s">
        <v>61</v>
      </c>
      <c r="F27" s="33">
        <v>401.42999267578125</v>
      </c>
      <c r="G27" s="34">
        <v>1273.81005859375</v>
      </c>
    </row>
    <row r="28" spans="1:7" x14ac:dyDescent="0.25">
      <c r="A28" s="32" t="s">
        <v>105</v>
      </c>
      <c r="B28" s="32" t="s">
        <v>2</v>
      </c>
      <c r="C28" s="32" t="s">
        <v>93</v>
      </c>
      <c r="D28" s="32" t="s">
        <v>94</v>
      </c>
      <c r="E28" s="32" t="s">
        <v>91</v>
      </c>
      <c r="F28" s="33">
        <v>45800.640625</v>
      </c>
      <c r="G28" s="34">
        <v>169352.83984375</v>
      </c>
    </row>
    <row r="29" spans="1:7" ht="15.75" thickBot="1" x14ac:dyDescent="0.3">
      <c r="A29" s="19" t="s">
        <v>106</v>
      </c>
      <c r="B29" s="21"/>
      <c r="C29" s="21"/>
      <c r="D29" s="21"/>
      <c r="E29" s="21"/>
      <c r="F29" s="21">
        <f>SUM(F26:F28)</f>
        <v>280902.32611083984</v>
      </c>
      <c r="G29" s="20">
        <f>SUM(G26:G28)</f>
        <v>599996.67724609375</v>
      </c>
    </row>
    <row r="30" spans="1:7" ht="16.5" thickBot="1" x14ac:dyDescent="0.3">
      <c r="A30" s="17" t="s">
        <v>0</v>
      </c>
      <c r="B30" s="17"/>
      <c r="C30" s="17"/>
      <c r="D30" s="17"/>
      <c r="E30" s="17"/>
      <c r="F30" s="17">
        <f>SUM(F29,F26,F22,F18)</f>
        <v>593316.65185546875</v>
      </c>
      <c r="G30" s="18">
        <f>SUM(G29,G26,G22,G18)</f>
        <v>1398819.8070068359</v>
      </c>
    </row>
    <row r="32" spans="1:7" x14ac:dyDescent="0.25">
      <c r="A32" t="s">
        <v>35</v>
      </c>
    </row>
  </sheetData>
  <sortState xmlns:xlrd2="http://schemas.microsoft.com/office/spreadsheetml/2017/richdata2"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25</v>
      </c>
      <c r="B10" s="49"/>
      <c r="C10" s="49"/>
      <c r="D10" s="49"/>
      <c r="E10" s="49"/>
      <c r="F10" s="49"/>
      <c r="G10" s="57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2019-04-09T19:27:39Z</cp:lastPrinted>
  <dcterms:created xsi:type="dcterms:W3CDTF">2013-05-27T12:29:06Z</dcterms:created>
  <dcterms:modified xsi:type="dcterms:W3CDTF">2025-06-04T19:45:48Z</dcterms:modified>
</cp:coreProperties>
</file>