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"/>
    </mc:Choice>
  </mc:AlternateContent>
  <xr:revisionPtr revIDLastSave="0" documentId="8_{ED71AD04-BE21-4491-BB24-95D7031A9415}" xr6:coauthVersionLast="47" xr6:coauthVersionMax="47" xr10:uidLastSave="{00000000-0000-0000-0000-000000000000}"/>
  <bookViews>
    <workbookView xWindow="10155" yWindow="10155" windowWidth="27675" windowHeight="8940" tabRatio="918" activeTab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0" l="1"/>
  <c r="G46" i="12"/>
  <c r="F46" i="12"/>
  <c r="F109" i="14"/>
  <c r="G109" i="14"/>
  <c r="G35" i="8" l="1"/>
  <c r="F35" i="8"/>
  <c r="G33" i="8"/>
  <c r="F33" i="8"/>
  <c r="F55" i="7"/>
  <c r="G55" i="7"/>
  <c r="F107" i="6"/>
  <c r="G107" i="6"/>
  <c r="F43" i="5"/>
  <c r="G43" i="5"/>
  <c r="E38" i="20"/>
  <c r="E40" i="20"/>
  <c r="F42" i="12"/>
  <c r="F98" i="14"/>
  <c r="G98" i="14"/>
  <c r="F102" i="6"/>
  <c r="G102" i="6"/>
  <c r="F50" i="7"/>
  <c r="G50" i="7"/>
  <c r="F94" i="11"/>
  <c r="G94" i="11"/>
  <c r="F44" i="12"/>
  <c r="G44" i="12"/>
  <c r="F40" i="5" l="1"/>
  <c r="G40" i="5"/>
  <c r="F90" i="14" l="1"/>
  <c r="G90" i="14"/>
  <c r="G42" i="12"/>
  <c r="G31" i="8"/>
  <c r="F31" i="8"/>
  <c r="F91" i="11"/>
  <c r="G91" i="11"/>
  <c r="F47" i="7"/>
  <c r="G47" i="7"/>
  <c r="F92" i="6"/>
  <c r="G92" i="6"/>
  <c r="F38" i="5"/>
  <c r="G38" i="5"/>
  <c r="E34" i="20" l="1"/>
  <c r="E29" i="20"/>
  <c r="E27" i="20"/>
  <c r="F78" i="14"/>
  <c r="G78" i="14"/>
  <c r="G37" i="12"/>
  <c r="F37" i="12"/>
  <c r="G29" i="8"/>
  <c r="F29" i="8"/>
  <c r="F77" i="11"/>
  <c r="G77" i="11"/>
  <c r="G39" i="7"/>
  <c r="F39" i="7"/>
  <c r="F84" i="6"/>
  <c r="G84" i="6"/>
  <c r="F35" i="5"/>
  <c r="G35" i="5"/>
  <c r="F58" i="14"/>
  <c r="G58" i="14"/>
  <c r="F67" i="14"/>
  <c r="G67" i="14"/>
  <c r="F35" i="12"/>
  <c r="G35" i="12"/>
  <c r="F72" i="11"/>
  <c r="G72" i="11"/>
  <c r="G27" i="8"/>
  <c r="F27" i="8"/>
  <c r="F36" i="7"/>
  <c r="G36" i="7"/>
  <c r="F77" i="6"/>
  <c r="G77" i="6"/>
  <c r="F55" i="14" l="1"/>
  <c r="G55" i="14"/>
  <c r="F30" i="12"/>
  <c r="G30" i="12"/>
  <c r="F62" i="11"/>
  <c r="G62" i="11"/>
  <c r="F33" i="7"/>
  <c r="G33" i="7"/>
  <c r="F66" i="6"/>
  <c r="G66" i="6"/>
  <c r="F31" i="5"/>
  <c r="G31" i="5"/>
  <c r="G25" i="8" l="1"/>
  <c r="F25" i="8"/>
  <c r="E25" i="20"/>
  <c r="F44" i="14"/>
  <c r="F110" i="14" s="1"/>
  <c r="G44" i="14"/>
  <c r="G110" i="14" s="1"/>
  <c r="G27" i="12"/>
  <c r="F27" i="12"/>
  <c r="F50" i="11"/>
  <c r="G50" i="11"/>
  <c r="G27" i="7"/>
  <c r="F27" i="7"/>
  <c r="F55" i="6"/>
  <c r="G55" i="6"/>
  <c r="F28" i="5"/>
  <c r="G28" i="5"/>
  <c r="G23" i="8"/>
  <c r="F23" i="8"/>
  <c r="G21" i="8"/>
  <c r="F21" i="8"/>
  <c r="G25" i="12"/>
  <c r="F25" i="12"/>
  <c r="G23" i="12"/>
  <c r="F23" i="12"/>
  <c r="E23" i="20"/>
  <c r="E21" i="20"/>
  <c r="F34" i="14"/>
  <c r="G34" i="14"/>
  <c r="F45" i="11"/>
  <c r="G45" i="11"/>
  <c r="F25" i="7"/>
  <c r="G25" i="7"/>
  <c r="F47" i="6"/>
  <c r="G47" i="6"/>
  <c r="F41" i="11" l="1"/>
  <c r="G41" i="11"/>
  <c r="F23" i="7"/>
  <c r="G23" i="7"/>
  <c r="F43" i="6"/>
  <c r="G43" i="6"/>
  <c r="F39" i="11"/>
  <c r="G39" i="11"/>
  <c r="F37" i="6"/>
  <c r="G37" i="6"/>
  <c r="E17" i="20" l="1"/>
  <c r="E15" i="20"/>
  <c r="F26" i="14"/>
  <c r="F29" i="14" s="1"/>
  <c r="G26" i="14"/>
  <c r="G29" i="14" s="1"/>
  <c r="F22" i="14"/>
  <c r="G22" i="14"/>
  <c r="F18" i="14"/>
  <c r="G18" i="14"/>
  <c r="F21" i="12"/>
  <c r="G21" i="12"/>
  <c r="F19" i="12"/>
  <c r="G19" i="12"/>
  <c r="F16" i="12"/>
  <c r="G16" i="12"/>
  <c r="F24" i="11"/>
  <c r="G24" i="11"/>
  <c r="F32" i="11"/>
  <c r="G32" i="11"/>
  <c r="F17" i="8"/>
  <c r="G17" i="8"/>
  <c r="F19" i="8"/>
  <c r="G19" i="8"/>
  <c r="F15" i="8"/>
  <c r="G15" i="8"/>
  <c r="F14" i="7"/>
  <c r="G14" i="7"/>
  <c r="F16" i="7"/>
  <c r="G16" i="7"/>
  <c r="F18" i="7"/>
  <c r="G18" i="7"/>
  <c r="F30" i="6"/>
  <c r="G30" i="6"/>
  <c r="G108" i="6" s="1"/>
  <c r="F23" i="6"/>
  <c r="G23" i="6"/>
  <c r="F22" i="5"/>
  <c r="F44" i="5" s="1"/>
  <c r="G22" i="5"/>
  <c r="G44" i="5" s="1"/>
  <c r="F20" i="5"/>
  <c r="G20" i="5"/>
  <c r="F16" i="5"/>
  <c r="G16" i="5"/>
  <c r="G36" i="8" l="1"/>
  <c r="F36" i="8"/>
  <c r="F108" i="6"/>
  <c r="F97" i="11"/>
  <c r="G56" i="7"/>
  <c r="F56" i="7"/>
  <c r="G97" i="11"/>
  <c r="G47" i="12"/>
  <c r="F47" i="12"/>
  <c r="B11" i="20"/>
  <c r="A11" i="14"/>
  <c r="A11" i="12"/>
  <c r="A11" i="11"/>
  <c r="A11" i="8"/>
  <c r="A11" i="7"/>
  <c r="A11" i="6"/>
  <c r="A11" i="5"/>
  <c r="E19" i="20" l="1"/>
  <c r="E43" i="20" s="1"/>
  <c r="B13" i="15" l="1"/>
  <c r="C13" i="15"/>
  <c r="B9" i="20" l="1"/>
  <c r="A9" i="21"/>
  <c r="A9" i="14"/>
  <c r="A9" i="12"/>
  <c r="A9" i="11"/>
  <c r="A9" i="8"/>
  <c r="A9" i="7"/>
  <c r="A9" i="6"/>
  <c r="A9" i="5" s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<sst xmlns="http://schemas.openxmlformats.org/spreadsheetml/2006/main" count="1810" uniqueCount="160">
  <si>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</si>
  <si>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</si>
  <si>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</si>
  <si>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</si>
  <si>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</si>
  <si>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</si>
  <si>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</si>
  <si>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</si>
  <si>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</si>
  <si>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</si>
  <si>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</si>
  <si>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</si>
  <si>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</si>
  <si>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</si>
  <si>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</si>
  <si>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</si>
  <si>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</si>
  <si>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</si>
  <si>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</si>
  <si>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</si>
  <si>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</si>
  <si>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</si>
  <si>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Bovino</t>
  </si>
  <si>
    <t>Enero</t>
  </si>
  <si>
    <t>Piel Animal</t>
  </si>
  <si>
    <t>Consolidado de Importaciones de Huevos del Año 2017</t>
  </si>
  <si>
    <t>Curtidas o curadas</t>
  </si>
  <si>
    <t>Bosnia</t>
  </si>
  <si>
    <t>Mexico</t>
  </si>
  <si>
    <t>Pieles Bovinas Frescas Saladas</t>
  </si>
  <si>
    <t>Turquia</t>
  </si>
  <si>
    <t>Febrero</t>
  </si>
  <si>
    <t>Marzo</t>
  </si>
  <si>
    <t>Indonesia</t>
  </si>
  <si>
    <t>Filipinas</t>
  </si>
  <si>
    <t>Nota: Los meses con asterisco (*) estan sujetos a cambios</t>
  </si>
  <si>
    <t>Febrero*</t>
  </si>
  <si>
    <t>Marzo*</t>
  </si>
  <si>
    <t>Enero*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</si>
  <si>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</si>
  <si>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</si>
  <si>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</si>
  <si>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</si>
  <si>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</si>
  <si>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</si>
  <si>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</si>
  <si>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“Año de la Consolidacion de la Seguridad Alimentaria”</t>
  </si>
  <si>
    <t>Haiti</t>
  </si>
  <si>
    <t>Mortadela</t>
  </si>
  <si>
    <t>Cárnico</t>
  </si>
  <si>
    <t>San Martin</t>
  </si>
  <si>
    <t>Costillas</t>
  </si>
  <si>
    <t>Guatemala</t>
  </si>
  <si>
    <t>Cortes</t>
  </si>
  <si>
    <t>EL Salvador</t>
  </si>
  <si>
    <t>Jamon</t>
  </si>
  <si>
    <t>Lácteo</t>
  </si>
  <si>
    <t>Crema de leche</t>
  </si>
  <si>
    <t>Estados Unidos</t>
  </si>
  <si>
    <t>Dulce de leche</t>
  </si>
  <si>
    <t>Helados</t>
  </si>
  <si>
    <t>Antigua y Barbuda</t>
  </si>
  <si>
    <t>San Cristobal-Nevis (St. Kitts)</t>
  </si>
  <si>
    <t>Trinidad &amp; Tobago</t>
  </si>
  <si>
    <t>Barbados</t>
  </si>
  <si>
    <t>Queso</t>
  </si>
  <si>
    <t>Holandes</t>
  </si>
  <si>
    <t>Queso Amarillo</t>
  </si>
  <si>
    <t>Queso Blanco</t>
  </si>
  <si>
    <t>Queso de hoja</t>
  </si>
  <si>
    <t>Leche entera liquida</t>
  </si>
  <si>
    <t>Formula Infantil</t>
  </si>
  <si>
    <t>Santa Lucia</t>
  </si>
  <si>
    <t>Porcino</t>
  </si>
  <si>
    <t>Chuleta</t>
  </si>
  <si>
    <t>Curtidas o Curadas</t>
  </si>
  <si>
    <t>Alemania</t>
  </si>
  <si>
    <t>Brasil</t>
  </si>
  <si>
    <t>El Salvador</t>
  </si>
  <si>
    <t>Vietnam</t>
  </si>
  <si>
    <t>Pieles Bovinas Secas y Saladas</t>
  </si>
  <si>
    <t>Semicurtidas o semicuradas</t>
  </si>
  <si>
    <t>China</t>
  </si>
  <si>
    <t>Portugal</t>
  </si>
  <si>
    <t>Canada</t>
  </si>
  <si>
    <t>Tailandia</t>
  </si>
  <si>
    <t>Salami</t>
  </si>
  <si>
    <t>Salchichas</t>
  </si>
  <si>
    <t>Cuba</t>
  </si>
  <si>
    <t>Sopa</t>
  </si>
  <si>
    <t>Otro Tipo</t>
  </si>
  <si>
    <t>Sazones</t>
  </si>
  <si>
    <t>Mayonesa</t>
  </si>
  <si>
    <t>Guayana Francesa</t>
  </si>
  <si>
    <t>Jamaica</t>
  </si>
  <si>
    <t>Alimentos para animales</t>
  </si>
  <si>
    <t>Cubitos de pollo</t>
  </si>
  <si>
    <t>PVET</t>
  </si>
  <si>
    <t>Emiratos Arabes Unidos</t>
  </si>
  <si>
    <t>Puerto Rico</t>
  </si>
  <si>
    <t>marzo</t>
  </si>
  <si>
    <t>Abril</t>
  </si>
  <si>
    <t>Abril*</t>
  </si>
  <si>
    <t>Danes</t>
  </si>
  <si>
    <t>Leche Saborizada</t>
  </si>
  <si>
    <t>Republica Dominicana</t>
  </si>
  <si>
    <t>Leche semidescremada liquida</t>
  </si>
  <si>
    <t>Dulce de coco</t>
  </si>
  <si>
    <t>Mayo</t>
  </si>
  <si>
    <t>Mayo*</t>
  </si>
  <si>
    <t>Leche UHT</t>
  </si>
  <si>
    <t>Holanda</t>
  </si>
  <si>
    <t>Guyana</t>
  </si>
  <si>
    <t>Junio</t>
  </si>
  <si>
    <t>Junio*</t>
  </si>
  <si>
    <t>Italia</t>
  </si>
  <si>
    <t>Piel Bovina Salada verde</t>
  </si>
  <si>
    <t>Embutidos Variados</t>
  </si>
  <si>
    <t>Caldo de pollo</t>
  </si>
  <si>
    <t>Dulce de Naranja</t>
  </si>
  <si>
    <t>Julio</t>
  </si>
  <si>
    <t/>
  </si>
  <si>
    <t>2020</t>
  </si>
  <si>
    <t>Exportacion</t>
  </si>
  <si>
    <t>Julio*</t>
  </si>
  <si>
    <t>Dominica</t>
  </si>
  <si>
    <t>Leche entera en polvo</t>
  </si>
  <si>
    <t>Aruba</t>
  </si>
  <si>
    <t>Preparacion Alimenticia</t>
  </si>
  <si>
    <t>Agosto</t>
  </si>
  <si>
    <t>Agosto*</t>
  </si>
  <si>
    <t>Francia</t>
  </si>
  <si>
    <t>Septiembre</t>
  </si>
  <si>
    <t>Septiembre*</t>
  </si>
  <si>
    <t>Embutidos y Lácteos</t>
  </si>
  <si>
    <t>Bonaire</t>
  </si>
  <si>
    <t>Ghana</t>
  </si>
  <si>
    <t>Mozambique</t>
  </si>
  <si>
    <t>Octubre</t>
  </si>
  <si>
    <t>Octubre*</t>
  </si>
  <si>
    <t>octubre</t>
  </si>
  <si>
    <t>Leche condensada</t>
  </si>
  <si>
    <t>Avícola</t>
  </si>
  <si>
    <t>Taiwan</t>
  </si>
  <si>
    <t>Nigeria</t>
  </si>
  <si>
    <t>octubre*</t>
  </si>
  <si>
    <t>Curazao</t>
  </si>
  <si>
    <t>Productos Lácteos Y Cárnicos</t>
  </si>
  <si>
    <t>Noviembre</t>
  </si>
  <si>
    <t>Noviembre*</t>
  </si>
  <si>
    <t>Productos Lácteos</t>
  </si>
  <si>
    <t>Diciembre</t>
  </si>
  <si>
    <t>Diciembre*</t>
  </si>
  <si>
    <t>pollo</t>
  </si>
  <si>
    <t>Leche maternizada</t>
  </si>
  <si>
    <t>Adereso</t>
  </si>
  <si>
    <t>Diembre*</t>
  </si>
  <si>
    <t>Periodo Enero - Diciembre 2020</t>
  </si>
  <si>
    <t>Consolidado de Exportaciones de Mercancia de Otro Origen</t>
  </si>
  <si>
    <t>Consolidado de Exportaciones de Productos veterinarios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</si>
</sst>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3" fillId="0" borderId="0"/>
  </cellStyleXfs>
  <cellXfs count="61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1" fillId="5" borderId="13" xfId="2" applyFont="1" applyFill="1" applyBorder="1" applyAlignment="1">
      <alignment wrapText="1"/>
    </xf>
    <xf numFmtId="43" fontId="1" fillId="5" borderId="13" xfId="1" applyFont="1" applyFill="1" applyBorder="1" applyAlignment="1">
      <alignment wrapText="1"/>
    </xf>
    <xf numFmtId="0" fontId="12" fillId="0" borderId="18" xfId="5" applyFont="1" applyBorder="1" applyAlignment="1">
      <alignment wrapText="1"/>
    </xf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Lacteo" xfId="2" xr:uid="{00000000-0005-0000-0000-000002000000}"/>
    <cellStyle name="Normal_Embutidos" xfId="5" xr:uid="{00000000-0005-0000-0000-000003000000}"/>
    <cellStyle name="Normal_Hoja14" xfId="3" xr:uid="{00000000-0005-0000-0000-000004000000}"/>
    <cellStyle name="Normal_Hoja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365495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375020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opLeftCell="A4" workbookViewId="0">
      <selection activeCell="A10" sqref="A10:C10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2" t="s">
        <v>14</v>
      </c>
      <c r="B6" s="52"/>
      <c r="C6" s="52"/>
    </row>
    <row r="7" spans="1:3" ht="23.25" x14ac:dyDescent="0.35">
      <c r="A7" s="53" t="s">
        <v>15</v>
      </c>
      <c r="B7" s="53"/>
      <c r="C7" s="53"/>
    </row>
    <row r="8" spans="1:3" ht="22.5" x14ac:dyDescent="0.35">
      <c r="A8" s="54" t="s">
        <v>16</v>
      </c>
      <c r="B8" s="54"/>
      <c r="C8" s="54"/>
    </row>
    <row r="9" spans="1:3" ht="16.5" thickBot="1" x14ac:dyDescent="0.3">
      <c r="A9" s="55" t="s">
        <v>46</v>
      </c>
      <c r="B9" s="55"/>
      <c r="C9" s="55"/>
    </row>
    <row r="10" spans="1:3" ht="15.75" thickBot="1" x14ac:dyDescent="0.3">
      <c r="A10" s="56" t="s">
        <v>39</v>
      </c>
      <c r="B10" s="50"/>
      <c r="C10" s="51"/>
    </row>
    <row r="11" spans="1:3" ht="15.75" thickBot="1" x14ac:dyDescent="0.3">
      <c r="A11" s="49" t="s">
        <v>157</v>
      </c>
      <c r="B11" s="50"/>
      <c r="C11" s="51"/>
    </row>
    <row r="12" spans="1:3" ht="15.75" thickBot="1" x14ac:dyDescent="0.3">
      <c r="A12" s="2" t="s">
        <v>13</v>
      </c>
      <c r="B12" s="2" t="s">
        <v>7</v>
      </c>
      <c r="C12" s="2" t="s">
        <v>8</v>
      </c>
    </row>
    <row r="13" spans="1:3" x14ac:dyDescent="0.25">
      <c r="A13" s="9" t="s">
        <v>9</v>
      </c>
      <c r="B13" s="10">
        <f>'Bovino Carnico'!F44</f>
        <v>644205.80562591553</v>
      </c>
      <c r="C13" s="27">
        <f>'Bovino Carnico'!G44</f>
        <v>2536712.83984375</v>
      </c>
    </row>
    <row r="14" spans="1:3" x14ac:dyDescent="0.25">
      <c r="A14" s="7" t="s">
        <v>10</v>
      </c>
      <c r="B14" s="8">
        <f>'Bovino Lacteo'!F108</f>
        <v>892108.62879180908</v>
      </c>
      <c r="C14" s="28">
        <f>'Bovino Lacteo'!G108</f>
        <v>2935740.7351379395</v>
      </c>
    </row>
    <row r="15" spans="1:3" x14ac:dyDescent="0.25">
      <c r="A15" s="7" t="s">
        <v>1</v>
      </c>
      <c r="B15" s="8">
        <f>Leche!F56</f>
        <v>107229.32958984375</v>
      </c>
      <c r="C15" s="28">
        <f>Leche!G56</f>
        <v>1612163.7232666016</v>
      </c>
    </row>
    <row r="16" spans="1:3" x14ac:dyDescent="0.25">
      <c r="A16" s="7" t="s">
        <v>11</v>
      </c>
      <c r="B16" s="8">
        <f>'Porcino Carnico'!F36</f>
        <v>3880.6500549316406</v>
      </c>
      <c r="C16" s="28">
        <f>'Porcino Carnico'!G36</f>
        <v>14326</v>
      </c>
    </row>
    <row r="17" spans="1:3" x14ac:dyDescent="0.25">
      <c r="A17" s="7" t="s">
        <v>12</v>
      </c>
      <c r="B17" s="8">
        <f>Pieles!F97</f>
        <v>3222665.4691705704</v>
      </c>
      <c r="C17" s="28">
        <f>Pieles!G97</f>
        <v>2542877.7392807007</v>
      </c>
    </row>
    <row r="18" spans="1:3" x14ac:dyDescent="0.25">
      <c r="A18" s="7" t="s">
        <v>3</v>
      </c>
      <c r="B18" s="8">
        <f>Embutidos!F47</f>
        <v>313353.9990234375</v>
      </c>
      <c r="C18" s="28">
        <f>Embutidos!G47</f>
        <v>527837.8671875</v>
      </c>
    </row>
    <row r="19" spans="1:3" x14ac:dyDescent="0.25">
      <c r="A19" s="7" t="s">
        <v>2</v>
      </c>
      <c r="B19" s="8">
        <f>'Otro Origen'!F110</f>
        <v>2028939.4949645996</v>
      </c>
      <c r="C19" s="28">
        <f>'Otro Origen'!G110</f>
        <v>7516819.1394042969</v>
      </c>
    </row>
    <row r="20" spans="1:3" x14ac:dyDescent="0.25">
      <c r="A20" s="41" t="s">
        <v>21</v>
      </c>
      <c r="B20" s="42">
        <f>Huevo!F16</f>
        <v>0</v>
      </c>
      <c r="C20" s="42">
        <f>Huevo!G16</f>
        <v>0</v>
      </c>
    </row>
    <row r="21" spans="1:3" ht="15.75" thickBot="1" x14ac:dyDescent="0.3">
      <c r="A21" s="12" t="s">
        <v>17</v>
      </c>
      <c r="B21" s="13"/>
      <c r="C21" s="27">
        <f>'Pro vet'!E43</f>
        <v>1691967.2822265625</v>
      </c>
    </row>
    <row r="22" spans="1:3" ht="15.75" thickBot="1" x14ac:dyDescent="0.3">
      <c r="A22" s="14" t="s">
        <v>0</v>
      </c>
      <c r="B22" s="16">
        <f>SUM(B13:B21)</f>
        <v>7212383.3772211075</v>
      </c>
      <c r="C22" s="15">
        <f>SUM(C13:C21)</f>
        <v>19378445.326347351</v>
      </c>
    </row>
  </sheetData>
  <mergeCells count="6">
    <mergeCell ref="A11:C11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5"/>
  <sheetViews>
    <sheetView tabSelected="1" topLeftCell="B1" workbookViewId="0">
      <selection activeCell="G11" sqref="G11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52" t="s">
        <v>14</v>
      </c>
      <c r="C6" s="52"/>
      <c r="D6" s="52"/>
      <c r="E6" s="52"/>
    </row>
    <row r="7" spans="2:5" ht="23.25" x14ac:dyDescent="0.35">
      <c r="B7" s="53" t="s">
        <v>15</v>
      </c>
      <c r="C7" s="53"/>
      <c r="D7" s="53"/>
      <c r="E7" s="53"/>
    </row>
    <row r="8" spans="2:5" ht="22.5" x14ac:dyDescent="0.35">
      <c r="B8" s="54" t="s">
        <v>16</v>
      </c>
      <c r="C8" s="54"/>
      <c r="D8" s="54"/>
      <c r="E8" s="54"/>
    </row>
    <row r="9" spans="2:5" ht="20.25" thickBot="1" x14ac:dyDescent="0.4">
      <c r="B9" s="57" t="str">
        <f>Consolidado!A9</f>
        <v>“Año de la Consolidacion de la Seguridad Alimentaria”</v>
      </c>
      <c r="C9" s="57"/>
      <c r="D9" s="57"/>
      <c r="E9" s="57"/>
    </row>
    <row r="10" spans="2:5" ht="15.75" thickBot="1" x14ac:dyDescent="0.3">
      <c r="B10" s="59" t="s">
        <v>159</v>
      </c>
      <c r="C10" s="60"/>
      <c r="D10" s="60"/>
      <c r="E10" s="60"/>
    </row>
    <row r="11" spans="2:5" ht="15.75" thickBot="1" x14ac:dyDescent="0.3">
      <c r="B11" s="49" t="str">
        <f>Consolidado!A11</f>
        <v>Periodo Enero - Diciembre 2020</v>
      </c>
      <c r="C11" s="50"/>
      <c r="D11" s="50"/>
      <c r="E11" s="51"/>
    </row>
    <row r="12" spans="2:5" ht="15.75" thickBot="1" x14ac:dyDescent="0.3">
      <c r="B12" s="30" t="s">
        <v>4</v>
      </c>
      <c r="C12" s="30" t="s">
        <v>13</v>
      </c>
      <c r="D12" s="31" t="s">
        <v>20</v>
      </c>
      <c r="E12" s="31" t="s">
        <v>8</v>
      </c>
    </row>
    <row r="13" spans="2:5" ht="30" x14ac:dyDescent="0.25">
      <c r="B13" s="32" t="s">
        <v>23</v>
      </c>
      <c r="C13" s="32" t="s">
        <v>97</v>
      </c>
      <c r="D13" s="32" t="s">
        <v>98</v>
      </c>
      <c r="E13" s="43">
        <v>307970</v>
      </c>
    </row>
    <row r="14" spans="2:5" x14ac:dyDescent="0.25">
      <c r="B14" s="32" t="s">
        <v>23</v>
      </c>
      <c r="C14" s="32" t="s">
        <v>97</v>
      </c>
      <c r="D14" s="32" t="s">
        <v>99</v>
      </c>
      <c r="E14" s="43">
        <v>29489.48095703125</v>
      </c>
    </row>
    <row r="15" spans="2:5" ht="15.75" thickBot="1" x14ac:dyDescent="0.3">
      <c r="B15" s="19" t="s">
        <v>38</v>
      </c>
      <c r="C15" s="21"/>
      <c r="D15" s="21"/>
      <c r="E15" s="20">
        <f>SUM(E13:E14)</f>
        <v>337459.48095703125</v>
      </c>
    </row>
    <row r="16" spans="2:5" x14ac:dyDescent="0.25">
      <c r="B16" s="32" t="s">
        <v>31</v>
      </c>
      <c r="C16" s="32" t="s">
        <v>97</v>
      </c>
      <c r="D16" s="32" t="s">
        <v>34</v>
      </c>
      <c r="E16" s="43">
        <v>23200</v>
      </c>
    </row>
    <row r="17" spans="2:5" ht="15.75" thickBot="1" x14ac:dyDescent="0.3">
      <c r="B17" s="19" t="s">
        <v>36</v>
      </c>
      <c r="C17" s="21"/>
      <c r="D17" s="21"/>
      <c r="E17" s="20">
        <f>SUM(E16)</f>
        <v>23200</v>
      </c>
    </row>
    <row r="18" spans="2:5" x14ac:dyDescent="0.25">
      <c r="B18" s="32" t="s">
        <v>32</v>
      </c>
      <c r="C18" s="46"/>
      <c r="D18" s="46"/>
      <c r="E18" s="47">
        <v>0</v>
      </c>
    </row>
    <row r="19" spans="2:5" ht="15.75" thickBot="1" x14ac:dyDescent="0.3">
      <c r="B19" s="19" t="s">
        <v>37</v>
      </c>
      <c r="C19" s="21"/>
      <c r="D19" s="21"/>
      <c r="E19" s="20">
        <f>SUM(E18)</f>
        <v>0</v>
      </c>
    </row>
    <row r="20" spans="2:5" x14ac:dyDescent="0.25">
      <c r="B20" s="32" t="s">
        <v>101</v>
      </c>
      <c r="C20" s="46"/>
      <c r="D20" s="46"/>
      <c r="E20" s="47">
        <v>0</v>
      </c>
    </row>
    <row r="21" spans="2:5" ht="15.75" thickBot="1" x14ac:dyDescent="0.3">
      <c r="B21" s="19" t="s">
        <v>102</v>
      </c>
      <c r="C21" s="21"/>
      <c r="D21" s="21"/>
      <c r="E21" s="20">
        <f>SUM(E20)</f>
        <v>0</v>
      </c>
    </row>
    <row r="22" spans="2:5" x14ac:dyDescent="0.25">
      <c r="B22" s="32" t="s">
        <v>108</v>
      </c>
      <c r="C22" s="46"/>
      <c r="D22" s="46"/>
      <c r="E22" s="47">
        <v>0</v>
      </c>
    </row>
    <row r="23" spans="2:5" ht="15.75" thickBot="1" x14ac:dyDescent="0.3">
      <c r="B23" s="19" t="s">
        <v>109</v>
      </c>
      <c r="C23" s="21"/>
      <c r="D23" s="21"/>
      <c r="E23" s="20">
        <f>SUM(E22)</f>
        <v>0</v>
      </c>
    </row>
    <row r="24" spans="2:5" x14ac:dyDescent="0.25">
      <c r="B24" s="32" t="s">
        <v>113</v>
      </c>
      <c r="C24" s="32" t="s">
        <v>97</v>
      </c>
      <c r="D24" s="32" t="s">
        <v>34</v>
      </c>
      <c r="E24" s="43">
        <v>172800</v>
      </c>
    </row>
    <row r="25" spans="2:5" ht="15.75" thickBot="1" x14ac:dyDescent="0.3">
      <c r="B25" s="19" t="s">
        <v>114</v>
      </c>
      <c r="C25" s="21"/>
      <c r="D25" s="21"/>
      <c r="E25" s="20">
        <f>SUM(E24)</f>
        <v>172800</v>
      </c>
    </row>
    <row r="26" spans="2:5" x14ac:dyDescent="0.25">
      <c r="B26" s="32" t="s">
        <v>120</v>
      </c>
      <c r="C26" s="46"/>
      <c r="D26" s="46"/>
      <c r="E26" s="47">
        <v>0</v>
      </c>
    </row>
    <row r="27" spans="2:5" ht="15.75" thickBot="1" x14ac:dyDescent="0.3">
      <c r="B27" s="19" t="s">
        <v>124</v>
      </c>
      <c r="C27" s="21"/>
      <c r="D27" s="21"/>
      <c r="E27" s="20">
        <f>SUM(E26)</f>
        <v>0</v>
      </c>
    </row>
    <row r="28" spans="2:5" x14ac:dyDescent="0.25">
      <c r="B28" s="32" t="s">
        <v>129</v>
      </c>
      <c r="C28" s="46"/>
      <c r="D28" s="46"/>
      <c r="E28" s="47">
        <v>0</v>
      </c>
    </row>
    <row r="29" spans="2:5" ht="15.75" thickBot="1" x14ac:dyDescent="0.3">
      <c r="B29" s="19" t="s">
        <v>130</v>
      </c>
      <c r="C29" s="21"/>
      <c r="D29" s="21"/>
      <c r="E29" s="20">
        <f>SUM(E28)</f>
        <v>0</v>
      </c>
    </row>
    <row r="30" spans="2:5" x14ac:dyDescent="0.25">
      <c r="B30" s="32" t="s">
        <v>132</v>
      </c>
      <c r="C30" s="32" t="s">
        <v>97</v>
      </c>
      <c r="D30" s="32" t="s">
        <v>136</v>
      </c>
      <c r="E30" s="43">
        <v>94610</v>
      </c>
    </row>
    <row r="31" spans="2:5" x14ac:dyDescent="0.25">
      <c r="B31" s="32" t="s">
        <v>132</v>
      </c>
      <c r="C31" s="32" t="s">
        <v>97</v>
      </c>
      <c r="D31" s="32" t="s">
        <v>99</v>
      </c>
      <c r="E31" s="43">
        <v>46118.3203125</v>
      </c>
    </row>
    <row r="32" spans="2:5" x14ac:dyDescent="0.25">
      <c r="B32" s="32" t="s">
        <v>132</v>
      </c>
      <c r="C32" s="32" t="s">
        <v>97</v>
      </c>
      <c r="D32" s="32" t="s">
        <v>137</v>
      </c>
      <c r="E32" s="43">
        <v>43200</v>
      </c>
    </row>
    <row r="33" spans="2:5" x14ac:dyDescent="0.25">
      <c r="B33" s="32" t="s">
        <v>132</v>
      </c>
      <c r="C33" s="32" t="s">
        <v>97</v>
      </c>
      <c r="D33" s="32" t="s">
        <v>88</v>
      </c>
      <c r="E33" s="43">
        <v>220560</v>
      </c>
    </row>
    <row r="34" spans="2:5" ht="15.75" thickBot="1" x14ac:dyDescent="0.3">
      <c r="B34" s="19" t="s">
        <v>133</v>
      </c>
      <c r="C34" s="21"/>
      <c r="D34" s="21"/>
      <c r="E34" s="20">
        <f>SUM(E33)</f>
        <v>220560</v>
      </c>
    </row>
    <row r="35" spans="2:5" x14ac:dyDescent="0.25">
      <c r="B35" s="32" t="s">
        <v>138</v>
      </c>
      <c r="C35" s="32" t="s">
        <v>97</v>
      </c>
      <c r="D35" s="32" t="s">
        <v>58</v>
      </c>
      <c r="E35" s="43">
        <v>13699.759765625</v>
      </c>
    </row>
    <row r="36" spans="2:5" x14ac:dyDescent="0.25">
      <c r="B36" s="32" t="s">
        <v>138</v>
      </c>
      <c r="C36" s="32" t="s">
        <v>97</v>
      </c>
      <c r="D36" s="32" t="s">
        <v>52</v>
      </c>
      <c r="E36" s="43">
        <v>2670.719970703125</v>
      </c>
    </row>
    <row r="37" spans="2:5" ht="30" x14ac:dyDescent="0.25">
      <c r="B37" s="32" t="s">
        <v>138</v>
      </c>
      <c r="C37" s="32" t="s">
        <v>97</v>
      </c>
      <c r="D37" s="32" t="s">
        <v>98</v>
      </c>
      <c r="E37" s="43">
        <v>322920</v>
      </c>
    </row>
    <row r="38" spans="2:5" ht="15.75" thickBot="1" x14ac:dyDescent="0.3">
      <c r="B38" s="19" t="s">
        <v>139</v>
      </c>
      <c r="C38" s="21"/>
      <c r="D38" s="21"/>
      <c r="E38" s="20">
        <f>SUM(E35:E37)</f>
        <v>339290.47973632813</v>
      </c>
    </row>
    <row r="39" spans="2:5" x14ac:dyDescent="0.25">
      <c r="B39" s="32" t="s">
        <v>148</v>
      </c>
      <c r="C39" s="32" t="s">
        <v>97</v>
      </c>
      <c r="D39" s="32" t="s">
        <v>137</v>
      </c>
      <c r="E39" s="43">
        <v>43200</v>
      </c>
    </row>
    <row r="40" spans="2:5" ht="15.75" thickBot="1" x14ac:dyDescent="0.3">
      <c r="B40" s="19" t="s">
        <v>149</v>
      </c>
      <c r="C40" s="21"/>
      <c r="D40" s="21"/>
      <c r="E40" s="20">
        <f>SUM(E39)</f>
        <v>43200</v>
      </c>
    </row>
    <row r="41" spans="2:5" x14ac:dyDescent="0.25">
      <c r="B41" s="32" t="s">
        <v>151</v>
      </c>
      <c r="C41" s="32"/>
      <c r="D41" s="32"/>
      <c r="E41" s="43">
        <v>0</v>
      </c>
    </row>
    <row r="42" spans="2:5" ht="15.75" thickBot="1" x14ac:dyDescent="0.3">
      <c r="B42" s="19" t="s">
        <v>152</v>
      </c>
      <c r="C42" s="21"/>
      <c r="D42" s="21"/>
      <c r="E42" s="20">
        <f>SUM(E41)</f>
        <v>0</v>
      </c>
    </row>
    <row r="43" spans="2:5" ht="16.5" thickBot="1" x14ac:dyDescent="0.3">
      <c r="B43" s="17" t="s">
        <v>0</v>
      </c>
      <c r="C43" s="17"/>
      <c r="D43" s="17"/>
      <c r="E43" s="18">
        <f>SUM(E13:E34)</f>
        <v>1691967.2822265625</v>
      </c>
    </row>
    <row r="45" spans="2:5" x14ac:dyDescent="0.25">
      <c r="B45" t="s">
        <v>35</v>
      </c>
    </row>
  </sheetData>
  <sortState xmlns:xlrd2="http://schemas.microsoft.com/office/spreadsheetml/2017/richdata2"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>
      <selection activeCell="H35" sqref="H35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19.5" customHeight="1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'Bovino Lacteo'!A9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40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Diciembre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49</v>
      </c>
      <c r="D13" s="32" t="s">
        <v>53</v>
      </c>
      <c r="E13" s="32" t="s">
        <v>52</v>
      </c>
      <c r="F13" s="33">
        <v>18126</v>
      </c>
      <c r="G13" s="34">
        <v>78921</v>
      </c>
    </row>
    <row r="14" spans="1:7" x14ac:dyDescent="0.25">
      <c r="A14" s="32" t="s">
        <v>23</v>
      </c>
      <c r="B14" s="32" t="s">
        <v>22</v>
      </c>
      <c r="C14" s="32" t="s">
        <v>49</v>
      </c>
      <c r="D14" s="32" t="s">
        <v>51</v>
      </c>
      <c r="E14" s="32" t="s">
        <v>50</v>
      </c>
      <c r="F14" s="33">
        <v>68.040000915527344</v>
      </c>
      <c r="G14" s="34">
        <v>180</v>
      </c>
    </row>
    <row r="15" spans="1:7" x14ac:dyDescent="0.25">
      <c r="A15" s="32" t="s">
        <v>23</v>
      </c>
      <c r="B15" s="32" t="s">
        <v>22</v>
      </c>
      <c r="C15" s="32" t="s">
        <v>49</v>
      </c>
      <c r="D15" s="32" t="s">
        <v>48</v>
      </c>
      <c r="E15" s="32" t="s">
        <v>47</v>
      </c>
      <c r="F15" s="33">
        <v>5080.27978515625</v>
      </c>
      <c r="G15" s="34">
        <v>8700</v>
      </c>
    </row>
    <row r="16" spans="1:7" ht="15.75" thickBot="1" x14ac:dyDescent="0.3">
      <c r="A16" s="19" t="s">
        <v>38</v>
      </c>
      <c r="B16" s="21"/>
      <c r="C16" s="21"/>
      <c r="D16" s="21"/>
      <c r="E16" s="21"/>
      <c r="F16" s="21">
        <f>SUM(F13:F15)</f>
        <v>23274.319786071777</v>
      </c>
      <c r="G16" s="20">
        <f>SUM(G13:G15)</f>
        <v>87801</v>
      </c>
    </row>
    <row r="17" spans="1:7" x14ac:dyDescent="0.25">
      <c r="A17" s="32" t="s">
        <v>31</v>
      </c>
      <c r="B17" s="32" t="s">
        <v>22</v>
      </c>
      <c r="C17" s="32" t="s">
        <v>49</v>
      </c>
      <c r="D17" s="32" t="s">
        <v>53</v>
      </c>
      <c r="E17" s="32" t="s">
        <v>54</v>
      </c>
      <c r="F17" s="33">
        <v>42903.4990234375</v>
      </c>
      <c r="G17" s="34">
        <v>175894.01171875</v>
      </c>
    </row>
    <row r="18" spans="1:7" x14ac:dyDescent="0.25">
      <c r="A18" s="32" t="s">
        <v>31</v>
      </c>
      <c r="B18" s="32" t="s">
        <v>22</v>
      </c>
      <c r="C18" s="32" t="s">
        <v>49</v>
      </c>
      <c r="D18" s="32" t="s">
        <v>53</v>
      </c>
      <c r="E18" s="32" t="s">
        <v>52</v>
      </c>
      <c r="F18" s="33">
        <v>55624.9482421875</v>
      </c>
      <c r="G18" s="34">
        <v>227064.140625</v>
      </c>
    </row>
    <row r="19" spans="1:7" x14ac:dyDescent="0.25">
      <c r="A19" s="32" t="s">
        <v>31</v>
      </c>
      <c r="B19" s="32" t="s">
        <v>22</v>
      </c>
      <c r="C19" s="32" t="s">
        <v>49</v>
      </c>
      <c r="D19" s="32" t="s">
        <v>55</v>
      </c>
      <c r="E19" s="32" t="s">
        <v>47</v>
      </c>
      <c r="F19" s="33">
        <v>7275.68994140625</v>
      </c>
      <c r="G19" s="34">
        <v>16495</v>
      </c>
    </row>
    <row r="20" spans="1:7" ht="15.75" thickBot="1" x14ac:dyDescent="0.3">
      <c r="A20" s="19" t="s">
        <v>36</v>
      </c>
      <c r="B20" s="21"/>
      <c r="C20" s="21"/>
      <c r="D20" s="21"/>
      <c r="E20" s="21"/>
      <c r="F20" s="21">
        <f>SUM(F17:F19)</f>
        <v>105804.13720703125</v>
      </c>
      <c r="G20" s="20">
        <f>SUM(G17:G19)</f>
        <v>419453.15234375</v>
      </c>
    </row>
    <row r="21" spans="1:7" x14ac:dyDescent="0.25">
      <c r="A21" s="32" t="s">
        <v>32</v>
      </c>
      <c r="B21" s="32" t="s">
        <v>22</v>
      </c>
      <c r="C21" s="32" t="s">
        <v>49</v>
      </c>
      <c r="D21" s="32" t="s">
        <v>53</v>
      </c>
      <c r="E21" s="32" t="s">
        <v>52</v>
      </c>
      <c r="F21" s="33">
        <v>35834.1484375</v>
      </c>
      <c r="G21" s="34">
        <v>172250</v>
      </c>
    </row>
    <row r="22" spans="1:7" ht="15.75" thickBot="1" x14ac:dyDescent="0.3">
      <c r="A22" s="19" t="s">
        <v>37</v>
      </c>
      <c r="B22" s="21"/>
      <c r="C22" s="21"/>
      <c r="D22" s="21"/>
      <c r="E22" s="21"/>
      <c r="F22" s="21">
        <f>SUM(F21)</f>
        <v>35834.1484375</v>
      </c>
      <c r="G22" s="20">
        <f>SUM(G21)</f>
        <v>172250</v>
      </c>
    </row>
    <row r="23" spans="1:7" x14ac:dyDescent="0.25">
      <c r="A23" s="32"/>
      <c r="B23" s="32"/>
      <c r="C23" s="32"/>
      <c r="D23" s="32"/>
      <c r="E23" s="32"/>
      <c r="F23" s="33"/>
      <c r="G23" s="34"/>
    </row>
    <row r="24" spans="1:7" ht="15.75" thickBot="1" x14ac:dyDescent="0.3">
      <c r="A24" s="19" t="s">
        <v>102</v>
      </c>
      <c r="B24" s="21"/>
      <c r="C24" s="21"/>
      <c r="D24" s="21"/>
      <c r="E24" s="21"/>
      <c r="F24" s="21">
        <v>0</v>
      </c>
      <c r="G24" s="20">
        <v>0</v>
      </c>
    </row>
    <row r="25" spans="1:7" x14ac:dyDescent="0.25">
      <c r="A25" s="32"/>
      <c r="B25" s="32"/>
      <c r="C25" s="32"/>
      <c r="D25" s="32"/>
      <c r="E25" s="32"/>
      <c r="F25" s="33"/>
      <c r="G25" s="34"/>
    </row>
    <row r="26" spans="1:7" ht="15.75" thickBot="1" x14ac:dyDescent="0.3">
      <c r="A26" s="19" t="s">
        <v>109</v>
      </c>
      <c r="B26" s="21"/>
      <c r="C26" s="21"/>
      <c r="D26" s="21"/>
      <c r="E26" s="21"/>
      <c r="F26" s="21">
        <v>0</v>
      </c>
      <c r="G26" s="20">
        <v>0</v>
      </c>
    </row>
    <row r="27" spans="1:7" x14ac:dyDescent="0.25">
      <c r="A27" s="32" t="s">
        <v>113</v>
      </c>
      <c r="B27" s="32" t="s">
        <v>22</v>
      </c>
      <c r="C27" s="32" t="s">
        <v>49</v>
      </c>
      <c r="D27" s="32" t="s">
        <v>53</v>
      </c>
      <c r="E27" s="32" t="s">
        <v>54</v>
      </c>
      <c r="F27" s="33">
        <v>125192.6953125</v>
      </c>
      <c r="G27" s="34">
        <v>480232.109375</v>
      </c>
    </row>
    <row r="28" spans="1:7" ht="15.75" thickBot="1" x14ac:dyDescent="0.3">
      <c r="A28" s="19" t="s">
        <v>114</v>
      </c>
      <c r="B28" s="21"/>
      <c r="C28" s="21"/>
      <c r="D28" s="21"/>
      <c r="E28" s="21"/>
      <c r="F28" s="21">
        <f>SUM(F27)</f>
        <v>125192.6953125</v>
      </c>
      <c r="G28" s="20">
        <f>SUM(G27)</f>
        <v>480232.109375</v>
      </c>
    </row>
    <row r="29" spans="1:7" x14ac:dyDescent="0.25">
      <c r="A29" s="32" t="s">
        <v>120</v>
      </c>
      <c r="B29" s="32" t="s">
        <v>22</v>
      </c>
      <c r="C29" s="32" t="s">
        <v>49</v>
      </c>
      <c r="D29" s="32" t="s">
        <v>53</v>
      </c>
      <c r="E29" s="32" t="s">
        <v>121</v>
      </c>
      <c r="F29" s="33">
        <v>46000</v>
      </c>
      <c r="G29" s="34">
        <v>80040</v>
      </c>
    </row>
    <row r="30" spans="1:7" x14ac:dyDescent="0.25">
      <c r="A30" s="32" t="s">
        <v>120</v>
      </c>
      <c r="B30" s="32" t="s">
        <v>22</v>
      </c>
      <c r="C30" s="32" t="s">
        <v>49</v>
      </c>
      <c r="D30" s="32" t="s">
        <v>53</v>
      </c>
      <c r="E30" s="32" t="s">
        <v>54</v>
      </c>
      <c r="F30" s="33">
        <v>58689.98828125</v>
      </c>
      <c r="G30" s="34">
        <v>239603.6015625</v>
      </c>
    </row>
    <row r="31" spans="1:7" ht="15.75" thickBot="1" x14ac:dyDescent="0.3">
      <c r="A31" s="19" t="s">
        <v>124</v>
      </c>
      <c r="B31" s="21"/>
      <c r="C31" s="21"/>
      <c r="D31" s="21"/>
      <c r="E31" s="21"/>
      <c r="F31" s="21">
        <f>SUM(F29:F30)</f>
        <v>104689.98828125</v>
      </c>
      <c r="G31" s="20">
        <f>SUM(G29:G30)</f>
        <v>319643.6015625</v>
      </c>
    </row>
    <row r="32" spans="1:7" x14ac:dyDescent="0.25">
      <c r="A32" s="32" t="s">
        <v>132</v>
      </c>
      <c r="B32" s="32" t="s">
        <v>22</v>
      </c>
      <c r="C32" s="32" t="s">
        <v>49</v>
      </c>
      <c r="D32" s="32" t="s">
        <v>53</v>
      </c>
      <c r="E32" s="32" t="s">
        <v>78</v>
      </c>
      <c r="F32" s="33">
        <v>63988.46875</v>
      </c>
      <c r="G32" s="34">
        <v>273300.9921875</v>
      </c>
    </row>
    <row r="33" spans="1:7" x14ac:dyDescent="0.25">
      <c r="A33" s="32" t="s">
        <v>132</v>
      </c>
      <c r="B33" s="32" t="s">
        <v>22</v>
      </c>
      <c r="C33" s="32" t="s">
        <v>49</v>
      </c>
      <c r="D33" s="32" t="s">
        <v>53</v>
      </c>
      <c r="E33" s="32" t="s">
        <v>52</v>
      </c>
      <c r="F33" s="33">
        <v>41291.3984375</v>
      </c>
      <c r="G33" s="34">
        <v>173672</v>
      </c>
    </row>
    <row r="34" spans="1:7" x14ac:dyDescent="0.25">
      <c r="A34" s="32" t="s">
        <v>132</v>
      </c>
      <c r="B34" s="32" t="s">
        <v>22</v>
      </c>
      <c r="C34" s="32" t="s">
        <v>49</v>
      </c>
      <c r="D34" s="32" t="s">
        <v>53</v>
      </c>
      <c r="E34" s="32" t="s">
        <v>94</v>
      </c>
      <c r="F34" s="33">
        <v>21938.669921875</v>
      </c>
      <c r="G34" s="34">
        <v>85429.2421875</v>
      </c>
    </row>
    <row r="35" spans="1:7" ht="15.75" thickBot="1" x14ac:dyDescent="0.3">
      <c r="A35" s="19" t="s">
        <v>133</v>
      </c>
      <c r="B35" s="21"/>
      <c r="C35" s="21"/>
      <c r="D35" s="21"/>
      <c r="E35" s="21"/>
      <c r="F35" s="21">
        <f>SUM(F32:F34)</f>
        <v>127218.537109375</v>
      </c>
      <c r="G35" s="20">
        <f>SUM(G32:G34)</f>
        <v>532402.234375</v>
      </c>
    </row>
    <row r="36" spans="1:7" x14ac:dyDescent="0.25">
      <c r="A36" s="32" t="s">
        <v>138</v>
      </c>
      <c r="B36" s="32" t="s">
        <v>22</v>
      </c>
      <c r="C36" s="32" t="s">
        <v>49</v>
      </c>
      <c r="D36" s="32" t="s">
        <v>53</v>
      </c>
      <c r="E36" s="32" t="s">
        <v>125</v>
      </c>
      <c r="F36" s="33">
        <v>22670.779296875</v>
      </c>
      <c r="G36" s="34">
        <v>79968</v>
      </c>
    </row>
    <row r="37" spans="1:7" x14ac:dyDescent="0.25">
      <c r="A37" s="32" t="s">
        <v>138</v>
      </c>
      <c r="B37" s="32" t="s">
        <v>22</v>
      </c>
      <c r="C37" s="32" t="s">
        <v>49</v>
      </c>
      <c r="D37" s="32" t="s">
        <v>53</v>
      </c>
      <c r="E37" s="32" t="s">
        <v>54</v>
      </c>
      <c r="F37" s="33">
        <v>36514.5498046875</v>
      </c>
      <c r="G37" s="34">
        <v>167284.7421875</v>
      </c>
    </row>
    <row r="38" spans="1:7" ht="15.75" thickBot="1" x14ac:dyDescent="0.3">
      <c r="A38" s="19" t="s">
        <v>139</v>
      </c>
      <c r="B38" s="21"/>
      <c r="C38" s="21"/>
      <c r="D38" s="21"/>
      <c r="E38" s="21"/>
      <c r="F38" s="21">
        <f>SUM(F36:F37)</f>
        <v>59185.3291015625</v>
      </c>
      <c r="G38" s="20">
        <f>SUM(G36:G37)</f>
        <v>247252.7421875</v>
      </c>
    </row>
    <row r="39" spans="1:7" x14ac:dyDescent="0.25">
      <c r="A39" s="32" t="s">
        <v>148</v>
      </c>
      <c r="B39" s="32" t="s">
        <v>22</v>
      </c>
      <c r="C39" s="32" t="s">
        <v>49</v>
      </c>
      <c r="D39" s="32" t="s">
        <v>53</v>
      </c>
      <c r="E39" s="32" t="s">
        <v>52</v>
      </c>
      <c r="F39" s="33">
        <v>28468.5400390625</v>
      </c>
      <c r="G39" s="34">
        <v>79968</v>
      </c>
    </row>
    <row r="40" spans="1:7" ht="15.75" thickBot="1" x14ac:dyDescent="0.3">
      <c r="A40" s="19" t="s">
        <v>149</v>
      </c>
      <c r="B40" s="21"/>
      <c r="C40" s="21"/>
      <c r="D40" s="21"/>
      <c r="E40" s="21"/>
      <c r="F40" s="21">
        <f>SUM(F39)</f>
        <v>28468.5400390625</v>
      </c>
      <c r="G40" s="20">
        <f>SUM(G39)</f>
        <v>79968</v>
      </c>
    </row>
    <row r="41" spans="1:7" x14ac:dyDescent="0.25">
      <c r="A41" s="32" t="s">
        <v>151</v>
      </c>
      <c r="B41" s="32" t="s">
        <v>22</v>
      </c>
      <c r="C41" s="32" t="s">
        <v>49</v>
      </c>
      <c r="D41" s="32" t="s">
        <v>53</v>
      </c>
      <c r="E41" s="32" t="s">
        <v>54</v>
      </c>
      <c r="F41" s="33">
        <v>16380.7900390625</v>
      </c>
      <c r="G41" s="34">
        <v>87175</v>
      </c>
    </row>
    <row r="42" spans="1:7" ht="17.25" customHeight="1" x14ac:dyDescent="0.25">
      <c r="A42" s="32" t="s">
        <v>151</v>
      </c>
      <c r="B42" s="32" t="s">
        <v>22</v>
      </c>
      <c r="C42" s="32" t="s">
        <v>49</v>
      </c>
      <c r="D42" s="32" t="s">
        <v>53</v>
      </c>
      <c r="E42" s="32" t="s">
        <v>52</v>
      </c>
      <c r="F42" s="33">
        <v>18157.3203125</v>
      </c>
      <c r="G42" s="34">
        <v>110535</v>
      </c>
    </row>
    <row r="43" spans="1:7" ht="17.25" customHeight="1" thickBot="1" x14ac:dyDescent="0.3">
      <c r="A43" s="19" t="s">
        <v>152</v>
      </c>
      <c r="B43" s="21"/>
      <c r="C43" s="21"/>
      <c r="D43" s="21"/>
      <c r="E43" s="21"/>
      <c r="F43" s="21">
        <f>SUM(F41:F42)</f>
        <v>34538.1103515625</v>
      </c>
      <c r="G43" s="20">
        <f>SUM(G41:G42)</f>
        <v>197710</v>
      </c>
    </row>
    <row r="44" spans="1:7" ht="16.5" thickBot="1" x14ac:dyDescent="0.3">
      <c r="A44" s="25" t="s">
        <v>0</v>
      </c>
      <c r="B44" s="25"/>
      <c r="C44" s="25"/>
      <c r="D44" s="25"/>
      <c r="E44" s="25"/>
      <c r="F44" s="25">
        <f>F43+F40+F38+F35+F31+F28+F22+F20+F16</f>
        <v>644205.80562591553</v>
      </c>
      <c r="G44" s="25">
        <f>G43+G40+G38+G35+G31+G28+G22+G20+G16</f>
        <v>2536712.83984375</v>
      </c>
    </row>
    <row r="46" spans="1:7" x14ac:dyDescent="0.25">
      <c r="A46" t="s">
        <v>35</v>
      </c>
    </row>
  </sheetData>
  <sortState xmlns:xlrd2="http://schemas.microsoft.com/office/spreadsheetml/2017/richdata2" ref="A12:H28">
    <sortCondition ref="D12:D28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"/>
  <sheetViews>
    <sheetView workbookViewId="0">
      <selection activeCell="I99" sqref="I99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41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Diciembre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56</v>
      </c>
      <c r="D13" s="32" t="s">
        <v>57</v>
      </c>
      <c r="E13" s="32" t="s">
        <v>58</v>
      </c>
      <c r="F13" s="33">
        <v>1302.2599792480469</v>
      </c>
      <c r="G13" s="34">
        <v>4388.6700439453125</v>
      </c>
    </row>
    <row r="14" spans="1:7" x14ac:dyDescent="0.25">
      <c r="A14" s="32" t="s">
        <v>23</v>
      </c>
      <c r="B14" s="32" t="s">
        <v>22</v>
      </c>
      <c r="C14" s="32" t="s">
        <v>56</v>
      </c>
      <c r="D14" s="32" t="s">
        <v>59</v>
      </c>
      <c r="E14" s="32" t="s">
        <v>58</v>
      </c>
      <c r="F14" s="33">
        <v>2809.3199462890625</v>
      </c>
      <c r="G14" s="34">
        <v>9332.0400390625</v>
      </c>
    </row>
    <row r="15" spans="1:7" x14ac:dyDescent="0.25">
      <c r="A15" s="32" t="s">
        <v>23</v>
      </c>
      <c r="B15" s="32" t="s">
        <v>22</v>
      </c>
      <c r="C15" s="32" t="s">
        <v>56</v>
      </c>
      <c r="D15" s="32" t="s">
        <v>60</v>
      </c>
      <c r="E15" s="32" t="s">
        <v>61</v>
      </c>
      <c r="F15" s="33">
        <v>5417.509765625</v>
      </c>
      <c r="G15" s="34">
        <v>13179.5</v>
      </c>
    </row>
    <row r="16" spans="1:7" ht="30" x14ac:dyDescent="0.25">
      <c r="A16" s="32" t="s">
        <v>23</v>
      </c>
      <c r="B16" s="32" t="s">
        <v>22</v>
      </c>
      <c r="C16" s="32" t="s">
        <v>56</v>
      </c>
      <c r="D16" s="32" t="s">
        <v>60</v>
      </c>
      <c r="E16" s="32" t="s">
        <v>62</v>
      </c>
      <c r="F16" s="33">
        <v>4347.89990234375</v>
      </c>
      <c r="G16" s="34">
        <v>16705.25</v>
      </c>
    </row>
    <row r="17" spans="1:7" x14ac:dyDescent="0.25">
      <c r="A17" s="32" t="s">
        <v>23</v>
      </c>
      <c r="B17" s="32" t="s">
        <v>22</v>
      </c>
      <c r="C17" s="32" t="s">
        <v>56</v>
      </c>
      <c r="D17" s="32" t="s">
        <v>60</v>
      </c>
      <c r="E17" s="32" t="s">
        <v>63</v>
      </c>
      <c r="F17" s="33">
        <v>10968.7998046875</v>
      </c>
      <c r="G17" s="34">
        <v>33033.5</v>
      </c>
    </row>
    <row r="18" spans="1:7" x14ac:dyDescent="0.25">
      <c r="A18" s="32" t="s">
        <v>23</v>
      </c>
      <c r="B18" s="32" t="s">
        <v>22</v>
      </c>
      <c r="C18" s="32" t="s">
        <v>65</v>
      </c>
      <c r="D18" s="32" t="s">
        <v>66</v>
      </c>
      <c r="E18" s="32" t="s">
        <v>58</v>
      </c>
      <c r="F18" s="33">
        <v>9525.51953125</v>
      </c>
      <c r="G18" s="34">
        <v>104780.921875</v>
      </c>
    </row>
    <row r="19" spans="1:7" x14ac:dyDescent="0.25">
      <c r="A19" s="32" t="s">
        <v>23</v>
      </c>
      <c r="B19" s="32" t="s">
        <v>22</v>
      </c>
      <c r="C19" s="32" t="s">
        <v>65</v>
      </c>
      <c r="D19" s="32" t="s">
        <v>67</v>
      </c>
      <c r="E19" s="32" t="s">
        <v>58</v>
      </c>
      <c r="F19" s="33">
        <v>4717.889892578125</v>
      </c>
      <c r="G19" s="34">
        <v>49560.470703125</v>
      </c>
    </row>
    <row r="20" spans="1:7" x14ac:dyDescent="0.25">
      <c r="A20" s="32" t="s">
        <v>23</v>
      </c>
      <c r="B20" s="32" t="s">
        <v>22</v>
      </c>
      <c r="C20" s="32" t="s">
        <v>65</v>
      </c>
      <c r="D20" s="32" t="s">
        <v>68</v>
      </c>
      <c r="E20" s="32" t="s">
        <v>58</v>
      </c>
      <c r="F20" s="33">
        <v>1447.9599914550781</v>
      </c>
      <c r="G20" s="34">
        <v>14479.730224609375</v>
      </c>
    </row>
    <row r="21" spans="1:7" x14ac:dyDescent="0.25">
      <c r="A21" s="32" t="s">
        <v>23</v>
      </c>
      <c r="B21" s="32" t="s">
        <v>22</v>
      </c>
      <c r="C21" s="32" t="s">
        <v>65</v>
      </c>
      <c r="D21" s="32" t="s">
        <v>68</v>
      </c>
      <c r="E21" s="32" t="s">
        <v>50</v>
      </c>
      <c r="F21" s="33">
        <v>81.650001525878906</v>
      </c>
      <c r="G21" s="34">
        <v>400</v>
      </c>
    </row>
    <row r="22" spans="1:7" x14ac:dyDescent="0.25">
      <c r="A22" s="32" t="s">
        <v>23</v>
      </c>
      <c r="B22" s="32" t="s">
        <v>22</v>
      </c>
      <c r="C22" s="32" t="s">
        <v>65</v>
      </c>
      <c r="D22" s="32" t="s">
        <v>69</v>
      </c>
      <c r="E22" s="32" t="s">
        <v>58</v>
      </c>
      <c r="F22" s="33">
        <v>1118.8399658203125</v>
      </c>
      <c r="G22" s="34">
        <v>11188.419921875</v>
      </c>
    </row>
    <row r="23" spans="1:7" ht="15.75" thickBot="1" x14ac:dyDescent="0.3">
      <c r="A23" s="19" t="s">
        <v>38</v>
      </c>
      <c r="B23" s="21"/>
      <c r="C23" s="21"/>
      <c r="D23" s="21"/>
      <c r="E23" s="21"/>
      <c r="F23" s="21">
        <f>SUM(F13:F22)</f>
        <v>41737.648780822754</v>
      </c>
      <c r="G23" s="20">
        <f>SUM(G13:G22)</f>
        <v>257048.50280761719</v>
      </c>
    </row>
    <row r="24" spans="1:7" x14ac:dyDescent="0.25">
      <c r="A24" s="32" t="s">
        <v>31</v>
      </c>
      <c r="B24" s="32" t="s">
        <v>22</v>
      </c>
      <c r="C24" s="32" t="s">
        <v>56</v>
      </c>
      <c r="D24" s="32" t="s">
        <v>60</v>
      </c>
      <c r="E24" s="32" t="s">
        <v>63</v>
      </c>
      <c r="F24" s="33">
        <v>10219.599609375</v>
      </c>
      <c r="G24" s="34">
        <v>25644</v>
      </c>
    </row>
    <row r="25" spans="1:7" x14ac:dyDescent="0.25">
      <c r="A25" s="32" t="s">
        <v>31</v>
      </c>
      <c r="B25" s="32" t="s">
        <v>22</v>
      </c>
      <c r="C25" s="32" t="s">
        <v>56</v>
      </c>
      <c r="D25" s="32" t="s">
        <v>59</v>
      </c>
      <c r="E25" s="32" t="s">
        <v>58</v>
      </c>
      <c r="F25" s="33">
        <v>929.69000244140625</v>
      </c>
      <c r="G25" s="34">
        <v>3004.159912109375</v>
      </c>
    </row>
    <row r="26" spans="1:7" x14ac:dyDescent="0.25">
      <c r="A26" s="32" t="s">
        <v>31</v>
      </c>
      <c r="B26" s="32" t="s">
        <v>22</v>
      </c>
      <c r="C26" s="32" t="s">
        <v>56</v>
      </c>
      <c r="D26" s="32" t="s">
        <v>60</v>
      </c>
      <c r="E26" s="32" t="s">
        <v>64</v>
      </c>
      <c r="F26" s="33">
        <v>14659.4296875</v>
      </c>
      <c r="G26" s="34">
        <v>44510</v>
      </c>
    </row>
    <row r="27" spans="1:7" x14ac:dyDescent="0.25">
      <c r="A27" s="32" t="s">
        <v>31</v>
      </c>
      <c r="B27" s="32" t="s">
        <v>22</v>
      </c>
      <c r="C27" s="32" t="s">
        <v>65</v>
      </c>
      <c r="D27" s="32" t="s">
        <v>66</v>
      </c>
      <c r="E27" s="32" t="s">
        <v>58</v>
      </c>
      <c r="F27" s="33">
        <v>2381.3798828125</v>
      </c>
      <c r="G27" s="34">
        <v>26195.23046875</v>
      </c>
    </row>
    <row r="28" spans="1:7" x14ac:dyDescent="0.25">
      <c r="A28" s="32" t="s">
        <v>31</v>
      </c>
      <c r="B28" s="32" t="s">
        <v>22</v>
      </c>
      <c r="C28" s="32" t="s">
        <v>65</v>
      </c>
      <c r="D28" s="32" t="s">
        <v>67</v>
      </c>
      <c r="E28" s="32" t="s">
        <v>58</v>
      </c>
      <c r="F28" s="33">
        <v>1254.199951171875</v>
      </c>
      <c r="G28" s="34">
        <v>12547.9599609375</v>
      </c>
    </row>
    <row r="29" spans="1:7" x14ac:dyDescent="0.25">
      <c r="A29" s="32" t="s">
        <v>31</v>
      </c>
      <c r="B29" s="32" t="s">
        <v>22</v>
      </c>
      <c r="C29" s="32" t="s">
        <v>65</v>
      </c>
      <c r="D29" s="32" t="s">
        <v>69</v>
      </c>
      <c r="E29" s="32" t="s">
        <v>58</v>
      </c>
      <c r="F29" s="33">
        <v>745.8900146484375</v>
      </c>
      <c r="G29" s="34">
        <v>7458.9501953125</v>
      </c>
    </row>
    <row r="30" spans="1:7" ht="15.75" thickBot="1" x14ac:dyDescent="0.3">
      <c r="A30" s="19" t="s">
        <v>36</v>
      </c>
      <c r="B30" s="21"/>
      <c r="C30" s="21"/>
      <c r="D30" s="21"/>
      <c r="E30" s="21"/>
      <c r="F30" s="21">
        <f>SUM(F24:F29)</f>
        <v>30190.189147949219</v>
      </c>
      <c r="G30" s="20">
        <f>SUM(G24:G29)</f>
        <v>119360.30053710938</v>
      </c>
    </row>
    <row r="31" spans="1:7" x14ac:dyDescent="0.25">
      <c r="A31" s="32" t="s">
        <v>32</v>
      </c>
      <c r="B31" s="32" t="s">
        <v>22</v>
      </c>
      <c r="C31" s="32" t="s">
        <v>56</v>
      </c>
      <c r="D31" s="32" t="s">
        <v>60</v>
      </c>
      <c r="E31" s="32" t="s">
        <v>64</v>
      </c>
      <c r="F31" s="33">
        <v>116927.6103515625</v>
      </c>
      <c r="G31" s="34">
        <v>296604.21875</v>
      </c>
    </row>
    <row r="32" spans="1:7" x14ac:dyDescent="0.25">
      <c r="A32" s="32" t="s">
        <v>32</v>
      </c>
      <c r="B32" s="32" t="s">
        <v>22</v>
      </c>
      <c r="C32" s="32" t="s">
        <v>56</v>
      </c>
      <c r="D32" s="32" t="s">
        <v>60</v>
      </c>
      <c r="E32" s="32" t="s">
        <v>63</v>
      </c>
      <c r="F32" s="33">
        <v>11134.5</v>
      </c>
      <c r="G32" s="34">
        <v>35806.5</v>
      </c>
    </row>
    <row r="33" spans="1:7" x14ac:dyDescent="0.25">
      <c r="A33" s="32" t="s">
        <v>100</v>
      </c>
      <c r="B33" s="32" t="s">
        <v>22</v>
      </c>
      <c r="C33" s="32" t="s">
        <v>65</v>
      </c>
      <c r="D33" s="32" t="s">
        <v>66</v>
      </c>
      <c r="E33" s="32" t="s">
        <v>58</v>
      </c>
      <c r="F33" s="33">
        <v>2903.02001953125</v>
      </c>
      <c r="G33" s="34">
        <v>31933.23046875</v>
      </c>
    </row>
    <row r="34" spans="1:7" x14ac:dyDescent="0.25">
      <c r="A34" s="32" t="s">
        <v>100</v>
      </c>
      <c r="B34" s="32" t="s">
        <v>22</v>
      </c>
      <c r="C34" s="32" t="s">
        <v>65</v>
      </c>
      <c r="D34" s="32" t="s">
        <v>67</v>
      </c>
      <c r="E34" s="32" t="s">
        <v>58</v>
      </c>
      <c r="F34" s="33">
        <v>1612.5400390625</v>
      </c>
      <c r="G34" s="34">
        <v>16125.3701171875</v>
      </c>
    </row>
    <row r="35" spans="1:7" x14ac:dyDescent="0.25">
      <c r="A35" s="32" t="s">
        <v>100</v>
      </c>
      <c r="B35" s="32" t="s">
        <v>22</v>
      </c>
      <c r="C35" s="32" t="s">
        <v>65</v>
      </c>
      <c r="D35" s="32" t="s">
        <v>68</v>
      </c>
      <c r="E35" s="32" t="s">
        <v>58</v>
      </c>
      <c r="F35" s="33">
        <v>186.47000122070313</v>
      </c>
      <c r="G35" s="34">
        <v>1864.739990234375</v>
      </c>
    </row>
    <row r="36" spans="1:7" x14ac:dyDescent="0.25">
      <c r="A36" s="32" t="s">
        <v>100</v>
      </c>
      <c r="B36" s="32" t="s">
        <v>22</v>
      </c>
      <c r="C36" s="32" t="s">
        <v>65</v>
      </c>
      <c r="D36" s="32" t="s">
        <v>69</v>
      </c>
      <c r="E36" s="32" t="s">
        <v>58</v>
      </c>
      <c r="F36" s="33">
        <v>725.760009765625</v>
      </c>
      <c r="G36" s="34">
        <v>7257.5498046875</v>
      </c>
    </row>
    <row r="37" spans="1:7" ht="15.75" thickBot="1" x14ac:dyDescent="0.3">
      <c r="A37" s="19" t="s">
        <v>37</v>
      </c>
      <c r="B37" s="21"/>
      <c r="C37" s="21"/>
      <c r="D37" s="21"/>
      <c r="E37" s="21"/>
      <c r="F37" s="21">
        <f>SUM(F31:F36)</f>
        <v>133489.90042114258</v>
      </c>
      <c r="G37" s="20">
        <f>SUM(G31:G36)</f>
        <v>389591.60913085938</v>
      </c>
    </row>
    <row r="38" spans="1:7" x14ac:dyDescent="0.25">
      <c r="A38" s="32" t="s">
        <v>101</v>
      </c>
      <c r="B38" s="32" t="s">
        <v>22</v>
      </c>
      <c r="C38" s="32" t="s">
        <v>56</v>
      </c>
      <c r="D38" s="32" t="s">
        <v>59</v>
      </c>
      <c r="E38" s="32" t="s">
        <v>58</v>
      </c>
      <c r="F38" s="33">
        <v>2630.1900634765625</v>
      </c>
      <c r="G38" s="34">
        <v>8301.710205078125</v>
      </c>
    </row>
    <row r="39" spans="1:7" x14ac:dyDescent="0.25">
      <c r="A39" s="32" t="s">
        <v>101</v>
      </c>
      <c r="B39" s="32" t="s">
        <v>22</v>
      </c>
      <c r="C39" s="32" t="s">
        <v>65</v>
      </c>
      <c r="D39" s="32" t="s">
        <v>103</v>
      </c>
      <c r="E39" s="32" t="s">
        <v>58</v>
      </c>
      <c r="F39" s="33">
        <v>2488.429931640625</v>
      </c>
      <c r="G39" s="34">
        <v>16458</v>
      </c>
    </row>
    <row r="40" spans="1:7" x14ac:dyDescent="0.25">
      <c r="A40" s="32" t="s">
        <v>101</v>
      </c>
      <c r="B40" s="32" t="s">
        <v>22</v>
      </c>
      <c r="C40" s="32" t="s">
        <v>65</v>
      </c>
      <c r="D40" s="32" t="s">
        <v>66</v>
      </c>
      <c r="E40" s="32" t="s">
        <v>58</v>
      </c>
      <c r="F40" s="33">
        <v>5295.289794921875</v>
      </c>
      <c r="G40" s="34">
        <v>58248.2109375</v>
      </c>
    </row>
    <row r="41" spans="1:7" x14ac:dyDescent="0.25">
      <c r="A41" s="32" t="s">
        <v>101</v>
      </c>
      <c r="B41" s="32" t="s">
        <v>22</v>
      </c>
      <c r="C41" s="32" t="s">
        <v>65</v>
      </c>
      <c r="D41" s="32" t="s">
        <v>67</v>
      </c>
      <c r="E41" s="32" t="s">
        <v>58</v>
      </c>
      <c r="F41" s="33">
        <v>1965.2100219726563</v>
      </c>
      <c r="G41" s="34">
        <v>12841.77001953125</v>
      </c>
    </row>
    <row r="42" spans="1:7" x14ac:dyDescent="0.25">
      <c r="A42" s="32" t="s">
        <v>101</v>
      </c>
      <c r="B42" s="32" t="s">
        <v>22</v>
      </c>
      <c r="C42" s="32" t="s">
        <v>65</v>
      </c>
      <c r="D42" s="32" t="s">
        <v>68</v>
      </c>
      <c r="E42" s="32" t="s">
        <v>58</v>
      </c>
      <c r="F42" s="33">
        <v>308.94000244140625</v>
      </c>
      <c r="G42" s="34">
        <v>2539.739990234375</v>
      </c>
    </row>
    <row r="43" spans="1:7" ht="15.75" thickBot="1" x14ac:dyDescent="0.3">
      <c r="A43" s="19" t="s">
        <v>102</v>
      </c>
      <c r="B43" s="21"/>
      <c r="C43" s="21"/>
      <c r="D43" s="21"/>
      <c r="E43" s="21"/>
      <c r="F43" s="21">
        <f>SUM(F38:F42)</f>
        <v>12688.059814453125</v>
      </c>
      <c r="G43" s="20">
        <f>SUM(G38:G42)</f>
        <v>98389.43115234375</v>
      </c>
    </row>
    <row r="44" spans="1:7" x14ac:dyDescent="0.25">
      <c r="A44" s="32" t="s">
        <v>108</v>
      </c>
      <c r="B44" s="32" t="s">
        <v>22</v>
      </c>
      <c r="C44" s="32" t="s">
        <v>56</v>
      </c>
      <c r="D44" s="32" t="s">
        <v>59</v>
      </c>
      <c r="E44" s="32" t="s">
        <v>58</v>
      </c>
      <c r="F44" s="33">
        <v>5686.1497802734375</v>
      </c>
      <c r="G44" s="34">
        <v>18457.97021484375</v>
      </c>
    </row>
    <row r="45" spans="1:7" x14ac:dyDescent="0.25">
      <c r="A45" s="32" t="s">
        <v>108</v>
      </c>
      <c r="B45" s="32" t="s">
        <v>22</v>
      </c>
      <c r="C45" s="32" t="s">
        <v>65</v>
      </c>
      <c r="D45" s="32" t="s">
        <v>66</v>
      </c>
      <c r="E45" s="32" t="s">
        <v>58</v>
      </c>
      <c r="F45" s="33">
        <v>10679.4697265625</v>
      </c>
      <c r="G45" s="34">
        <v>92389.119140625</v>
      </c>
    </row>
    <row r="46" spans="1:7" x14ac:dyDescent="0.25">
      <c r="A46" s="32" t="s">
        <v>108</v>
      </c>
      <c r="B46" s="32" t="s">
        <v>22</v>
      </c>
      <c r="C46" s="32" t="s">
        <v>65</v>
      </c>
      <c r="D46" s="32" t="s">
        <v>67</v>
      </c>
      <c r="E46" s="32" t="s">
        <v>58</v>
      </c>
      <c r="F46" s="33">
        <v>1562.9299926757813</v>
      </c>
      <c r="G46" s="34">
        <v>15637.76025390625</v>
      </c>
    </row>
    <row r="47" spans="1:7" ht="15.75" thickBot="1" x14ac:dyDescent="0.3">
      <c r="A47" s="19" t="s">
        <v>109</v>
      </c>
      <c r="B47" s="21"/>
      <c r="C47" s="21"/>
      <c r="D47" s="21"/>
      <c r="E47" s="21"/>
      <c r="F47" s="21">
        <f>SUM(F44:F46)</f>
        <v>17928.549499511719</v>
      </c>
      <c r="G47" s="20">
        <f>SUM(G44:G46)</f>
        <v>126484.849609375</v>
      </c>
    </row>
    <row r="48" spans="1:7" x14ac:dyDescent="0.25">
      <c r="A48" s="32" t="s">
        <v>113</v>
      </c>
      <c r="B48" s="32" t="s">
        <v>22</v>
      </c>
      <c r="C48" s="32" t="s">
        <v>56</v>
      </c>
      <c r="D48" s="32" t="s">
        <v>59</v>
      </c>
      <c r="E48" s="32" t="s">
        <v>58</v>
      </c>
      <c r="F48" s="33">
        <v>3527.1700439453125</v>
      </c>
      <c r="G48" s="34">
        <v>11317.7998046875</v>
      </c>
    </row>
    <row r="49" spans="1:7" x14ac:dyDescent="0.25">
      <c r="A49" s="32" t="s">
        <v>113</v>
      </c>
      <c r="B49" s="32" t="s">
        <v>22</v>
      </c>
      <c r="C49" s="32" t="s">
        <v>56</v>
      </c>
      <c r="D49" s="32" t="s">
        <v>60</v>
      </c>
      <c r="E49" s="32" t="s">
        <v>64</v>
      </c>
      <c r="F49" s="33">
        <v>32209.919921875</v>
      </c>
      <c r="G49" s="34">
        <v>75120</v>
      </c>
    </row>
    <row r="50" spans="1:7" x14ac:dyDescent="0.25">
      <c r="A50" s="32" t="s">
        <v>113</v>
      </c>
      <c r="B50" s="32" t="s">
        <v>22</v>
      </c>
      <c r="C50" s="32" t="s">
        <v>56</v>
      </c>
      <c r="D50" s="32" t="s">
        <v>60</v>
      </c>
      <c r="E50" s="32" t="s">
        <v>63</v>
      </c>
      <c r="F50" s="33">
        <v>45796.80078125</v>
      </c>
      <c r="G50" s="34">
        <v>143345</v>
      </c>
    </row>
    <row r="51" spans="1:7" x14ac:dyDescent="0.25">
      <c r="A51" s="32" t="s">
        <v>113</v>
      </c>
      <c r="B51" s="32" t="s">
        <v>22</v>
      </c>
      <c r="C51" s="32" t="s">
        <v>65</v>
      </c>
      <c r="D51" s="32" t="s">
        <v>103</v>
      </c>
      <c r="E51" s="32" t="s">
        <v>58</v>
      </c>
      <c r="F51" s="33">
        <v>2979.679931640625</v>
      </c>
      <c r="G51" s="34">
        <v>19707</v>
      </c>
    </row>
    <row r="52" spans="1:7" x14ac:dyDescent="0.25">
      <c r="A52" s="32" t="s">
        <v>113</v>
      </c>
      <c r="B52" s="32" t="s">
        <v>22</v>
      </c>
      <c r="C52" s="32" t="s">
        <v>65</v>
      </c>
      <c r="D52" s="32" t="s">
        <v>66</v>
      </c>
      <c r="E52" s="32" t="s">
        <v>58</v>
      </c>
      <c r="F52" s="33">
        <v>6765.389892578125</v>
      </c>
      <c r="G52" s="34">
        <v>74419.388671875</v>
      </c>
    </row>
    <row r="53" spans="1:7" x14ac:dyDescent="0.25">
      <c r="A53" s="32" t="s">
        <v>113</v>
      </c>
      <c r="B53" s="32" t="s">
        <v>22</v>
      </c>
      <c r="C53" s="32" t="s">
        <v>65</v>
      </c>
      <c r="D53" s="32" t="s">
        <v>67</v>
      </c>
      <c r="E53" s="32" t="s">
        <v>58</v>
      </c>
      <c r="F53" s="33">
        <v>2179.080078125</v>
      </c>
      <c r="G53" s="34">
        <v>12010</v>
      </c>
    </row>
    <row r="54" spans="1:7" x14ac:dyDescent="0.25">
      <c r="A54" s="32" t="s">
        <v>113</v>
      </c>
      <c r="B54" s="32" t="s">
        <v>22</v>
      </c>
      <c r="C54" s="32" t="s">
        <v>65</v>
      </c>
      <c r="D54" s="32" t="s">
        <v>68</v>
      </c>
      <c r="E54" s="32" t="s">
        <v>58</v>
      </c>
      <c r="F54" s="33">
        <v>336.57000732421875</v>
      </c>
      <c r="G54" s="34">
        <v>1855</v>
      </c>
    </row>
    <row r="55" spans="1:7" ht="15.75" thickBot="1" x14ac:dyDescent="0.3">
      <c r="A55" s="19" t="s">
        <v>114</v>
      </c>
      <c r="B55" s="21"/>
      <c r="C55" s="21"/>
      <c r="D55" s="21"/>
      <c r="E55" s="21"/>
      <c r="F55" s="21">
        <f>SUM(F48:F54)</f>
        <v>93794.610656738281</v>
      </c>
      <c r="G55" s="20">
        <f>SUM(G48:G54)</f>
        <v>337774.1884765625</v>
      </c>
    </row>
    <row r="56" spans="1:7" x14ac:dyDescent="0.25">
      <c r="A56" s="32" t="s">
        <v>120</v>
      </c>
      <c r="B56" s="32" t="s">
        <v>22</v>
      </c>
      <c r="C56" s="32" t="s">
        <v>56</v>
      </c>
      <c r="D56" s="32" t="s">
        <v>59</v>
      </c>
      <c r="E56" s="32" t="s">
        <v>58</v>
      </c>
      <c r="F56" s="33">
        <v>2520.0500030517578</v>
      </c>
      <c r="G56" s="34">
        <v>7993.6300354003906</v>
      </c>
    </row>
    <row r="57" spans="1:7" x14ac:dyDescent="0.25">
      <c r="A57" s="32" t="s">
        <v>120</v>
      </c>
      <c r="B57" s="32" t="s">
        <v>22</v>
      </c>
      <c r="C57" s="32" t="s">
        <v>56</v>
      </c>
      <c r="D57" s="32" t="s">
        <v>60</v>
      </c>
      <c r="E57" s="32" t="s">
        <v>125</v>
      </c>
      <c r="F57" s="33">
        <v>4455.58984375</v>
      </c>
      <c r="G57" s="34">
        <v>17722.5</v>
      </c>
    </row>
    <row r="58" spans="1:7" x14ac:dyDescent="0.25">
      <c r="A58" s="32" t="s">
        <v>120</v>
      </c>
      <c r="B58" s="32" t="s">
        <v>22</v>
      </c>
      <c r="C58" s="32" t="s">
        <v>56</v>
      </c>
      <c r="D58" s="32" t="s">
        <v>60</v>
      </c>
      <c r="E58" s="32" t="s">
        <v>112</v>
      </c>
      <c r="F58" s="33">
        <v>4856</v>
      </c>
      <c r="G58" s="34">
        <v>15976.75</v>
      </c>
    </row>
    <row r="59" spans="1:7" x14ac:dyDescent="0.25">
      <c r="A59" s="32" t="s">
        <v>120</v>
      </c>
      <c r="B59" s="32" t="s">
        <v>22</v>
      </c>
      <c r="C59" s="32" t="s">
        <v>56</v>
      </c>
      <c r="D59" s="32" t="s">
        <v>60</v>
      </c>
      <c r="E59" s="32" t="s">
        <v>94</v>
      </c>
      <c r="F59" s="33">
        <v>14742.5</v>
      </c>
      <c r="G59" s="34">
        <v>37683.5</v>
      </c>
    </row>
    <row r="60" spans="1:7" x14ac:dyDescent="0.25">
      <c r="A60" s="32" t="s">
        <v>120</v>
      </c>
      <c r="B60" s="32" t="s">
        <v>22</v>
      </c>
      <c r="C60" s="32" t="s">
        <v>56</v>
      </c>
      <c r="D60" s="32" t="s">
        <v>60</v>
      </c>
      <c r="E60" s="32" t="s">
        <v>63</v>
      </c>
      <c r="F60" s="33">
        <v>24326.199951171875</v>
      </c>
      <c r="G60" s="34">
        <v>62317</v>
      </c>
    </row>
    <row r="61" spans="1:7" x14ac:dyDescent="0.25">
      <c r="A61" s="32" t="s">
        <v>120</v>
      </c>
      <c r="B61" s="32" t="s">
        <v>22</v>
      </c>
      <c r="C61" s="32" t="s">
        <v>65</v>
      </c>
      <c r="D61" s="32" t="s">
        <v>103</v>
      </c>
      <c r="E61" s="32" t="s">
        <v>58</v>
      </c>
      <c r="F61" s="33">
        <v>3847.860107421875</v>
      </c>
      <c r="G61" s="34">
        <v>25449</v>
      </c>
    </row>
    <row r="62" spans="1:7" x14ac:dyDescent="0.25">
      <c r="A62" s="32" t="s">
        <v>120</v>
      </c>
      <c r="B62" s="32" t="s">
        <v>22</v>
      </c>
      <c r="C62" s="32" t="s">
        <v>65</v>
      </c>
      <c r="D62" s="32" t="s">
        <v>66</v>
      </c>
      <c r="E62" s="32" t="s">
        <v>58</v>
      </c>
      <c r="F62" s="33">
        <v>4507.6199340820313</v>
      </c>
      <c r="G62" s="34">
        <v>49583.76025390625</v>
      </c>
    </row>
    <row r="63" spans="1:7" x14ac:dyDescent="0.25">
      <c r="A63" s="32" t="s">
        <v>120</v>
      </c>
      <c r="B63" s="32" t="s">
        <v>22</v>
      </c>
      <c r="C63" s="32" t="s">
        <v>65</v>
      </c>
      <c r="D63" s="32" t="s">
        <v>67</v>
      </c>
      <c r="E63" s="32" t="s">
        <v>58</v>
      </c>
      <c r="F63" s="33">
        <v>6984.85009765625</v>
      </c>
      <c r="G63" s="34">
        <v>57729.041015625</v>
      </c>
    </row>
    <row r="64" spans="1:7" x14ac:dyDescent="0.25">
      <c r="A64" s="32" t="s">
        <v>120</v>
      </c>
      <c r="B64" s="32" t="s">
        <v>22</v>
      </c>
      <c r="C64" s="32" t="s">
        <v>65</v>
      </c>
      <c r="D64" s="32" t="s">
        <v>68</v>
      </c>
      <c r="E64" s="32" t="s">
        <v>58</v>
      </c>
      <c r="F64" s="33">
        <v>180.99000549316406</v>
      </c>
      <c r="G64" s="34">
        <v>997.5</v>
      </c>
    </row>
    <row r="65" spans="1:7" x14ac:dyDescent="0.25">
      <c r="A65" s="32" t="s">
        <v>120</v>
      </c>
      <c r="B65" s="32" t="s">
        <v>22</v>
      </c>
      <c r="C65" s="32" t="s">
        <v>65</v>
      </c>
      <c r="D65" s="32" t="s">
        <v>69</v>
      </c>
      <c r="E65" s="32" t="s">
        <v>58</v>
      </c>
      <c r="F65" s="33">
        <v>618.62002563476563</v>
      </c>
      <c r="G65" s="34">
        <v>6586.22998046875</v>
      </c>
    </row>
    <row r="66" spans="1:7" ht="15.75" thickBot="1" x14ac:dyDescent="0.3">
      <c r="A66" s="19" t="s">
        <v>124</v>
      </c>
      <c r="B66" s="21"/>
      <c r="C66" s="21"/>
      <c r="D66" s="21"/>
      <c r="E66" s="21"/>
      <c r="F66" s="21">
        <f>SUM(F56:F65)</f>
        <v>67040.279968261719</v>
      </c>
      <c r="G66" s="20">
        <f>SUM(G56:G65)</f>
        <v>282038.91128540039</v>
      </c>
    </row>
    <row r="67" spans="1:7" x14ac:dyDescent="0.25">
      <c r="A67" s="32" t="s">
        <v>129</v>
      </c>
      <c r="B67" s="32" t="s">
        <v>22</v>
      </c>
      <c r="C67" s="32" t="s">
        <v>56</v>
      </c>
      <c r="D67" s="32" t="s">
        <v>59</v>
      </c>
      <c r="E67" s="32" t="s">
        <v>58</v>
      </c>
      <c r="F67" s="33">
        <v>5018.300048828125</v>
      </c>
      <c r="G67" s="34">
        <v>14021.789916992188</v>
      </c>
    </row>
    <row r="68" spans="1:7" x14ac:dyDescent="0.25">
      <c r="A68" s="32" t="s">
        <v>129</v>
      </c>
      <c r="B68" s="32" t="s">
        <v>22</v>
      </c>
      <c r="C68" s="32" t="s">
        <v>56</v>
      </c>
      <c r="D68" s="32" t="s">
        <v>60</v>
      </c>
      <c r="E68" s="32" t="s">
        <v>61</v>
      </c>
      <c r="F68" s="33">
        <v>1878</v>
      </c>
      <c r="G68" s="34">
        <v>15762.41015625</v>
      </c>
    </row>
    <row r="69" spans="1:7" x14ac:dyDescent="0.25">
      <c r="A69" s="32" t="s">
        <v>129</v>
      </c>
      <c r="B69" s="32" t="s">
        <v>22</v>
      </c>
      <c r="C69" s="32" t="s">
        <v>56</v>
      </c>
      <c r="D69" s="32" t="s">
        <v>60</v>
      </c>
      <c r="E69" s="32" t="s">
        <v>64</v>
      </c>
      <c r="F69" s="33">
        <v>15601.68017578125</v>
      </c>
      <c r="G69" s="34">
        <v>36011.55078125</v>
      </c>
    </row>
    <row r="70" spans="1:7" x14ac:dyDescent="0.25">
      <c r="A70" s="32" t="s">
        <v>129</v>
      </c>
      <c r="B70" s="32" t="s">
        <v>22</v>
      </c>
      <c r="C70" s="32" t="s">
        <v>56</v>
      </c>
      <c r="D70" s="32" t="s">
        <v>60</v>
      </c>
      <c r="E70" s="32" t="s">
        <v>94</v>
      </c>
      <c r="F70" s="33">
        <v>46708.099609375</v>
      </c>
      <c r="G70" s="34">
        <v>93613.25</v>
      </c>
    </row>
    <row r="71" spans="1:7" x14ac:dyDescent="0.25">
      <c r="A71" s="32" t="s">
        <v>129</v>
      </c>
      <c r="B71" s="32" t="s">
        <v>22</v>
      </c>
      <c r="C71" s="32" t="s">
        <v>56</v>
      </c>
      <c r="D71" s="32" t="s">
        <v>60</v>
      </c>
      <c r="E71" s="32" t="s">
        <v>63</v>
      </c>
      <c r="F71" s="33">
        <v>26347.100341796875</v>
      </c>
      <c r="G71" s="34">
        <v>68460</v>
      </c>
    </row>
    <row r="72" spans="1:7" x14ac:dyDescent="0.25">
      <c r="A72" s="32" t="s">
        <v>129</v>
      </c>
      <c r="B72" s="32" t="s">
        <v>22</v>
      </c>
      <c r="C72" s="32" t="s">
        <v>65</v>
      </c>
      <c r="D72" s="32" t="s">
        <v>66</v>
      </c>
      <c r="E72" s="32" t="s">
        <v>58</v>
      </c>
      <c r="F72" s="33">
        <v>8809.7899780273438</v>
      </c>
      <c r="G72" s="34">
        <v>73794.590576171875</v>
      </c>
    </row>
    <row r="73" spans="1:7" x14ac:dyDescent="0.25">
      <c r="A73" s="32" t="s">
        <v>129</v>
      </c>
      <c r="B73" s="32" t="s">
        <v>22</v>
      </c>
      <c r="C73" s="32" t="s">
        <v>65</v>
      </c>
      <c r="D73" s="32" t="s">
        <v>67</v>
      </c>
      <c r="E73" s="32" t="s">
        <v>58</v>
      </c>
      <c r="F73" s="33">
        <v>2970.60009765625</v>
      </c>
      <c r="G73" s="34">
        <v>26783.359375</v>
      </c>
    </row>
    <row r="74" spans="1:7" x14ac:dyDescent="0.25">
      <c r="A74" s="32" t="s">
        <v>129</v>
      </c>
      <c r="B74" s="32" t="s">
        <v>22</v>
      </c>
      <c r="C74" s="32" t="s">
        <v>65</v>
      </c>
      <c r="D74" s="32" t="s">
        <v>68</v>
      </c>
      <c r="E74" s="32" t="s">
        <v>58</v>
      </c>
      <c r="F74" s="33">
        <v>1488.2900390625</v>
      </c>
      <c r="G74" s="34">
        <v>13394.669921875</v>
      </c>
    </row>
    <row r="75" spans="1:7" x14ac:dyDescent="0.25">
      <c r="A75" s="32" t="s">
        <v>129</v>
      </c>
      <c r="B75" s="32" t="s">
        <v>22</v>
      </c>
      <c r="C75" s="32" t="s">
        <v>65</v>
      </c>
      <c r="D75" s="32" t="s">
        <v>68</v>
      </c>
      <c r="E75" s="32" t="s">
        <v>50</v>
      </c>
      <c r="F75" s="33">
        <v>223.72000122070313</v>
      </c>
      <c r="G75" s="34">
        <v>2580</v>
      </c>
    </row>
    <row r="76" spans="1:7" x14ac:dyDescent="0.25">
      <c r="A76" s="32" t="s">
        <v>129</v>
      </c>
      <c r="B76" s="32" t="s">
        <v>22</v>
      </c>
      <c r="C76" s="32" t="s">
        <v>65</v>
      </c>
      <c r="D76" s="32" t="s">
        <v>69</v>
      </c>
      <c r="E76" s="32" t="s">
        <v>58</v>
      </c>
      <c r="F76" s="33">
        <v>1406.1600341796875</v>
      </c>
      <c r="G76" s="34">
        <v>12655.3603515625</v>
      </c>
    </row>
    <row r="77" spans="1:7" ht="15.75" thickBot="1" x14ac:dyDescent="0.3">
      <c r="A77" s="19" t="s">
        <v>129</v>
      </c>
      <c r="B77" s="21"/>
      <c r="C77" s="21"/>
      <c r="D77" s="21"/>
      <c r="E77" s="21"/>
      <c r="F77" s="21">
        <f>SUM(F67:F76)</f>
        <v>110451.74032592773</v>
      </c>
      <c r="G77" s="20">
        <f>SUM(G67:G76)</f>
        <v>357076.98107910156</v>
      </c>
    </row>
    <row r="78" spans="1:7" x14ac:dyDescent="0.25">
      <c r="A78" s="32" t="s">
        <v>132</v>
      </c>
      <c r="B78" s="32" t="s">
        <v>22</v>
      </c>
      <c r="C78" s="32" t="s">
        <v>56</v>
      </c>
      <c r="D78" s="32" t="s">
        <v>60</v>
      </c>
      <c r="E78" s="32" t="s">
        <v>61</v>
      </c>
      <c r="F78" s="33">
        <v>5034.66015625</v>
      </c>
      <c r="G78" s="34">
        <v>16257.25</v>
      </c>
    </row>
    <row r="79" spans="1:7" x14ac:dyDescent="0.25">
      <c r="A79" s="32" t="s">
        <v>132</v>
      </c>
      <c r="B79" s="32" t="s">
        <v>22</v>
      </c>
      <c r="C79" s="32" t="s">
        <v>56</v>
      </c>
      <c r="D79" s="32" t="s">
        <v>60</v>
      </c>
      <c r="E79" s="32" t="s">
        <v>64</v>
      </c>
      <c r="F79" s="33">
        <v>8052.47998046875</v>
      </c>
      <c r="G79" s="34">
        <v>27493</v>
      </c>
    </row>
    <row r="80" spans="1:7" x14ac:dyDescent="0.25">
      <c r="A80" s="32" t="s">
        <v>132</v>
      </c>
      <c r="B80" s="32" t="s">
        <v>22</v>
      </c>
      <c r="C80" s="32" t="s">
        <v>56</v>
      </c>
      <c r="D80" s="32" t="s">
        <v>60</v>
      </c>
      <c r="E80" s="32" t="s">
        <v>58</v>
      </c>
      <c r="F80" s="33">
        <v>1818</v>
      </c>
      <c r="G80" s="34">
        <v>5964.1201171875</v>
      </c>
    </row>
    <row r="81" spans="1:7" x14ac:dyDescent="0.25">
      <c r="A81" s="32" t="s">
        <v>132</v>
      </c>
      <c r="B81" s="32" t="s">
        <v>22</v>
      </c>
      <c r="C81" s="32" t="s">
        <v>56</v>
      </c>
      <c r="D81" s="32" t="s">
        <v>60</v>
      </c>
      <c r="E81" s="32" t="s">
        <v>94</v>
      </c>
      <c r="F81" s="33">
        <v>32564.5</v>
      </c>
      <c r="G81" s="34">
        <v>45441</v>
      </c>
    </row>
    <row r="82" spans="1:7" ht="30" x14ac:dyDescent="0.25">
      <c r="A82" s="32" t="s">
        <v>132</v>
      </c>
      <c r="B82" s="32" t="s">
        <v>22</v>
      </c>
      <c r="C82" s="32" t="s">
        <v>56</v>
      </c>
      <c r="D82" s="32" t="s">
        <v>60</v>
      </c>
      <c r="E82" s="32" t="s">
        <v>62</v>
      </c>
      <c r="F82" s="33">
        <v>4427.240234375</v>
      </c>
      <c r="G82" s="34">
        <v>16834.25</v>
      </c>
    </row>
    <row r="83" spans="1:7" x14ac:dyDescent="0.25">
      <c r="A83" s="32" t="s">
        <v>132</v>
      </c>
      <c r="B83" s="32" t="s">
        <v>22</v>
      </c>
      <c r="C83" s="32" t="s">
        <v>56</v>
      </c>
      <c r="D83" s="32" t="s">
        <v>60</v>
      </c>
      <c r="E83" s="32" t="s">
        <v>63</v>
      </c>
      <c r="F83" s="33">
        <v>11418.599609375</v>
      </c>
      <c r="G83" s="34">
        <v>39778.25</v>
      </c>
    </row>
    <row r="84" spans="1:7" ht="15.75" thickBot="1" x14ac:dyDescent="0.3">
      <c r="A84" s="19" t="s">
        <v>133</v>
      </c>
      <c r="B84" s="21"/>
      <c r="C84" s="21"/>
      <c r="D84" s="21"/>
      <c r="E84" s="21"/>
      <c r="F84" s="21">
        <f>SUM(F78:F83)</f>
        <v>63315.47998046875</v>
      </c>
      <c r="G84" s="20">
        <f>SUM(G78:G83)</f>
        <v>151767.8701171875</v>
      </c>
    </row>
    <row r="85" spans="1:7" x14ac:dyDescent="0.25">
      <c r="A85" s="32" t="s">
        <v>138</v>
      </c>
      <c r="B85" s="32" t="s">
        <v>22</v>
      </c>
      <c r="C85" s="32" t="s">
        <v>56</v>
      </c>
      <c r="D85" s="32" t="s">
        <v>59</v>
      </c>
      <c r="E85" s="32" t="s">
        <v>58</v>
      </c>
      <c r="F85" s="33">
        <v>11961.989868164063</v>
      </c>
      <c r="G85" s="34">
        <v>34333.81005859375</v>
      </c>
    </row>
    <row r="86" spans="1:7" x14ac:dyDescent="0.25">
      <c r="A86" s="32" t="s">
        <v>138</v>
      </c>
      <c r="B86" s="32" t="s">
        <v>22</v>
      </c>
      <c r="C86" s="32" t="s">
        <v>56</v>
      </c>
      <c r="D86" s="32" t="s">
        <v>60</v>
      </c>
      <c r="E86" s="32" t="s">
        <v>61</v>
      </c>
      <c r="F86" s="33">
        <v>19665.91015625</v>
      </c>
      <c r="G86" s="34">
        <v>52250.30078125</v>
      </c>
    </row>
    <row r="87" spans="1:7" x14ac:dyDescent="0.25">
      <c r="A87" s="32" t="s">
        <v>138</v>
      </c>
      <c r="B87" s="32" t="s">
        <v>22</v>
      </c>
      <c r="C87" s="32" t="s">
        <v>56</v>
      </c>
      <c r="D87" s="32" t="s">
        <v>60</v>
      </c>
      <c r="E87" s="32" t="s">
        <v>64</v>
      </c>
      <c r="F87" s="33">
        <v>32209.919921875</v>
      </c>
      <c r="G87" s="34">
        <v>55752</v>
      </c>
    </row>
    <row r="88" spans="1:7" x14ac:dyDescent="0.25">
      <c r="A88" s="32" t="s">
        <v>138</v>
      </c>
      <c r="B88" s="32" t="s">
        <v>22</v>
      </c>
      <c r="C88" s="32" t="s">
        <v>56</v>
      </c>
      <c r="D88" s="32" t="s">
        <v>60</v>
      </c>
      <c r="E88" s="32" t="s">
        <v>125</v>
      </c>
      <c r="F88" s="33">
        <v>14495.7998046875</v>
      </c>
      <c r="G88" s="34">
        <v>15113.25</v>
      </c>
    </row>
    <row r="89" spans="1:7" x14ac:dyDescent="0.25">
      <c r="A89" s="32" t="s">
        <v>138</v>
      </c>
      <c r="B89" s="32" t="s">
        <v>22</v>
      </c>
      <c r="C89" s="32" t="s">
        <v>56</v>
      </c>
      <c r="D89" s="32" t="s">
        <v>60</v>
      </c>
      <c r="E89" s="32" t="s">
        <v>112</v>
      </c>
      <c r="F89" s="33">
        <v>4606.7001953125</v>
      </c>
      <c r="G89" s="34">
        <v>15564.75</v>
      </c>
    </row>
    <row r="90" spans="1:7" x14ac:dyDescent="0.25">
      <c r="A90" s="32" t="s">
        <v>138</v>
      </c>
      <c r="B90" s="32" t="s">
        <v>22</v>
      </c>
      <c r="C90" s="32" t="s">
        <v>56</v>
      </c>
      <c r="D90" s="32" t="s">
        <v>60</v>
      </c>
      <c r="E90" s="32" t="s">
        <v>94</v>
      </c>
      <c r="F90" s="33">
        <v>79537.16015625</v>
      </c>
      <c r="G90" s="34">
        <v>146805</v>
      </c>
    </row>
    <row r="91" spans="1:7" x14ac:dyDescent="0.25">
      <c r="A91" s="32" t="s">
        <v>138</v>
      </c>
      <c r="B91" s="32" t="s">
        <v>22</v>
      </c>
      <c r="C91" s="32" t="s">
        <v>56</v>
      </c>
      <c r="D91" s="32" t="s">
        <v>60</v>
      </c>
      <c r="E91" s="32" t="s">
        <v>63</v>
      </c>
      <c r="F91" s="33">
        <v>15746.85986328125</v>
      </c>
      <c r="G91" s="34">
        <v>66007.5</v>
      </c>
    </row>
    <row r="92" spans="1:7" ht="15.75" thickBot="1" x14ac:dyDescent="0.3">
      <c r="A92" s="19" t="s">
        <v>139</v>
      </c>
      <c r="B92" s="21"/>
      <c r="C92" s="21"/>
      <c r="D92" s="21"/>
      <c r="E92" s="21"/>
      <c r="F92" s="21">
        <f>SUM(F85:F91)</f>
        <v>178224.33996582031</v>
      </c>
      <c r="G92" s="20">
        <f>SUM(G85:G91)</f>
        <v>385826.61083984375</v>
      </c>
    </row>
    <row r="93" spans="1:7" x14ac:dyDescent="0.25">
      <c r="A93" s="32" t="s">
        <v>148</v>
      </c>
      <c r="B93" s="32" t="s">
        <v>22</v>
      </c>
      <c r="C93" s="32" t="s">
        <v>56</v>
      </c>
      <c r="D93" s="32" t="s">
        <v>59</v>
      </c>
      <c r="E93" s="32" t="s">
        <v>58</v>
      </c>
      <c r="F93" s="33">
        <v>9570.860107421875</v>
      </c>
      <c r="G93" s="34">
        <v>24513.64013671875</v>
      </c>
    </row>
    <row r="94" spans="1:7" x14ac:dyDescent="0.25">
      <c r="A94" s="32" t="s">
        <v>148</v>
      </c>
      <c r="B94" s="32" t="s">
        <v>22</v>
      </c>
      <c r="C94" s="32" t="s">
        <v>56</v>
      </c>
      <c r="D94" s="32" t="s">
        <v>60</v>
      </c>
      <c r="E94" s="32" t="s">
        <v>64</v>
      </c>
      <c r="F94" s="33">
        <v>1006.5599975585938</v>
      </c>
      <c r="G94" s="34">
        <v>18570</v>
      </c>
    </row>
    <row r="95" spans="1:7" x14ac:dyDescent="0.25">
      <c r="A95" s="32" t="s">
        <v>148</v>
      </c>
      <c r="B95" s="32" t="s">
        <v>22</v>
      </c>
      <c r="C95" s="32" t="s">
        <v>56</v>
      </c>
      <c r="D95" s="32" t="s">
        <v>60</v>
      </c>
      <c r="E95" s="32" t="s">
        <v>112</v>
      </c>
      <c r="F95" s="33">
        <v>4606.7001953125</v>
      </c>
      <c r="G95" s="34">
        <v>13769.75</v>
      </c>
    </row>
    <row r="96" spans="1:7" x14ac:dyDescent="0.25">
      <c r="A96" s="32" t="s">
        <v>148</v>
      </c>
      <c r="B96" s="32" t="s">
        <v>22</v>
      </c>
      <c r="C96" s="32" t="s">
        <v>56</v>
      </c>
      <c r="D96" s="32" t="s">
        <v>60</v>
      </c>
      <c r="E96" s="32" t="s">
        <v>94</v>
      </c>
      <c r="F96" s="33">
        <v>32876.640625</v>
      </c>
      <c r="G96" s="34">
        <v>43605</v>
      </c>
    </row>
    <row r="97" spans="1:7" x14ac:dyDescent="0.25">
      <c r="A97" s="32" t="s">
        <v>148</v>
      </c>
      <c r="B97" s="32" t="s">
        <v>22</v>
      </c>
      <c r="C97" s="32" t="s">
        <v>56</v>
      </c>
      <c r="D97" s="32" t="s">
        <v>150</v>
      </c>
      <c r="E97" s="32" t="s">
        <v>135</v>
      </c>
      <c r="F97" s="33">
        <v>678.58001708984375</v>
      </c>
      <c r="G97" s="34">
        <v>1042.3299560546875</v>
      </c>
    </row>
    <row r="98" spans="1:7" x14ac:dyDescent="0.25">
      <c r="A98" s="32" t="s">
        <v>148</v>
      </c>
      <c r="B98" s="32" t="s">
        <v>22</v>
      </c>
      <c r="C98" s="32" t="s">
        <v>65</v>
      </c>
      <c r="D98" s="32" t="s">
        <v>66</v>
      </c>
      <c r="E98" s="32" t="s">
        <v>58</v>
      </c>
      <c r="F98" s="33">
        <v>8326.3599853515625</v>
      </c>
      <c r="G98" s="34">
        <v>68731.65869140625</v>
      </c>
    </row>
    <row r="99" spans="1:7" x14ac:dyDescent="0.25">
      <c r="A99" s="32" t="s">
        <v>148</v>
      </c>
      <c r="B99" s="32" t="s">
        <v>22</v>
      </c>
      <c r="C99" s="32" t="s">
        <v>65</v>
      </c>
      <c r="D99" s="32" t="s">
        <v>67</v>
      </c>
      <c r="E99" s="32" t="s">
        <v>58</v>
      </c>
      <c r="F99" s="33">
        <v>3161.5699462890625</v>
      </c>
      <c r="G99" s="34">
        <v>28454.1494140625</v>
      </c>
    </row>
    <row r="100" spans="1:7" x14ac:dyDescent="0.25">
      <c r="A100" s="32" t="s">
        <v>148</v>
      </c>
      <c r="B100" s="32" t="s">
        <v>22</v>
      </c>
      <c r="C100" s="32" t="s">
        <v>65</v>
      </c>
      <c r="D100" s="32" t="s">
        <v>68</v>
      </c>
      <c r="E100" s="32" t="s">
        <v>58</v>
      </c>
      <c r="F100" s="33">
        <v>185.97000122070313</v>
      </c>
      <c r="G100" s="34">
        <v>1673.77001953125</v>
      </c>
    </row>
    <row r="101" spans="1:7" x14ac:dyDescent="0.25">
      <c r="A101" s="32" t="s">
        <v>148</v>
      </c>
      <c r="B101" s="32" t="s">
        <v>22</v>
      </c>
      <c r="C101" s="32" t="s">
        <v>65</v>
      </c>
      <c r="D101" s="32" t="s">
        <v>69</v>
      </c>
      <c r="E101" s="32" t="s">
        <v>58</v>
      </c>
      <c r="F101" s="33">
        <v>1233.780029296875</v>
      </c>
      <c r="G101" s="34">
        <v>11389.830322265625</v>
      </c>
    </row>
    <row r="102" spans="1:7" ht="15.75" thickBot="1" x14ac:dyDescent="0.3">
      <c r="A102" s="19" t="s">
        <v>149</v>
      </c>
      <c r="B102" s="21"/>
      <c r="C102" s="21"/>
      <c r="D102" s="21"/>
      <c r="E102" s="21"/>
      <c r="F102" s="21">
        <f>SUM(F93:F101)</f>
        <v>61647.020904541016</v>
      </c>
      <c r="G102" s="20">
        <f>SUM(G93:G101)</f>
        <v>211750.12854003906</v>
      </c>
    </row>
    <row r="103" spans="1:7" x14ac:dyDescent="0.25">
      <c r="A103" s="32" t="s">
        <v>151</v>
      </c>
      <c r="B103" s="32" t="s">
        <v>22</v>
      </c>
      <c r="C103" s="32" t="s">
        <v>56</v>
      </c>
      <c r="D103" s="32" t="s">
        <v>60</v>
      </c>
      <c r="E103" s="32" t="s">
        <v>64</v>
      </c>
      <c r="F103" s="33">
        <v>6395.619873046875</v>
      </c>
      <c r="G103" s="34">
        <v>27750</v>
      </c>
    </row>
    <row r="104" spans="1:7" x14ac:dyDescent="0.25">
      <c r="A104" s="32" t="s">
        <v>151</v>
      </c>
      <c r="B104" s="32" t="s">
        <v>22</v>
      </c>
      <c r="C104" s="32" t="s">
        <v>56</v>
      </c>
      <c r="D104" s="32" t="s">
        <v>60</v>
      </c>
      <c r="E104" s="32" t="s">
        <v>94</v>
      </c>
      <c r="F104" s="33">
        <v>45444.08984375</v>
      </c>
      <c r="G104" s="34">
        <v>45441</v>
      </c>
    </row>
    <row r="105" spans="1:7" x14ac:dyDescent="0.25">
      <c r="A105" s="32" t="s">
        <v>151</v>
      </c>
      <c r="B105" s="32" t="s">
        <v>22</v>
      </c>
      <c r="C105" s="32" t="s">
        <v>56</v>
      </c>
      <c r="D105" s="32" t="s">
        <v>60</v>
      </c>
      <c r="E105" s="32" t="s">
        <v>63</v>
      </c>
      <c r="F105" s="33">
        <v>16500.669921875</v>
      </c>
      <c r="G105" s="34">
        <v>49382.1015625</v>
      </c>
    </row>
    <row r="106" spans="1:7" x14ac:dyDescent="0.25">
      <c r="A106" s="32" t="s">
        <v>151</v>
      </c>
      <c r="B106" s="32" t="s">
        <v>153</v>
      </c>
      <c r="C106" s="32" t="s">
        <v>56</v>
      </c>
      <c r="D106" s="32" t="s">
        <v>60</v>
      </c>
      <c r="E106" s="32" t="s">
        <v>94</v>
      </c>
      <c r="F106" s="33">
        <v>13260.4296875</v>
      </c>
      <c r="G106" s="34">
        <v>96058.25</v>
      </c>
    </row>
    <row r="107" spans="1:7" ht="15.75" thickBot="1" x14ac:dyDescent="0.3">
      <c r="A107" s="19" t="s">
        <v>152</v>
      </c>
      <c r="B107" s="21"/>
      <c r="C107" s="21"/>
      <c r="D107" s="21"/>
      <c r="E107" s="21"/>
      <c r="F107" s="21">
        <f>SUM(F103:F106)</f>
        <v>81600.809326171875</v>
      </c>
      <c r="G107" s="20">
        <f>SUM(G103:G106)</f>
        <v>218631.3515625</v>
      </c>
    </row>
    <row r="108" spans="1:7" ht="16.5" thickBot="1" x14ac:dyDescent="0.3">
      <c r="A108" s="17" t="s">
        <v>0</v>
      </c>
      <c r="B108" s="17"/>
      <c r="C108" s="17"/>
      <c r="D108" s="17"/>
      <c r="E108" s="17"/>
      <c r="F108" s="17">
        <f>SUM(F107,F102,F92,F84,F77,F66,F55,F47,F43,F37,F30,F23)</f>
        <v>892108.62879180908</v>
      </c>
      <c r="G108" s="18">
        <f>SUM(G107,G102,G92,G84,G77,G66,G55,G47,G43,G37,G30,G23)</f>
        <v>2935740.7351379395</v>
      </c>
    </row>
    <row r="110" spans="1:7" x14ac:dyDescent="0.25">
      <c r="A110" t="s">
        <v>35</v>
      </c>
    </row>
  </sheetData>
  <sortState xmlns:xlrd2="http://schemas.microsoft.com/office/spreadsheetml/2017/richdata2" ref="A12:H115">
    <sortCondition ref="D12:D115"/>
    <sortCondition ref="E12:E115"/>
  </sortState>
  <mergeCells count="6">
    <mergeCell ref="A11:G11"/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workbookViewId="0">
      <selection activeCell="G61" sqref="G61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42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Diciembre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1</v>
      </c>
      <c r="D13" s="32" t="s">
        <v>70</v>
      </c>
      <c r="E13" s="32" t="s">
        <v>47</v>
      </c>
      <c r="F13" s="33">
        <v>8213</v>
      </c>
      <c r="G13" s="34">
        <v>13565</v>
      </c>
    </row>
    <row r="14" spans="1:7" ht="15.75" thickBot="1" x14ac:dyDescent="0.3">
      <c r="A14" s="19" t="s">
        <v>38</v>
      </c>
      <c r="B14" s="21"/>
      <c r="C14" s="21"/>
      <c r="D14" s="21"/>
      <c r="E14" s="21"/>
      <c r="F14" s="21">
        <f>SUM(F13)</f>
        <v>8213</v>
      </c>
      <c r="G14" s="20">
        <f>SUM(G13)</f>
        <v>13565</v>
      </c>
    </row>
    <row r="15" spans="1:7" x14ac:dyDescent="0.25">
      <c r="A15" s="32"/>
      <c r="B15" s="32"/>
      <c r="C15" s="32"/>
      <c r="D15" s="32"/>
      <c r="E15" s="32"/>
      <c r="F15" s="33">
        <v>0</v>
      </c>
      <c r="G15" s="34">
        <v>0</v>
      </c>
    </row>
    <row r="16" spans="1:7" ht="15.75" thickBot="1" x14ac:dyDescent="0.3">
      <c r="A16" s="19" t="s">
        <v>36</v>
      </c>
      <c r="B16" s="21"/>
      <c r="C16" s="21"/>
      <c r="D16" s="21"/>
      <c r="E16" s="21"/>
      <c r="F16" s="21">
        <f>SUM(F15)</f>
        <v>0</v>
      </c>
      <c r="G16" s="20">
        <f>SUM(G15)</f>
        <v>0</v>
      </c>
    </row>
    <row r="17" spans="1:7" x14ac:dyDescent="0.25">
      <c r="A17" s="32" t="s">
        <v>32</v>
      </c>
      <c r="B17" s="32" t="s">
        <v>22</v>
      </c>
      <c r="C17" s="32" t="s">
        <v>1</v>
      </c>
      <c r="D17" s="32" t="s">
        <v>71</v>
      </c>
      <c r="E17" s="32" t="s">
        <v>72</v>
      </c>
      <c r="F17" s="33">
        <v>4252.080078125</v>
      </c>
      <c r="G17" s="34">
        <v>1420.050048828125</v>
      </c>
    </row>
    <row r="18" spans="1:7" ht="15.75" thickBot="1" x14ac:dyDescent="0.3">
      <c r="A18" s="19" t="s">
        <v>37</v>
      </c>
      <c r="B18" s="21"/>
      <c r="C18" s="21"/>
      <c r="D18" s="21"/>
      <c r="E18" s="21"/>
      <c r="F18" s="21">
        <f>SUM(F17)</f>
        <v>4252.080078125</v>
      </c>
      <c r="G18" s="20">
        <f>SUM(G17)</f>
        <v>1420.050048828125</v>
      </c>
    </row>
    <row r="19" spans="1:7" x14ac:dyDescent="0.25">
      <c r="A19" s="32" t="s">
        <v>101</v>
      </c>
      <c r="B19" s="32" t="s">
        <v>22</v>
      </c>
      <c r="C19" s="32" t="s">
        <v>1</v>
      </c>
      <c r="D19" s="32" t="s">
        <v>71</v>
      </c>
      <c r="E19" s="32" t="s">
        <v>47</v>
      </c>
      <c r="F19" s="33">
        <v>13344.8701171875</v>
      </c>
      <c r="G19" s="34">
        <v>326112.96875</v>
      </c>
    </row>
    <row r="20" spans="1:7" x14ac:dyDescent="0.25">
      <c r="A20" s="32" t="s">
        <v>101</v>
      </c>
      <c r="B20" s="32" t="s">
        <v>22</v>
      </c>
      <c r="C20" s="32" t="s">
        <v>1</v>
      </c>
      <c r="D20" s="32" t="s">
        <v>71</v>
      </c>
      <c r="E20" s="32" t="s">
        <v>72</v>
      </c>
      <c r="F20" s="33">
        <v>3039.9599609375</v>
      </c>
      <c r="G20" s="34">
        <v>21030.8203125</v>
      </c>
    </row>
    <row r="21" spans="1:7" ht="30" x14ac:dyDescent="0.25">
      <c r="A21" s="32" t="s">
        <v>101</v>
      </c>
      <c r="B21" s="32" t="s">
        <v>22</v>
      </c>
      <c r="C21" s="32" t="s">
        <v>1</v>
      </c>
      <c r="D21" s="32" t="s">
        <v>104</v>
      </c>
      <c r="E21" s="32" t="s">
        <v>105</v>
      </c>
      <c r="F21" s="33">
        <v>9876.0703125</v>
      </c>
      <c r="G21" s="34">
        <v>65520</v>
      </c>
    </row>
    <row r="22" spans="1:7" ht="30" x14ac:dyDescent="0.25">
      <c r="A22" s="32" t="s">
        <v>101</v>
      </c>
      <c r="B22" s="32" t="s">
        <v>22</v>
      </c>
      <c r="C22" s="32" t="s">
        <v>1</v>
      </c>
      <c r="D22" s="32" t="s">
        <v>106</v>
      </c>
      <c r="E22" s="32" t="s">
        <v>47</v>
      </c>
      <c r="F22" s="33">
        <v>3329.929931640625</v>
      </c>
      <c r="G22" s="34">
        <v>11614</v>
      </c>
    </row>
    <row r="23" spans="1:7" ht="15.75" thickBot="1" x14ac:dyDescent="0.3">
      <c r="A23" s="19" t="s">
        <v>102</v>
      </c>
      <c r="B23" s="21"/>
      <c r="C23" s="21"/>
      <c r="D23" s="21"/>
      <c r="E23" s="21"/>
      <c r="F23" s="21">
        <f>SUM(F19:F22)</f>
        <v>29590.830322265625</v>
      </c>
      <c r="G23" s="20">
        <f>SUM(G19:G22)</f>
        <v>424277.7890625</v>
      </c>
    </row>
    <row r="24" spans="1:7" x14ac:dyDescent="0.25">
      <c r="A24" s="32" t="s">
        <v>108</v>
      </c>
      <c r="B24" s="32" t="s">
        <v>22</v>
      </c>
      <c r="C24" s="32" t="s">
        <v>1</v>
      </c>
      <c r="D24" s="32" t="s">
        <v>110</v>
      </c>
      <c r="E24" s="32" t="s">
        <v>64</v>
      </c>
      <c r="F24" s="33">
        <v>1309.3800048828125</v>
      </c>
      <c r="G24" s="34">
        <v>9942.2998046875</v>
      </c>
    </row>
    <row r="25" spans="1:7" ht="15.75" thickBot="1" x14ac:dyDescent="0.3">
      <c r="A25" s="19" t="s">
        <v>109</v>
      </c>
      <c r="B25" s="21"/>
      <c r="C25" s="21"/>
      <c r="D25" s="21"/>
      <c r="E25" s="21"/>
      <c r="F25" s="21">
        <f>SUM(F24)</f>
        <v>1309.3800048828125</v>
      </c>
      <c r="G25" s="20">
        <f>SUM(G24)</f>
        <v>9942.2998046875</v>
      </c>
    </row>
    <row r="26" spans="1:7" x14ac:dyDescent="0.25">
      <c r="A26" s="32" t="s">
        <v>113</v>
      </c>
      <c r="B26" s="32" t="s">
        <v>22</v>
      </c>
      <c r="C26" s="32" t="s">
        <v>1</v>
      </c>
      <c r="D26" s="32" t="s">
        <v>71</v>
      </c>
      <c r="E26" s="32" t="s">
        <v>47</v>
      </c>
      <c r="F26" s="33">
        <v>22289.6796875</v>
      </c>
      <c r="G26" s="34">
        <v>547626.4375</v>
      </c>
    </row>
    <row r="27" spans="1:7" ht="15.75" thickBot="1" x14ac:dyDescent="0.3">
      <c r="A27" s="19" t="s">
        <v>114</v>
      </c>
      <c r="B27" s="21"/>
      <c r="C27" s="21"/>
      <c r="D27" s="21"/>
      <c r="E27" s="21"/>
      <c r="F27" s="21">
        <f>SUM(F26)</f>
        <v>22289.6796875</v>
      </c>
      <c r="G27" s="20">
        <f>SUM(G26)</f>
        <v>547626.4375</v>
      </c>
    </row>
    <row r="28" spans="1:7" x14ac:dyDescent="0.25">
      <c r="A28" s="32" t="s">
        <v>120</v>
      </c>
      <c r="B28" s="32" t="s">
        <v>22</v>
      </c>
      <c r="C28" s="32" t="s">
        <v>1</v>
      </c>
      <c r="D28" s="32" t="s">
        <v>71</v>
      </c>
      <c r="E28" s="32" t="s">
        <v>47</v>
      </c>
      <c r="F28" s="33">
        <v>11099.1796875</v>
      </c>
      <c r="G28" s="34">
        <v>270194.03125</v>
      </c>
    </row>
    <row r="29" spans="1:7" x14ac:dyDescent="0.25">
      <c r="A29" s="32" t="s">
        <v>120</v>
      </c>
      <c r="B29" s="32" t="s">
        <v>22</v>
      </c>
      <c r="C29" s="32" t="s">
        <v>1</v>
      </c>
      <c r="D29" s="32" t="s">
        <v>71</v>
      </c>
      <c r="E29" s="32" t="s">
        <v>72</v>
      </c>
      <c r="F29" s="33">
        <v>4732.080078125</v>
      </c>
      <c r="G29" s="34">
        <v>31062.08984375</v>
      </c>
    </row>
    <row r="30" spans="1:7" x14ac:dyDescent="0.25">
      <c r="A30" s="32" t="s">
        <v>120</v>
      </c>
      <c r="B30" s="32" t="s">
        <v>22</v>
      </c>
      <c r="C30" s="32" t="s">
        <v>1</v>
      </c>
      <c r="D30" s="32" t="s">
        <v>126</v>
      </c>
      <c r="E30" s="32" t="s">
        <v>127</v>
      </c>
      <c r="F30" s="33">
        <v>4773.1201171875</v>
      </c>
      <c r="G30" s="34">
        <v>36097.19140625</v>
      </c>
    </row>
    <row r="31" spans="1:7" x14ac:dyDescent="0.25">
      <c r="A31" s="32" t="s">
        <v>120</v>
      </c>
      <c r="B31" s="32" t="s">
        <v>22</v>
      </c>
      <c r="C31" s="32" t="s">
        <v>1</v>
      </c>
      <c r="D31" s="32" t="s">
        <v>126</v>
      </c>
      <c r="E31" s="32" t="s">
        <v>72</v>
      </c>
      <c r="F31" s="33">
        <v>4665.60009765625</v>
      </c>
      <c r="G31" s="34">
        <v>34106.46875</v>
      </c>
    </row>
    <row r="32" spans="1:7" x14ac:dyDescent="0.25">
      <c r="A32" s="32" t="s">
        <v>120</v>
      </c>
      <c r="B32" s="32" t="s">
        <v>22</v>
      </c>
      <c r="C32" s="32" t="s">
        <v>1</v>
      </c>
      <c r="D32" s="32" t="s">
        <v>70</v>
      </c>
      <c r="E32" s="32" t="s">
        <v>47</v>
      </c>
      <c r="F32" s="33">
        <v>1406.6199951171875</v>
      </c>
      <c r="G32" s="34">
        <v>3206.52001953125</v>
      </c>
    </row>
    <row r="33" spans="1:7" ht="15.75" thickBot="1" x14ac:dyDescent="0.3">
      <c r="A33" s="19" t="s">
        <v>124</v>
      </c>
      <c r="B33" s="21"/>
      <c r="C33" s="21"/>
      <c r="D33" s="21"/>
      <c r="E33" s="21"/>
      <c r="F33" s="21">
        <f>SUM(F28:F32)</f>
        <v>26676.599975585938</v>
      </c>
      <c r="G33" s="20">
        <f>SUM(G28:G32)</f>
        <v>374666.30126953125</v>
      </c>
    </row>
    <row r="34" spans="1:7" x14ac:dyDescent="0.25">
      <c r="A34" s="32" t="s">
        <v>129</v>
      </c>
      <c r="B34" s="32" t="s">
        <v>22</v>
      </c>
      <c r="C34" s="32" t="s">
        <v>1</v>
      </c>
      <c r="D34" s="32" t="s">
        <v>104</v>
      </c>
      <c r="E34" s="32" t="s">
        <v>61</v>
      </c>
      <c r="F34" s="33">
        <v>2286.139892578125</v>
      </c>
      <c r="G34" s="34">
        <v>2381.0799560546875</v>
      </c>
    </row>
    <row r="35" spans="1:7" x14ac:dyDescent="0.25">
      <c r="A35" s="32" t="s">
        <v>129</v>
      </c>
      <c r="B35" s="32" t="s">
        <v>22</v>
      </c>
      <c r="C35" s="32" t="s">
        <v>1</v>
      </c>
      <c r="D35" s="32" t="s">
        <v>110</v>
      </c>
      <c r="E35" s="32" t="s">
        <v>58</v>
      </c>
      <c r="F35" s="33">
        <v>50</v>
      </c>
      <c r="G35" s="34">
        <v>15</v>
      </c>
    </row>
    <row r="36" spans="1:7" ht="15.75" thickBot="1" x14ac:dyDescent="0.3">
      <c r="A36" s="19" t="s">
        <v>130</v>
      </c>
      <c r="B36" s="21"/>
      <c r="C36" s="21"/>
      <c r="D36" s="21"/>
      <c r="E36" s="21"/>
      <c r="F36" s="21">
        <f>SUM(F34:F35)</f>
        <v>2336.139892578125</v>
      </c>
      <c r="G36" s="20">
        <f>SUM(G34:G35)</f>
        <v>2396.0799560546875</v>
      </c>
    </row>
    <row r="37" spans="1:7" x14ac:dyDescent="0.25">
      <c r="A37" s="32" t="s">
        <v>132</v>
      </c>
      <c r="B37" s="32" t="s">
        <v>22</v>
      </c>
      <c r="C37" s="32" t="s">
        <v>1</v>
      </c>
      <c r="D37" s="32" t="s">
        <v>71</v>
      </c>
      <c r="E37" s="32" t="s">
        <v>47</v>
      </c>
      <c r="F37" s="33">
        <v>9834.01953125</v>
      </c>
      <c r="G37" s="34">
        <v>235697.765625</v>
      </c>
    </row>
    <row r="38" spans="1:7" x14ac:dyDescent="0.25">
      <c r="A38" s="32" t="s">
        <v>132</v>
      </c>
      <c r="B38" s="32" t="s">
        <v>22</v>
      </c>
      <c r="C38" s="32" t="s">
        <v>1</v>
      </c>
      <c r="D38" s="32" t="s">
        <v>70</v>
      </c>
      <c r="E38" s="32" t="s">
        <v>47</v>
      </c>
      <c r="F38" s="33">
        <v>2727.60009765625</v>
      </c>
      <c r="G38" s="34">
        <v>2572</v>
      </c>
    </row>
    <row r="39" spans="1:7" ht="15.75" thickBot="1" x14ac:dyDescent="0.3">
      <c r="A39" s="19" t="s">
        <v>133</v>
      </c>
      <c r="B39" s="21"/>
      <c r="C39" s="21"/>
      <c r="D39" s="21"/>
      <c r="E39" s="21"/>
      <c r="F39" s="21">
        <f>SUM(F37:F38)</f>
        <v>12561.61962890625</v>
      </c>
      <c r="G39" s="20">
        <f>SUM(G37:G38)</f>
        <v>238269.765625</v>
      </c>
    </row>
    <row r="40" spans="1:7" x14ac:dyDescent="0.25">
      <c r="A40" s="32" t="s">
        <v>138</v>
      </c>
      <c r="B40" s="32" t="s">
        <v>22</v>
      </c>
      <c r="C40" s="32" t="s">
        <v>1</v>
      </c>
      <c r="D40" s="32" t="s">
        <v>71</v>
      </c>
      <c r="E40" s="32" t="s">
        <v>127</v>
      </c>
      <c r="F40" s="33">
        <v>4759.66015625</v>
      </c>
      <c r="G40" s="34">
        <v>35125.73046875</v>
      </c>
    </row>
    <row r="41" spans="1:7" x14ac:dyDescent="0.25">
      <c r="A41" s="32" t="s">
        <v>140</v>
      </c>
      <c r="B41" s="32" t="s">
        <v>22</v>
      </c>
      <c r="C41" s="32" t="s">
        <v>1</v>
      </c>
      <c r="D41" s="32" t="s">
        <v>71</v>
      </c>
      <c r="E41" s="32" t="s">
        <v>88</v>
      </c>
      <c r="F41" s="33">
        <v>161</v>
      </c>
      <c r="G41" s="34">
        <v>42</v>
      </c>
    </row>
    <row r="42" spans="1:7" x14ac:dyDescent="0.25">
      <c r="A42" s="32" t="s">
        <v>138</v>
      </c>
      <c r="B42" s="32" t="s">
        <v>22</v>
      </c>
      <c r="C42" s="32" t="s">
        <v>1</v>
      </c>
      <c r="D42" s="32" t="s">
        <v>71</v>
      </c>
      <c r="E42" s="32" t="s">
        <v>47</v>
      </c>
      <c r="F42" s="33">
        <v>10576.1796875</v>
      </c>
      <c r="G42" s="34">
        <v>249964.40625</v>
      </c>
    </row>
    <row r="43" spans="1:7" x14ac:dyDescent="0.25">
      <c r="A43" s="32" t="s">
        <v>138</v>
      </c>
      <c r="B43" s="32" t="s">
        <v>22</v>
      </c>
      <c r="C43" s="32" t="s">
        <v>1</v>
      </c>
      <c r="D43" s="32" t="s">
        <v>141</v>
      </c>
      <c r="E43" s="32" t="s">
        <v>47</v>
      </c>
      <c r="F43" s="33">
        <v>21772.80078125</v>
      </c>
      <c r="G43" s="34">
        <v>65520</v>
      </c>
    </row>
    <row r="44" spans="1:7" x14ac:dyDescent="0.25">
      <c r="A44" s="32" t="s">
        <v>138</v>
      </c>
      <c r="B44" s="32" t="s">
        <v>22</v>
      </c>
      <c r="C44" s="32" t="s">
        <v>1</v>
      </c>
      <c r="D44" s="32" t="s">
        <v>126</v>
      </c>
      <c r="E44" s="32" t="s">
        <v>50</v>
      </c>
      <c r="F44" s="33">
        <v>4746.240234375</v>
      </c>
      <c r="G44" s="34">
        <v>40489.69921875</v>
      </c>
    </row>
    <row r="45" spans="1:7" x14ac:dyDescent="0.25">
      <c r="A45" s="32" t="s">
        <v>138</v>
      </c>
      <c r="B45" s="32" t="s">
        <v>22</v>
      </c>
      <c r="C45" s="32" t="s">
        <v>1</v>
      </c>
      <c r="D45" s="32" t="s">
        <v>70</v>
      </c>
      <c r="E45" s="32" t="s">
        <v>47</v>
      </c>
      <c r="F45" s="33">
        <v>5141.2900390625</v>
      </c>
      <c r="G45" s="34">
        <v>53341.80078125</v>
      </c>
    </row>
    <row r="46" spans="1:7" x14ac:dyDescent="0.25">
      <c r="A46" s="32" t="s">
        <v>138</v>
      </c>
      <c r="B46" s="32" t="s">
        <v>22</v>
      </c>
      <c r="C46" s="32" t="s">
        <v>1</v>
      </c>
      <c r="D46" s="32" t="s">
        <v>110</v>
      </c>
      <c r="E46" s="32" t="s">
        <v>125</v>
      </c>
      <c r="F46" s="33">
        <v>20657.400390625</v>
      </c>
      <c r="G46" s="34">
        <v>23453.8203125</v>
      </c>
    </row>
    <row r="47" spans="1:7" ht="15.75" thickBot="1" x14ac:dyDescent="0.3">
      <c r="A47" s="19" t="s">
        <v>139</v>
      </c>
      <c r="B47" s="21"/>
      <c r="C47" s="21"/>
      <c r="D47" s="21"/>
      <c r="E47" s="21"/>
      <c r="F47" s="21">
        <f>SUM(F40:F46)</f>
        <v>67814.5712890625</v>
      </c>
      <c r="G47" s="20">
        <f>SUM(G40:G46)</f>
        <v>467937.45703125</v>
      </c>
    </row>
    <row r="48" spans="1:7" x14ac:dyDescent="0.25">
      <c r="A48" s="32" t="s">
        <v>148</v>
      </c>
      <c r="B48" s="32" t="s">
        <v>22</v>
      </c>
      <c r="C48" s="32" t="s">
        <v>1</v>
      </c>
      <c r="D48" s="32" t="s">
        <v>71</v>
      </c>
      <c r="E48" s="32" t="s">
        <v>72</v>
      </c>
      <c r="F48" s="33">
        <v>4732.080078125</v>
      </c>
      <c r="G48" s="34">
        <v>31164.08984375</v>
      </c>
    </row>
    <row r="49" spans="1:7" x14ac:dyDescent="0.25">
      <c r="A49" s="32" t="s">
        <v>148</v>
      </c>
      <c r="B49" s="32" t="s">
        <v>22</v>
      </c>
      <c r="C49" s="32" t="s">
        <v>1</v>
      </c>
      <c r="D49" s="32" t="s">
        <v>141</v>
      </c>
      <c r="E49" s="32" t="s">
        <v>47</v>
      </c>
      <c r="F49" s="33">
        <v>21772.80078125</v>
      </c>
      <c r="G49" s="34">
        <v>65520</v>
      </c>
    </row>
    <row r="50" spans="1:7" ht="15.75" thickBot="1" x14ac:dyDescent="0.3">
      <c r="A50" s="19" t="s">
        <v>149</v>
      </c>
      <c r="B50" s="21"/>
      <c r="C50" s="21"/>
      <c r="D50" s="21"/>
      <c r="E50" s="21"/>
      <c r="F50" s="21">
        <f>SUM(F48:F49)</f>
        <v>26504.880859375</v>
      </c>
      <c r="G50" s="20">
        <f>SUM(G48:G49)</f>
        <v>96684.08984375</v>
      </c>
    </row>
    <row r="51" spans="1:7" x14ac:dyDescent="0.25">
      <c r="A51" s="32" t="s">
        <v>151</v>
      </c>
      <c r="B51" s="32" t="s">
        <v>22</v>
      </c>
      <c r="C51" s="32" t="s">
        <v>1</v>
      </c>
      <c r="D51" s="32" t="s">
        <v>154</v>
      </c>
      <c r="E51" s="32" t="s">
        <v>61</v>
      </c>
      <c r="F51" s="33">
        <v>21331.51953125</v>
      </c>
      <c r="G51" s="34">
        <v>17692</v>
      </c>
    </row>
    <row r="52" spans="1:7" x14ac:dyDescent="0.25">
      <c r="A52" s="32" t="s">
        <v>151</v>
      </c>
      <c r="B52" s="32" t="s">
        <v>22</v>
      </c>
      <c r="C52" s="32" t="s">
        <v>1</v>
      </c>
      <c r="D52" s="32" t="s">
        <v>154</v>
      </c>
      <c r="E52" s="32" t="s">
        <v>146</v>
      </c>
      <c r="F52" s="33">
        <v>24765.930389404297</v>
      </c>
      <c r="G52" s="34">
        <v>33626.7001953125</v>
      </c>
    </row>
    <row r="53" spans="1:7" x14ac:dyDescent="0.25">
      <c r="A53" s="32" t="s">
        <v>151</v>
      </c>
      <c r="B53" s="32" t="s">
        <v>22</v>
      </c>
      <c r="C53" s="32" t="s">
        <v>1</v>
      </c>
      <c r="D53" s="32" t="s">
        <v>154</v>
      </c>
      <c r="E53" s="32" t="s">
        <v>58</v>
      </c>
      <c r="F53" s="33">
        <v>24077.020782470703</v>
      </c>
      <c r="G53" s="34">
        <v>16711.419555664063</v>
      </c>
    </row>
    <row r="54" spans="1:7" x14ac:dyDescent="0.25">
      <c r="A54" s="32" t="s">
        <v>151</v>
      </c>
      <c r="B54" s="32" t="s">
        <v>22</v>
      </c>
      <c r="C54" s="32" t="s">
        <v>1</v>
      </c>
      <c r="D54" s="32" t="s">
        <v>110</v>
      </c>
      <c r="E54" s="32" t="s">
        <v>61</v>
      </c>
      <c r="F54" s="33">
        <v>1005.1500244140625</v>
      </c>
      <c r="G54" s="34">
        <v>243</v>
      </c>
    </row>
    <row r="55" spans="1:7" ht="15.75" thickBot="1" x14ac:dyDescent="0.3">
      <c r="A55" s="19" t="s">
        <v>152</v>
      </c>
      <c r="B55" s="21"/>
      <c r="C55" s="21"/>
      <c r="D55" s="21"/>
      <c r="E55" s="21"/>
      <c r="F55" s="21">
        <f>SUM(F51:F54)</f>
        <v>71179.620727539063</v>
      </c>
      <c r="G55" s="20">
        <f>SUM(G51:G54)</f>
        <v>68273.119750976563</v>
      </c>
    </row>
    <row r="56" spans="1:7" ht="16.5" thickBot="1" x14ac:dyDescent="0.3">
      <c r="A56" s="17" t="s">
        <v>0</v>
      </c>
      <c r="B56" s="17"/>
      <c r="C56" s="17"/>
      <c r="D56" s="17"/>
      <c r="E56" s="17"/>
      <c r="F56" s="17">
        <f>SUM(F39,F36,F33,F27,F25,F23,F18,F16,F14)</f>
        <v>107229.32958984375</v>
      </c>
      <c r="G56" s="18">
        <f>SUM(G39,G36,G33,G27,G25,G23,G18,G16,G14)</f>
        <v>1612163.7232666016</v>
      </c>
    </row>
    <row r="58" spans="1:7" x14ac:dyDescent="0.25">
      <c r="A58" t="s">
        <v>35</v>
      </c>
    </row>
  </sheetData>
  <sortState xmlns:xlrd2="http://schemas.microsoft.com/office/spreadsheetml/2017/richdata2" ref="A12:H70">
    <sortCondition ref="D12:D70"/>
    <sortCondition ref="E12:E7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8"/>
  <sheetViews>
    <sheetView workbookViewId="0">
      <selection activeCell="G35" sqref="G35"/>
    </sheetView>
  </sheetViews>
  <sheetFormatPr baseColWidth="10" defaultColWidth="28.28515625" defaultRowHeight="15" x14ac:dyDescent="0.25"/>
  <cols>
    <col min="1" max="1" width="12.5703125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43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Diciembre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73</v>
      </c>
      <c r="C13" s="32" t="s">
        <v>49</v>
      </c>
      <c r="D13" s="32" t="s">
        <v>74</v>
      </c>
      <c r="E13" s="32" t="s">
        <v>50</v>
      </c>
      <c r="F13" s="33">
        <v>453.60000610351563</v>
      </c>
      <c r="G13" s="34">
        <v>1581</v>
      </c>
    </row>
    <row r="14" spans="1:7" x14ac:dyDescent="0.25">
      <c r="A14" s="32" t="s">
        <v>23</v>
      </c>
      <c r="B14" s="32" t="s">
        <v>73</v>
      </c>
      <c r="C14" s="32" t="s">
        <v>49</v>
      </c>
      <c r="D14" s="32" t="s">
        <v>55</v>
      </c>
      <c r="E14" s="32" t="s">
        <v>47</v>
      </c>
      <c r="F14" s="33">
        <v>1930.050048828125</v>
      </c>
      <c r="G14" s="34">
        <v>6555</v>
      </c>
    </row>
    <row r="15" spans="1:7" ht="15.75" thickBot="1" x14ac:dyDescent="0.3">
      <c r="A15" s="19" t="s">
        <v>38</v>
      </c>
      <c r="B15" s="21"/>
      <c r="C15" s="21"/>
      <c r="D15" s="21"/>
      <c r="E15" s="21"/>
      <c r="F15" s="21">
        <f>SUM(F13:F14)</f>
        <v>2383.6500549316406</v>
      </c>
      <c r="G15" s="20">
        <f>SUM(G13:G14)</f>
        <v>8136</v>
      </c>
    </row>
    <row r="16" spans="1:7" x14ac:dyDescent="0.25">
      <c r="A16" s="32"/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36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32</v>
      </c>
      <c r="B18" s="32" t="s">
        <v>73</v>
      </c>
      <c r="C18" s="32" t="s">
        <v>49</v>
      </c>
      <c r="D18" s="32" t="s">
        <v>74</v>
      </c>
      <c r="E18" s="32" t="s">
        <v>50</v>
      </c>
      <c r="F18" s="33">
        <v>453.60000610351563</v>
      </c>
      <c r="G18" s="34">
        <v>1860</v>
      </c>
    </row>
    <row r="19" spans="1:7" ht="15.75" thickBot="1" x14ac:dyDescent="0.3">
      <c r="A19" s="19" t="s">
        <v>37</v>
      </c>
      <c r="B19" s="21"/>
      <c r="C19" s="21"/>
      <c r="D19" s="21"/>
      <c r="E19" s="21"/>
      <c r="F19" s="21">
        <f>SUM(F18)</f>
        <v>453.60000610351563</v>
      </c>
      <c r="G19" s="20">
        <f>SUM(G18)</f>
        <v>1860</v>
      </c>
    </row>
    <row r="20" spans="1:7" x14ac:dyDescent="0.25">
      <c r="A20" s="32"/>
      <c r="B20" s="32"/>
      <c r="C20" s="32"/>
      <c r="D20" s="32"/>
      <c r="E20" s="32"/>
      <c r="F20" s="33">
        <v>0</v>
      </c>
      <c r="G20" s="34">
        <v>0</v>
      </c>
    </row>
    <row r="21" spans="1:7" ht="15.75" thickBot="1" x14ac:dyDescent="0.3">
      <c r="A21" s="19" t="s">
        <v>102</v>
      </c>
      <c r="B21" s="21"/>
      <c r="C21" s="21"/>
      <c r="D21" s="21"/>
      <c r="E21" s="21"/>
      <c r="F21" s="21">
        <f>SUM(F20)</f>
        <v>0</v>
      </c>
      <c r="G21" s="20">
        <f>SUM(G20)</f>
        <v>0</v>
      </c>
    </row>
    <row r="22" spans="1:7" x14ac:dyDescent="0.25">
      <c r="A22" s="32"/>
      <c r="B22" s="32"/>
      <c r="C22" s="32"/>
      <c r="D22" s="32"/>
      <c r="E22" s="32"/>
      <c r="F22" s="33">
        <v>0</v>
      </c>
      <c r="G22" s="34">
        <v>0</v>
      </c>
    </row>
    <row r="23" spans="1:7" ht="15.75" thickBot="1" x14ac:dyDescent="0.3">
      <c r="A23" s="19" t="s">
        <v>109</v>
      </c>
      <c r="B23" s="21"/>
      <c r="C23" s="21"/>
      <c r="D23" s="21"/>
      <c r="E23" s="21"/>
      <c r="F23" s="21">
        <f>SUM(F22)</f>
        <v>0</v>
      </c>
      <c r="G23" s="20">
        <f>SUM(G22)</f>
        <v>0</v>
      </c>
    </row>
    <row r="24" spans="1:7" x14ac:dyDescent="0.25">
      <c r="A24" s="32"/>
      <c r="B24" s="32"/>
      <c r="C24" s="32"/>
      <c r="D24" s="32"/>
      <c r="E24" s="32"/>
      <c r="F24" s="33">
        <v>0</v>
      </c>
      <c r="G24" s="34">
        <v>0</v>
      </c>
    </row>
    <row r="25" spans="1:7" ht="15.75" thickBot="1" x14ac:dyDescent="0.3">
      <c r="A25" s="19" t="s">
        <v>114</v>
      </c>
      <c r="B25" s="21"/>
      <c r="C25" s="21"/>
      <c r="D25" s="21"/>
      <c r="E25" s="21"/>
      <c r="F25" s="21">
        <f>SUM(F24)</f>
        <v>0</v>
      </c>
      <c r="G25" s="20">
        <f>SUM(G24)</f>
        <v>0</v>
      </c>
    </row>
    <row r="26" spans="1:7" x14ac:dyDescent="0.25">
      <c r="A26" s="32" t="s">
        <v>129</v>
      </c>
      <c r="B26" s="32" t="s">
        <v>73</v>
      </c>
      <c r="C26" s="32" t="s">
        <v>49</v>
      </c>
      <c r="D26" s="32" t="s">
        <v>74</v>
      </c>
      <c r="E26" s="32" t="s">
        <v>50</v>
      </c>
      <c r="F26" s="33">
        <v>1043.3999938964844</v>
      </c>
      <c r="G26" s="34">
        <v>4330</v>
      </c>
    </row>
    <row r="27" spans="1:7" ht="15.75" thickBot="1" x14ac:dyDescent="0.3">
      <c r="A27" s="19" t="s">
        <v>130</v>
      </c>
      <c r="B27" s="21"/>
      <c r="C27" s="21"/>
      <c r="D27" s="21"/>
      <c r="E27" s="21"/>
      <c r="F27" s="21">
        <f>SUM(F26)</f>
        <v>1043.3999938964844</v>
      </c>
      <c r="G27" s="20">
        <f>SUM(G26)</f>
        <v>4330</v>
      </c>
    </row>
    <row r="28" spans="1:7" x14ac:dyDescent="0.25">
      <c r="A28" s="32"/>
      <c r="B28" s="32"/>
      <c r="C28" s="32"/>
      <c r="D28" s="32"/>
      <c r="E28" s="32"/>
      <c r="F28" s="33">
        <v>0</v>
      </c>
      <c r="G28" s="34">
        <v>0</v>
      </c>
    </row>
    <row r="29" spans="1:7" ht="15.75" thickBot="1" x14ac:dyDescent="0.3">
      <c r="A29" s="19" t="s">
        <v>133</v>
      </c>
      <c r="B29" s="21"/>
      <c r="C29" s="21"/>
      <c r="D29" s="21"/>
      <c r="E29" s="21"/>
      <c r="F29" s="21">
        <f>SUM(F28)</f>
        <v>0</v>
      </c>
      <c r="G29" s="20">
        <f>SUM(G28)</f>
        <v>0</v>
      </c>
    </row>
    <row r="30" spans="1:7" x14ac:dyDescent="0.25">
      <c r="A30" s="32"/>
      <c r="B30" s="32"/>
      <c r="C30" s="32"/>
      <c r="D30" s="32"/>
      <c r="E30" s="32"/>
      <c r="F30" s="33">
        <v>0</v>
      </c>
      <c r="G30" s="34">
        <v>0</v>
      </c>
    </row>
    <row r="31" spans="1:7" ht="15.75" thickBot="1" x14ac:dyDescent="0.3">
      <c r="A31" s="19" t="s">
        <v>139</v>
      </c>
      <c r="B31" s="21"/>
      <c r="C31" s="21"/>
      <c r="D31" s="21"/>
      <c r="E31" s="21"/>
      <c r="F31" s="21">
        <f>SUM(F30)</f>
        <v>0</v>
      </c>
      <c r="G31" s="20">
        <f>SUM(G30)</f>
        <v>0</v>
      </c>
    </row>
    <row r="32" spans="1:7" x14ac:dyDescent="0.25">
      <c r="A32" s="32"/>
      <c r="B32" s="32"/>
      <c r="C32" s="32"/>
      <c r="D32" s="32"/>
      <c r="E32" s="32"/>
      <c r="F32" s="33">
        <v>0</v>
      </c>
      <c r="G32" s="34">
        <v>0</v>
      </c>
    </row>
    <row r="33" spans="1:7" ht="15.75" thickBot="1" x14ac:dyDescent="0.3">
      <c r="A33" s="19" t="s">
        <v>149</v>
      </c>
      <c r="B33" s="21"/>
      <c r="C33" s="21"/>
      <c r="D33" s="21"/>
      <c r="E33" s="21"/>
      <c r="F33" s="21">
        <f>SUM(F32)</f>
        <v>0</v>
      </c>
      <c r="G33" s="20">
        <f>SUM(G32)</f>
        <v>0</v>
      </c>
    </row>
    <row r="34" spans="1:7" x14ac:dyDescent="0.25">
      <c r="A34" s="32"/>
      <c r="B34" s="32"/>
      <c r="C34" s="32"/>
      <c r="D34" s="32"/>
      <c r="E34" s="32"/>
      <c r="F34" s="33">
        <v>0</v>
      </c>
      <c r="G34" s="34">
        <v>0</v>
      </c>
    </row>
    <row r="35" spans="1:7" ht="15.75" thickBot="1" x14ac:dyDescent="0.3">
      <c r="A35" s="19" t="s">
        <v>152</v>
      </c>
      <c r="B35" s="21"/>
      <c r="C35" s="21"/>
      <c r="D35" s="21"/>
      <c r="E35" s="21"/>
      <c r="F35" s="21">
        <f>SUM(F34)</f>
        <v>0</v>
      </c>
      <c r="G35" s="20">
        <f>SUM(G34)</f>
        <v>0</v>
      </c>
    </row>
    <row r="36" spans="1:7" ht="16.5" thickBot="1" x14ac:dyDescent="0.3">
      <c r="A36" s="17" t="s">
        <v>0</v>
      </c>
      <c r="B36" s="17"/>
      <c r="C36" s="17"/>
      <c r="D36" s="17"/>
      <c r="E36" s="17"/>
      <c r="F36" s="17">
        <f>SUM(F35,F33,F31,F29,F27,F25,F23,F21,F19,F17,F15)</f>
        <v>3880.6500549316406</v>
      </c>
      <c r="G36" s="17">
        <f>SUM(G35,G33,G31,G29,G27,G25,G23,G21,G19,G17,G15)</f>
        <v>14326</v>
      </c>
    </row>
    <row r="38" spans="1:7" x14ac:dyDescent="0.25">
      <c r="A38" t="s">
        <v>35</v>
      </c>
    </row>
  </sheetData>
  <sortState xmlns:xlrd2="http://schemas.microsoft.com/office/spreadsheetml/2017/richdata2" ref="A12:H21">
    <sortCondition ref="A12:A21"/>
    <sortCondition ref="D12:D21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9"/>
  <sheetViews>
    <sheetView workbookViewId="0">
      <selection activeCell="A97" sqref="A97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44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Diciembre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5" t="s">
        <v>5</v>
      </c>
      <c r="C12" s="35" t="s">
        <v>6</v>
      </c>
      <c r="D12" s="35" t="s">
        <v>19</v>
      </c>
      <c r="E12" s="35" t="s">
        <v>18</v>
      </c>
      <c r="F12" s="36" t="s">
        <v>7</v>
      </c>
      <c r="G12" s="37" t="s">
        <v>8</v>
      </c>
    </row>
    <row r="13" spans="1:7" x14ac:dyDescent="0.25">
      <c r="A13" s="32" t="s">
        <v>23</v>
      </c>
      <c r="B13" s="32" t="s">
        <v>22</v>
      </c>
      <c r="C13" s="32" t="s">
        <v>24</v>
      </c>
      <c r="D13" s="32" t="s">
        <v>75</v>
      </c>
      <c r="E13" s="32" t="s">
        <v>76</v>
      </c>
      <c r="F13" s="33">
        <v>17300</v>
      </c>
      <c r="G13" s="34">
        <v>148132</v>
      </c>
    </row>
    <row r="14" spans="1:7" x14ac:dyDescent="0.25">
      <c r="A14" s="32" t="s">
        <v>23</v>
      </c>
      <c r="B14" s="32" t="s">
        <v>22</v>
      </c>
      <c r="C14" s="32" t="s">
        <v>24</v>
      </c>
      <c r="D14" s="32" t="s">
        <v>75</v>
      </c>
      <c r="E14" s="32" t="s">
        <v>77</v>
      </c>
      <c r="F14" s="33">
        <v>18.139999389648438</v>
      </c>
      <c r="G14" s="34">
        <v>448.5</v>
      </c>
    </row>
    <row r="15" spans="1:7" x14ac:dyDescent="0.25">
      <c r="A15" s="32" t="s">
        <v>23</v>
      </c>
      <c r="B15" s="32" t="s">
        <v>22</v>
      </c>
      <c r="C15" s="32" t="s">
        <v>24</v>
      </c>
      <c r="D15" s="32" t="s">
        <v>75</v>
      </c>
      <c r="E15" s="32" t="s">
        <v>78</v>
      </c>
      <c r="F15" s="33">
        <v>42.639999389648438</v>
      </c>
      <c r="G15" s="34">
        <v>99.5</v>
      </c>
    </row>
    <row r="16" spans="1:7" x14ac:dyDescent="0.25">
      <c r="A16" s="32" t="s">
        <v>23</v>
      </c>
      <c r="B16" s="32" t="s">
        <v>22</v>
      </c>
      <c r="C16" s="32" t="s">
        <v>24</v>
      </c>
      <c r="D16" s="32" t="s">
        <v>75</v>
      </c>
      <c r="E16" s="32" t="s">
        <v>58</v>
      </c>
      <c r="F16" s="33">
        <v>31074.970031738281</v>
      </c>
      <c r="G16" s="34">
        <v>565868.814453125</v>
      </c>
    </row>
    <row r="17" spans="1:7" x14ac:dyDescent="0.25">
      <c r="A17" s="32" t="s">
        <v>23</v>
      </c>
      <c r="B17" s="32" t="s">
        <v>22</v>
      </c>
      <c r="C17" s="32" t="s">
        <v>24</v>
      </c>
      <c r="D17" s="32" t="s">
        <v>75</v>
      </c>
      <c r="E17" s="32" t="s">
        <v>47</v>
      </c>
      <c r="F17" s="33">
        <v>381.20001220703125</v>
      </c>
      <c r="G17" s="34">
        <v>6663.3798828125</v>
      </c>
    </row>
    <row r="18" spans="1:7" x14ac:dyDescent="0.25">
      <c r="A18" s="32" t="s">
        <v>23</v>
      </c>
      <c r="B18" s="32" t="s">
        <v>22</v>
      </c>
      <c r="C18" s="32" t="s">
        <v>24</v>
      </c>
      <c r="D18" s="32" t="s">
        <v>75</v>
      </c>
      <c r="E18" s="32" t="s">
        <v>79</v>
      </c>
      <c r="F18" s="33">
        <v>18</v>
      </c>
      <c r="G18" s="34">
        <v>20</v>
      </c>
    </row>
    <row r="19" spans="1:7" ht="30" x14ac:dyDescent="0.25">
      <c r="A19" s="32" t="s">
        <v>23</v>
      </c>
      <c r="B19" s="32" t="s">
        <v>22</v>
      </c>
      <c r="C19" s="32" t="s">
        <v>24</v>
      </c>
      <c r="D19" s="32" t="s">
        <v>29</v>
      </c>
      <c r="E19" s="32" t="s">
        <v>27</v>
      </c>
      <c r="F19" s="33">
        <v>50200</v>
      </c>
      <c r="G19" s="34">
        <v>9036</v>
      </c>
    </row>
    <row r="20" spans="1:7" ht="30" x14ac:dyDescent="0.25">
      <c r="A20" s="32" t="s">
        <v>23</v>
      </c>
      <c r="B20" s="32" t="s">
        <v>22</v>
      </c>
      <c r="C20" s="32" t="s">
        <v>24</v>
      </c>
      <c r="D20" s="32" t="s">
        <v>29</v>
      </c>
      <c r="E20" s="32" t="s">
        <v>30</v>
      </c>
      <c r="F20" s="33">
        <v>197210</v>
      </c>
      <c r="G20" s="34">
        <v>36938.64990234375</v>
      </c>
    </row>
    <row r="21" spans="1:7" ht="30" x14ac:dyDescent="0.25">
      <c r="A21" s="32" t="s">
        <v>23</v>
      </c>
      <c r="B21" s="32" t="s">
        <v>22</v>
      </c>
      <c r="C21" s="32" t="s">
        <v>24</v>
      </c>
      <c r="D21" s="32" t="s">
        <v>80</v>
      </c>
      <c r="E21" s="32" t="s">
        <v>30</v>
      </c>
      <c r="F21" s="33">
        <v>23760</v>
      </c>
      <c r="G21" s="34">
        <v>5227.2001953125</v>
      </c>
    </row>
    <row r="22" spans="1:7" x14ac:dyDescent="0.25">
      <c r="A22" s="32" t="s">
        <v>23</v>
      </c>
      <c r="B22" s="32" t="s">
        <v>22</v>
      </c>
      <c r="C22" s="32" t="s">
        <v>24</v>
      </c>
      <c r="D22" s="32" t="s">
        <v>81</v>
      </c>
      <c r="E22" s="32" t="s">
        <v>82</v>
      </c>
      <c r="F22" s="33">
        <v>155067</v>
      </c>
      <c r="G22" s="34">
        <v>69457.921875</v>
      </c>
    </row>
    <row r="23" spans="1:7" ht="15.75" thickBot="1" x14ac:dyDescent="0.3">
      <c r="A23" s="32" t="s">
        <v>23</v>
      </c>
      <c r="B23" s="32" t="s">
        <v>73</v>
      </c>
      <c r="C23" s="32" t="s">
        <v>24</v>
      </c>
      <c r="D23" s="32" t="s">
        <v>75</v>
      </c>
      <c r="E23" s="32" t="s">
        <v>76</v>
      </c>
      <c r="F23" s="33">
        <v>95</v>
      </c>
      <c r="G23" s="34">
        <v>30</v>
      </c>
    </row>
    <row r="24" spans="1:7" ht="15.75" thickBot="1" x14ac:dyDescent="0.3">
      <c r="A24" s="22" t="s">
        <v>38</v>
      </c>
      <c r="B24" s="24"/>
      <c r="C24" s="24"/>
      <c r="D24" s="24"/>
      <c r="E24" s="24"/>
      <c r="F24" s="24">
        <f>SUM(F13:F23)</f>
        <v>475166.95004272461</v>
      </c>
      <c r="G24" s="23">
        <f>SUM(G13:G23)</f>
        <v>841921.96630859375</v>
      </c>
    </row>
    <row r="25" spans="1:7" x14ac:dyDescent="0.25">
      <c r="A25" s="32" t="s">
        <v>31</v>
      </c>
      <c r="B25" s="32" t="s">
        <v>22</v>
      </c>
      <c r="C25" s="32" t="s">
        <v>24</v>
      </c>
      <c r="D25" s="32" t="s">
        <v>26</v>
      </c>
      <c r="E25" s="32" t="s">
        <v>76</v>
      </c>
      <c r="F25" s="33">
        <v>1592</v>
      </c>
      <c r="G25" s="34">
        <v>15296.3603515625</v>
      </c>
    </row>
    <row r="26" spans="1:7" x14ac:dyDescent="0.25">
      <c r="A26" s="32" t="s">
        <v>31</v>
      </c>
      <c r="B26" s="32" t="s">
        <v>22</v>
      </c>
      <c r="C26" s="32" t="s">
        <v>24</v>
      </c>
      <c r="D26" s="32" t="s">
        <v>75</v>
      </c>
      <c r="E26" s="32" t="s">
        <v>82</v>
      </c>
      <c r="F26" s="33">
        <v>74261</v>
      </c>
      <c r="G26" s="34">
        <v>16238.650390625</v>
      </c>
    </row>
    <row r="27" spans="1:7" x14ac:dyDescent="0.25">
      <c r="A27" s="32" t="s">
        <v>31</v>
      </c>
      <c r="B27" s="32" t="s">
        <v>22</v>
      </c>
      <c r="C27" s="32" t="s">
        <v>24</v>
      </c>
      <c r="D27" s="32" t="s">
        <v>75</v>
      </c>
      <c r="E27" s="32" t="s">
        <v>78</v>
      </c>
      <c r="F27" s="33">
        <v>1600.699951171875</v>
      </c>
      <c r="G27" s="34">
        <v>22747.369140625</v>
      </c>
    </row>
    <row r="28" spans="1:7" x14ac:dyDescent="0.25">
      <c r="A28" s="32" t="s">
        <v>31</v>
      </c>
      <c r="B28" s="32" t="s">
        <v>22</v>
      </c>
      <c r="C28" s="32" t="s">
        <v>24</v>
      </c>
      <c r="D28" s="32" t="s">
        <v>75</v>
      </c>
      <c r="E28" s="32" t="s">
        <v>58</v>
      </c>
      <c r="F28" s="33">
        <v>1365.780029296875</v>
      </c>
      <c r="G28" s="34">
        <v>34203.390625</v>
      </c>
    </row>
    <row r="29" spans="1:7" ht="30" x14ac:dyDescent="0.25">
      <c r="A29" s="32" t="s">
        <v>31</v>
      </c>
      <c r="B29" s="32" t="s">
        <v>22</v>
      </c>
      <c r="C29" s="32" t="s">
        <v>24</v>
      </c>
      <c r="D29" s="32" t="s">
        <v>29</v>
      </c>
      <c r="E29" s="32" t="s">
        <v>33</v>
      </c>
      <c r="F29" s="33">
        <v>111820</v>
      </c>
      <c r="G29" s="34">
        <v>12190.2001953125</v>
      </c>
    </row>
    <row r="30" spans="1:7" ht="30" x14ac:dyDescent="0.25">
      <c r="A30" s="32" t="s">
        <v>31</v>
      </c>
      <c r="B30" s="32" t="s">
        <v>22</v>
      </c>
      <c r="C30" s="32" t="s">
        <v>24</v>
      </c>
      <c r="D30" s="32" t="s">
        <v>29</v>
      </c>
      <c r="E30" s="32" t="s">
        <v>83</v>
      </c>
      <c r="F30" s="33">
        <v>24000</v>
      </c>
      <c r="G30" s="34">
        <v>8400</v>
      </c>
    </row>
    <row r="31" spans="1:7" ht="30.75" thickBot="1" x14ac:dyDescent="0.3">
      <c r="A31" s="32" t="s">
        <v>31</v>
      </c>
      <c r="B31" s="32" t="s">
        <v>22</v>
      </c>
      <c r="C31" s="32" t="s">
        <v>24</v>
      </c>
      <c r="D31" s="32" t="s">
        <v>29</v>
      </c>
      <c r="E31" s="32" t="s">
        <v>30</v>
      </c>
      <c r="F31" s="33">
        <v>358421</v>
      </c>
      <c r="G31" s="34">
        <v>65002.7099609375</v>
      </c>
    </row>
    <row r="32" spans="1:7" ht="15.75" thickBot="1" x14ac:dyDescent="0.3">
      <c r="A32" s="22" t="s">
        <v>36</v>
      </c>
      <c r="B32" s="24"/>
      <c r="C32" s="24"/>
      <c r="D32" s="24"/>
      <c r="E32" s="24"/>
      <c r="F32" s="24">
        <f>SUM(F25:F31)</f>
        <v>573060.47998046875</v>
      </c>
      <c r="G32" s="23">
        <f>SUM(G25:G31)</f>
        <v>174078.6806640625</v>
      </c>
    </row>
    <row r="33" spans="1:7" x14ac:dyDescent="0.25">
      <c r="A33" s="32" t="s">
        <v>32</v>
      </c>
      <c r="B33" s="32" t="s">
        <v>22</v>
      </c>
      <c r="C33" s="32" t="s">
        <v>24</v>
      </c>
      <c r="D33" s="32" t="s">
        <v>75</v>
      </c>
      <c r="E33" s="32" t="s">
        <v>76</v>
      </c>
      <c r="F33" s="33">
        <v>880</v>
      </c>
      <c r="G33" s="34">
        <v>12433.5</v>
      </c>
    </row>
    <row r="34" spans="1:7" x14ac:dyDescent="0.25">
      <c r="A34" s="32" t="s">
        <v>32</v>
      </c>
      <c r="B34" s="32" t="s">
        <v>22</v>
      </c>
      <c r="C34" s="32" t="s">
        <v>24</v>
      </c>
      <c r="D34" s="32" t="s">
        <v>26</v>
      </c>
      <c r="E34" s="32" t="s">
        <v>77</v>
      </c>
      <c r="F34" s="33">
        <v>2360.969970703125</v>
      </c>
      <c r="G34" s="34">
        <v>32661.400390625</v>
      </c>
    </row>
    <row r="35" spans="1:7" x14ac:dyDescent="0.25">
      <c r="A35" s="32" t="s">
        <v>32</v>
      </c>
      <c r="B35" s="32" t="s">
        <v>22</v>
      </c>
      <c r="C35" s="32" t="s">
        <v>24</v>
      </c>
      <c r="D35" s="32" t="s">
        <v>26</v>
      </c>
      <c r="E35" s="32" t="s">
        <v>28</v>
      </c>
      <c r="F35" s="33">
        <v>27780</v>
      </c>
      <c r="G35" s="34">
        <v>2778</v>
      </c>
    </row>
    <row r="36" spans="1:7" ht="30" x14ac:dyDescent="0.25">
      <c r="A36" s="32" t="s">
        <v>32</v>
      </c>
      <c r="B36" s="32" t="s">
        <v>22</v>
      </c>
      <c r="C36" s="32" t="s">
        <v>24</v>
      </c>
      <c r="D36" s="32" t="s">
        <v>29</v>
      </c>
      <c r="E36" s="32" t="s">
        <v>84</v>
      </c>
      <c r="F36" s="33">
        <v>53775</v>
      </c>
      <c r="G36" s="34">
        <v>5893.47314453125</v>
      </c>
    </row>
    <row r="37" spans="1:7" ht="30" x14ac:dyDescent="0.25">
      <c r="A37" s="32" t="s">
        <v>32</v>
      </c>
      <c r="B37" s="32" t="s">
        <v>22</v>
      </c>
      <c r="C37" s="32" t="s">
        <v>24</v>
      </c>
      <c r="D37" s="32" t="s">
        <v>29</v>
      </c>
      <c r="E37" s="32" t="s">
        <v>85</v>
      </c>
      <c r="F37" s="33">
        <v>23950</v>
      </c>
      <c r="G37" s="34">
        <v>2622.52001953125</v>
      </c>
    </row>
    <row r="38" spans="1:7" ht="30.75" thickBot="1" x14ac:dyDescent="0.3">
      <c r="A38" s="32" t="s">
        <v>32</v>
      </c>
      <c r="B38" s="32" t="s">
        <v>22</v>
      </c>
      <c r="C38" s="32" t="s">
        <v>24</v>
      </c>
      <c r="D38" s="32" t="s">
        <v>29</v>
      </c>
      <c r="E38" s="32" t="s">
        <v>30</v>
      </c>
      <c r="F38" s="33">
        <v>207580</v>
      </c>
      <c r="G38" s="34">
        <v>26790</v>
      </c>
    </row>
    <row r="39" spans="1:7" ht="15.75" thickBot="1" x14ac:dyDescent="0.3">
      <c r="A39" s="22" t="s">
        <v>37</v>
      </c>
      <c r="B39" s="24"/>
      <c r="C39" s="24"/>
      <c r="D39" s="24"/>
      <c r="E39" s="24"/>
      <c r="F39" s="24">
        <f>SUM(F33:F38)</f>
        <v>316325.96997070313</v>
      </c>
      <c r="G39" s="23">
        <f>SUM(G33:G38)</f>
        <v>83178.8935546875</v>
      </c>
    </row>
    <row r="40" spans="1:7" ht="30.75" thickBot="1" x14ac:dyDescent="0.3">
      <c r="A40" s="32" t="s">
        <v>101</v>
      </c>
      <c r="B40" s="32" t="s">
        <v>22</v>
      </c>
      <c r="C40" s="32" t="s">
        <v>24</v>
      </c>
      <c r="D40" s="32" t="s">
        <v>29</v>
      </c>
      <c r="E40" s="32" t="s">
        <v>30</v>
      </c>
      <c r="F40" s="33">
        <v>57740</v>
      </c>
      <c r="G40" s="34">
        <v>14239.7998046875</v>
      </c>
    </row>
    <row r="41" spans="1:7" ht="15.75" thickBot="1" x14ac:dyDescent="0.3">
      <c r="A41" s="22" t="s">
        <v>102</v>
      </c>
      <c r="B41" s="24"/>
      <c r="C41" s="24"/>
      <c r="D41" s="24"/>
      <c r="E41" s="24"/>
      <c r="F41" s="24">
        <f>SUM(F40)</f>
        <v>57740</v>
      </c>
      <c r="G41" s="23">
        <f>SUM(G40)</f>
        <v>14239.7998046875</v>
      </c>
    </row>
    <row r="42" spans="1:7" ht="30" x14ac:dyDescent="0.25">
      <c r="A42" s="32" t="s">
        <v>108</v>
      </c>
      <c r="B42" s="32" t="s">
        <v>22</v>
      </c>
      <c r="C42" s="32" t="s">
        <v>24</v>
      </c>
      <c r="D42" s="32" t="s">
        <v>29</v>
      </c>
      <c r="E42" s="32" t="s">
        <v>84</v>
      </c>
      <c r="F42" s="33">
        <v>327575</v>
      </c>
      <c r="G42" s="34">
        <v>23972.53955078125</v>
      </c>
    </row>
    <row r="43" spans="1:7" ht="30" x14ac:dyDescent="0.25">
      <c r="A43" s="32" t="s">
        <v>108</v>
      </c>
      <c r="B43" s="32" t="s">
        <v>22</v>
      </c>
      <c r="C43" s="32" t="s">
        <v>24</v>
      </c>
      <c r="D43" s="32" t="s">
        <v>29</v>
      </c>
      <c r="E43" s="32" t="s">
        <v>111</v>
      </c>
      <c r="F43" s="33">
        <v>23000</v>
      </c>
      <c r="G43" s="34">
        <v>13400</v>
      </c>
    </row>
    <row r="44" spans="1:7" ht="30.75" thickBot="1" x14ac:dyDescent="0.3">
      <c r="A44" s="32" t="s">
        <v>108</v>
      </c>
      <c r="B44" s="32" t="s">
        <v>22</v>
      </c>
      <c r="C44" s="32" t="s">
        <v>24</v>
      </c>
      <c r="D44" s="32" t="s">
        <v>29</v>
      </c>
      <c r="E44" s="32" t="s">
        <v>30</v>
      </c>
      <c r="F44" s="33">
        <v>121590</v>
      </c>
      <c r="G44" s="34">
        <v>12159</v>
      </c>
    </row>
    <row r="45" spans="1:7" ht="15.75" thickBot="1" x14ac:dyDescent="0.3">
      <c r="A45" s="22" t="s">
        <v>109</v>
      </c>
      <c r="B45" s="24"/>
      <c r="C45" s="24"/>
      <c r="D45" s="24"/>
      <c r="E45" s="24"/>
      <c r="F45" s="24">
        <f>SUM(F42:F44)</f>
        <v>472165</v>
      </c>
      <c r="G45" s="23">
        <f>SUM(G42:G44)</f>
        <v>49531.53955078125</v>
      </c>
    </row>
    <row r="46" spans="1:7" x14ac:dyDescent="0.25">
      <c r="A46" s="32" t="s">
        <v>113</v>
      </c>
      <c r="B46" s="32" t="s">
        <v>22</v>
      </c>
      <c r="C46" s="32" t="s">
        <v>24</v>
      </c>
      <c r="D46" s="32" t="s">
        <v>26</v>
      </c>
      <c r="E46" s="32" t="s">
        <v>115</v>
      </c>
      <c r="F46" s="33">
        <v>42000</v>
      </c>
      <c r="G46" s="34">
        <v>14700</v>
      </c>
    </row>
    <row r="47" spans="1:7" x14ac:dyDescent="0.25">
      <c r="A47" s="32" t="s">
        <v>113</v>
      </c>
      <c r="B47" s="32" t="s">
        <v>22</v>
      </c>
      <c r="C47" s="32" t="s">
        <v>24</v>
      </c>
      <c r="D47" s="32" t="s">
        <v>116</v>
      </c>
      <c r="E47" s="32" t="s">
        <v>84</v>
      </c>
      <c r="F47" s="33">
        <v>46540</v>
      </c>
      <c r="G47" s="34">
        <v>5100</v>
      </c>
    </row>
    <row r="48" spans="1:7" ht="30" x14ac:dyDescent="0.25">
      <c r="A48" s="32" t="s">
        <v>113</v>
      </c>
      <c r="B48" s="32" t="s">
        <v>22</v>
      </c>
      <c r="C48" s="32" t="s">
        <v>24</v>
      </c>
      <c r="D48" s="32" t="s">
        <v>29</v>
      </c>
      <c r="E48" s="32" t="s">
        <v>84</v>
      </c>
      <c r="F48" s="33">
        <v>137655</v>
      </c>
      <c r="G48" s="34">
        <v>15086.990234375</v>
      </c>
    </row>
    <row r="49" spans="1:7" ht="30.75" thickBot="1" x14ac:dyDescent="0.3">
      <c r="A49" s="32" t="s">
        <v>113</v>
      </c>
      <c r="B49" s="32" t="s">
        <v>22</v>
      </c>
      <c r="C49" s="32" t="s">
        <v>24</v>
      </c>
      <c r="D49" s="32" t="s">
        <v>29</v>
      </c>
      <c r="E49" s="32" t="s">
        <v>30</v>
      </c>
      <c r="F49" s="33">
        <v>217335</v>
      </c>
      <c r="G49" s="34">
        <v>14796.309814453125</v>
      </c>
    </row>
    <row r="50" spans="1:7" ht="15.75" thickBot="1" x14ac:dyDescent="0.3">
      <c r="A50" s="22" t="s">
        <v>114</v>
      </c>
      <c r="B50" s="24"/>
      <c r="C50" s="24"/>
      <c r="D50" s="24"/>
      <c r="E50" s="24"/>
      <c r="F50" s="24">
        <f>SUM(F46:F49)</f>
        <v>443530</v>
      </c>
      <c r="G50" s="23">
        <f>SUM(G46:G49)</f>
        <v>49683.300048828125</v>
      </c>
    </row>
    <row r="51" spans="1:7" x14ac:dyDescent="0.25">
      <c r="A51" s="32" t="s">
        <v>120</v>
      </c>
      <c r="B51" s="32" t="s">
        <v>22</v>
      </c>
      <c r="C51" s="32" t="s">
        <v>24</v>
      </c>
      <c r="D51" s="32" t="s">
        <v>75</v>
      </c>
      <c r="E51" s="32" t="s">
        <v>76</v>
      </c>
      <c r="F51" s="33">
        <v>6610.43994140625</v>
      </c>
      <c r="G51" s="34">
        <v>67407.98828125</v>
      </c>
    </row>
    <row r="52" spans="1:7" x14ac:dyDescent="0.25">
      <c r="A52" s="32" t="s">
        <v>120</v>
      </c>
      <c r="B52" s="32" t="s">
        <v>22</v>
      </c>
      <c r="C52" s="32" t="s">
        <v>24</v>
      </c>
      <c r="D52" s="32" t="s">
        <v>75</v>
      </c>
      <c r="E52" s="32" t="s">
        <v>82</v>
      </c>
      <c r="F52" s="33">
        <v>48404</v>
      </c>
      <c r="G52" s="34">
        <v>13815.4501953125</v>
      </c>
    </row>
    <row r="53" spans="1:7" x14ac:dyDescent="0.25">
      <c r="A53" s="32" t="s">
        <v>120</v>
      </c>
      <c r="B53" s="32" t="s">
        <v>22</v>
      </c>
      <c r="C53" s="32" t="s">
        <v>24</v>
      </c>
      <c r="D53" s="32" t="s">
        <v>75</v>
      </c>
      <c r="E53" s="32" t="s">
        <v>78</v>
      </c>
      <c r="F53" s="33">
        <v>6511.839882850647</v>
      </c>
      <c r="G53" s="34">
        <v>93380.519065856934</v>
      </c>
    </row>
    <row r="54" spans="1:7" x14ac:dyDescent="0.25">
      <c r="A54" s="32" t="s">
        <v>120</v>
      </c>
      <c r="B54" s="32" t="s">
        <v>22</v>
      </c>
      <c r="C54" s="32" t="s">
        <v>24</v>
      </c>
      <c r="D54" s="32" t="s">
        <v>75</v>
      </c>
      <c r="E54" s="32" t="s">
        <v>58</v>
      </c>
      <c r="F54" s="33">
        <v>931.7500057220459</v>
      </c>
      <c r="G54" s="34">
        <v>17338.699951171875</v>
      </c>
    </row>
    <row r="55" spans="1:7" x14ac:dyDescent="0.25">
      <c r="A55" s="32" t="s">
        <v>120</v>
      </c>
      <c r="B55" s="32" t="s">
        <v>22</v>
      </c>
      <c r="C55" s="32" t="s">
        <v>24</v>
      </c>
      <c r="D55" s="32" t="s">
        <v>75</v>
      </c>
      <c r="E55" s="32" t="s">
        <v>47</v>
      </c>
      <c r="F55" s="33">
        <v>781.79998779296875</v>
      </c>
      <c r="G55" s="34">
        <v>12385.7099609375</v>
      </c>
    </row>
    <row r="56" spans="1:7" x14ac:dyDescent="0.25">
      <c r="A56" s="32" t="s">
        <v>120</v>
      </c>
      <c r="B56" s="32" t="s">
        <v>22</v>
      </c>
      <c r="C56" s="32" t="s">
        <v>24</v>
      </c>
      <c r="D56" s="32" t="s">
        <v>75</v>
      </c>
      <c r="E56" s="32" t="s">
        <v>115</v>
      </c>
      <c r="F56" s="33">
        <v>22352.73046875</v>
      </c>
      <c r="G56" s="34">
        <v>256499.34375</v>
      </c>
    </row>
    <row r="57" spans="1:7" x14ac:dyDescent="0.25">
      <c r="A57" s="32" t="s">
        <v>120</v>
      </c>
      <c r="B57" s="32" t="s">
        <v>22</v>
      </c>
      <c r="C57" s="32" t="s">
        <v>24</v>
      </c>
      <c r="D57" s="32" t="s">
        <v>75</v>
      </c>
      <c r="E57" s="32" t="s">
        <v>28</v>
      </c>
      <c r="F57" s="33">
        <v>10</v>
      </c>
      <c r="G57" s="34">
        <v>5</v>
      </c>
    </row>
    <row r="58" spans="1:7" x14ac:dyDescent="0.25">
      <c r="A58" s="32" t="s">
        <v>120</v>
      </c>
      <c r="B58" s="32" t="s">
        <v>22</v>
      </c>
      <c r="C58" s="32" t="s">
        <v>24</v>
      </c>
      <c r="D58" s="32" t="s">
        <v>26</v>
      </c>
      <c r="E58" s="32" t="s">
        <v>30</v>
      </c>
      <c r="F58" s="33">
        <v>73307</v>
      </c>
      <c r="G58" s="34">
        <v>10012.7998046875</v>
      </c>
    </row>
    <row r="59" spans="1:7" ht="30" x14ac:dyDescent="0.25">
      <c r="A59" s="32" t="s">
        <v>120</v>
      </c>
      <c r="B59" s="32" t="s">
        <v>22</v>
      </c>
      <c r="C59" s="32" t="s">
        <v>24</v>
      </c>
      <c r="D59" s="32" t="s">
        <v>29</v>
      </c>
      <c r="E59" s="32" t="s">
        <v>30</v>
      </c>
      <c r="F59" s="33">
        <v>170175</v>
      </c>
      <c r="G59" s="34">
        <v>18651.1796875</v>
      </c>
    </row>
    <row r="60" spans="1:7" x14ac:dyDescent="0.25">
      <c r="A60" s="32" t="s">
        <v>120</v>
      </c>
      <c r="B60" s="32" t="s">
        <v>22</v>
      </c>
      <c r="C60" s="32" t="s">
        <v>24</v>
      </c>
      <c r="D60" s="32" t="s">
        <v>81</v>
      </c>
      <c r="E60" s="32" t="s">
        <v>76</v>
      </c>
      <c r="F60" s="33">
        <v>13.449999809265137</v>
      </c>
      <c r="G60" s="34">
        <v>10</v>
      </c>
    </row>
    <row r="61" spans="1:7" ht="15.75" thickBot="1" x14ac:dyDescent="0.3">
      <c r="A61" s="32" t="s">
        <v>120</v>
      </c>
      <c r="B61" s="32" t="s">
        <v>22</v>
      </c>
      <c r="C61" s="32" t="s">
        <v>24</v>
      </c>
      <c r="D61" s="32" t="s">
        <v>81</v>
      </c>
      <c r="E61" s="32" t="s">
        <v>82</v>
      </c>
      <c r="F61" s="33">
        <v>75.055999755859375</v>
      </c>
      <c r="G61" s="34">
        <v>9285.7900390625</v>
      </c>
    </row>
    <row r="62" spans="1:7" ht="15.75" thickBot="1" x14ac:dyDescent="0.3">
      <c r="A62" s="22" t="s">
        <v>124</v>
      </c>
      <c r="B62" s="24"/>
      <c r="C62" s="24"/>
      <c r="D62" s="24"/>
      <c r="E62" s="24"/>
      <c r="F62" s="24">
        <f>SUM(F51:F61)</f>
        <v>329173.06628608704</v>
      </c>
      <c r="G62" s="23">
        <f>SUM(G51:G61)</f>
        <v>498792.48073577881</v>
      </c>
    </row>
    <row r="63" spans="1:7" x14ac:dyDescent="0.25">
      <c r="A63" s="32" t="s">
        <v>129</v>
      </c>
      <c r="B63" s="32" t="s">
        <v>22</v>
      </c>
      <c r="C63" s="32" t="s">
        <v>24</v>
      </c>
      <c r="D63" s="32" t="s">
        <v>75</v>
      </c>
      <c r="E63" s="32" t="s">
        <v>76</v>
      </c>
      <c r="F63" s="33">
        <v>33585.290528297424</v>
      </c>
      <c r="G63" s="34">
        <v>388880.525390625</v>
      </c>
    </row>
    <row r="64" spans="1:7" x14ac:dyDescent="0.25">
      <c r="A64" s="32" t="s">
        <v>129</v>
      </c>
      <c r="B64" s="32" t="s">
        <v>22</v>
      </c>
      <c r="C64" s="32" t="s">
        <v>24</v>
      </c>
      <c r="D64" s="32" t="s">
        <v>75</v>
      </c>
      <c r="E64" s="32" t="s">
        <v>77</v>
      </c>
      <c r="F64" s="33">
        <v>5805.960205078125</v>
      </c>
      <c r="G64" s="34">
        <v>108287.896484375</v>
      </c>
    </row>
    <row r="65" spans="1:7" x14ac:dyDescent="0.25">
      <c r="A65" s="32" t="s">
        <v>129</v>
      </c>
      <c r="B65" s="32" t="s">
        <v>22</v>
      </c>
      <c r="C65" s="32" t="s">
        <v>24</v>
      </c>
      <c r="D65" s="32" t="s">
        <v>75</v>
      </c>
      <c r="E65" s="32" t="s">
        <v>82</v>
      </c>
      <c r="F65" s="33">
        <v>25403</v>
      </c>
      <c r="G65" s="34">
        <v>2540.300048828125</v>
      </c>
    </row>
    <row r="66" spans="1:7" x14ac:dyDescent="0.25">
      <c r="A66" s="32" t="s">
        <v>129</v>
      </c>
      <c r="B66" s="32" t="s">
        <v>22</v>
      </c>
      <c r="C66" s="32" t="s">
        <v>24</v>
      </c>
      <c r="D66" s="32" t="s">
        <v>75</v>
      </c>
      <c r="E66" s="32" t="s">
        <v>58</v>
      </c>
      <c r="F66" s="33">
        <v>5773.2200012207031</v>
      </c>
      <c r="G66" s="34">
        <v>71776.479248046875</v>
      </c>
    </row>
    <row r="67" spans="1:7" x14ac:dyDescent="0.25">
      <c r="A67" s="32" t="s">
        <v>129</v>
      </c>
      <c r="B67" s="32" t="s">
        <v>22</v>
      </c>
      <c r="C67" s="32" t="s">
        <v>24</v>
      </c>
      <c r="D67" s="32" t="s">
        <v>75</v>
      </c>
      <c r="E67" s="32" t="s">
        <v>131</v>
      </c>
      <c r="F67" s="33">
        <v>27605.3994140625</v>
      </c>
      <c r="G67" s="34">
        <v>112581.1484375</v>
      </c>
    </row>
    <row r="68" spans="1:7" x14ac:dyDescent="0.25">
      <c r="A68" s="32" t="s">
        <v>129</v>
      </c>
      <c r="B68" s="32" t="s">
        <v>22</v>
      </c>
      <c r="C68" s="32" t="s">
        <v>24</v>
      </c>
      <c r="D68" s="32" t="s">
        <v>75</v>
      </c>
      <c r="E68" s="32" t="s">
        <v>79</v>
      </c>
      <c r="F68" s="33">
        <v>312.07000732421875</v>
      </c>
      <c r="G68" s="34">
        <v>5901.22998046875</v>
      </c>
    </row>
    <row r="69" spans="1:7" x14ac:dyDescent="0.25">
      <c r="A69" s="32" t="s">
        <v>129</v>
      </c>
      <c r="B69" s="32" t="s">
        <v>22</v>
      </c>
      <c r="C69" s="32" t="s">
        <v>24</v>
      </c>
      <c r="D69" s="32" t="s">
        <v>81</v>
      </c>
      <c r="E69" s="32" t="s">
        <v>77</v>
      </c>
      <c r="F69" s="33">
        <v>24.010000228881836</v>
      </c>
      <c r="G69" s="34">
        <v>30</v>
      </c>
    </row>
    <row r="70" spans="1:7" x14ac:dyDescent="0.25">
      <c r="A70" s="32" t="s">
        <v>129</v>
      </c>
      <c r="B70" s="32" t="s">
        <v>22</v>
      </c>
      <c r="C70" s="32" t="s">
        <v>24</v>
      </c>
      <c r="D70" s="32" t="s">
        <v>81</v>
      </c>
      <c r="E70" s="32" t="s">
        <v>82</v>
      </c>
      <c r="F70" s="33">
        <v>26107</v>
      </c>
      <c r="G70" s="34">
        <v>10442.7998046875</v>
      </c>
    </row>
    <row r="71" spans="1:7" ht="15.75" thickBot="1" x14ac:dyDescent="0.3">
      <c r="A71" s="32" t="s">
        <v>129</v>
      </c>
      <c r="B71" s="32" t="s">
        <v>22</v>
      </c>
      <c r="C71" s="32" t="s">
        <v>24</v>
      </c>
      <c r="D71" s="32" t="s">
        <v>81</v>
      </c>
      <c r="E71" s="32" t="s">
        <v>83</v>
      </c>
      <c r="F71" s="33">
        <v>24000</v>
      </c>
      <c r="G71" s="34">
        <v>8400</v>
      </c>
    </row>
    <row r="72" spans="1:7" ht="15.75" thickBot="1" x14ac:dyDescent="0.3">
      <c r="A72" s="22" t="s">
        <v>130</v>
      </c>
      <c r="B72" s="24"/>
      <c r="C72" s="24"/>
      <c r="D72" s="24"/>
      <c r="E72" s="24"/>
      <c r="F72" s="24">
        <f>SUM(F63:F71)</f>
        <v>148615.95015621185</v>
      </c>
      <c r="G72" s="23">
        <f>SUM(G63:G71)</f>
        <v>708840.37939453125</v>
      </c>
    </row>
    <row r="73" spans="1:7" x14ac:dyDescent="0.25">
      <c r="A73" s="32" t="s">
        <v>132</v>
      </c>
      <c r="B73" s="32" t="s">
        <v>22</v>
      </c>
      <c r="C73" s="32" t="s">
        <v>24</v>
      </c>
      <c r="D73" s="32" t="s">
        <v>26</v>
      </c>
      <c r="E73" s="32" t="s">
        <v>52</v>
      </c>
      <c r="F73" s="33">
        <v>22670.779296875</v>
      </c>
      <c r="G73" s="34">
        <v>75673</v>
      </c>
    </row>
    <row r="74" spans="1:7" x14ac:dyDescent="0.25">
      <c r="A74" s="32" t="s">
        <v>132</v>
      </c>
      <c r="B74" s="32" t="s">
        <v>22</v>
      </c>
      <c r="C74" s="32" t="s">
        <v>24</v>
      </c>
      <c r="D74" s="32" t="s">
        <v>26</v>
      </c>
      <c r="E74" s="32" t="s">
        <v>115</v>
      </c>
      <c r="F74" s="33">
        <v>20000</v>
      </c>
      <c r="G74" s="34">
        <v>7000</v>
      </c>
    </row>
    <row r="75" spans="1:7" ht="30" x14ac:dyDescent="0.25">
      <c r="A75" s="32" t="s">
        <v>132</v>
      </c>
      <c r="B75" s="32" t="s">
        <v>22</v>
      </c>
      <c r="C75" s="32" t="s">
        <v>24</v>
      </c>
      <c r="D75" s="32" t="s">
        <v>29</v>
      </c>
      <c r="E75" s="32" t="s">
        <v>84</v>
      </c>
      <c r="F75" s="33">
        <v>111610</v>
      </c>
      <c r="G75" s="34">
        <v>12232.4599609375</v>
      </c>
    </row>
    <row r="76" spans="1:7" ht="30.75" thickBot="1" x14ac:dyDescent="0.3">
      <c r="A76" s="32" t="s">
        <v>132</v>
      </c>
      <c r="B76" s="32" t="s">
        <v>22</v>
      </c>
      <c r="C76" s="32" t="s">
        <v>24</v>
      </c>
      <c r="D76" s="32" t="s">
        <v>29</v>
      </c>
      <c r="E76" s="32" t="s">
        <v>30</v>
      </c>
      <c r="F76" s="33">
        <v>252607.2734375</v>
      </c>
      <c r="G76" s="34">
        <v>27705.2392578125</v>
      </c>
    </row>
    <row r="77" spans="1:7" ht="15.75" thickBot="1" x14ac:dyDescent="0.3">
      <c r="A77" s="22" t="s">
        <v>133</v>
      </c>
      <c r="B77" s="24"/>
      <c r="C77" s="24"/>
      <c r="D77" s="24"/>
      <c r="E77" s="24"/>
      <c r="F77" s="24">
        <f>SUM(F73:F76)</f>
        <v>406888.052734375</v>
      </c>
      <c r="G77" s="23">
        <f>SUM(G73:G76)</f>
        <v>122610.69921875</v>
      </c>
    </row>
    <row r="78" spans="1:7" x14ac:dyDescent="0.25">
      <c r="A78" s="32" t="s">
        <v>138</v>
      </c>
      <c r="B78" s="32" t="s">
        <v>142</v>
      </c>
      <c r="C78" s="32" t="s">
        <v>24</v>
      </c>
      <c r="D78" s="32" t="s">
        <v>75</v>
      </c>
      <c r="E78" s="32" t="s">
        <v>33</v>
      </c>
      <c r="F78" s="33">
        <v>368.79998779296875</v>
      </c>
      <c r="G78" s="34">
        <v>6992.7900390625</v>
      </c>
    </row>
    <row r="79" spans="1:7" x14ac:dyDescent="0.25">
      <c r="A79" s="32" t="s">
        <v>138</v>
      </c>
      <c r="B79" s="32" t="s">
        <v>22</v>
      </c>
      <c r="C79" s="32" t="s">
        <v>24</v>
      </c>
      <c r="D79" s="32" t="s">
        <v>75</v>
      </c>
      <c r="E79" s="32" t="s">
        <v>76</v>
      </c>
      <c r="F79" s="33">
        <v>740</v>
      </c>
      <c r="G79" s="34">
        <v>8293.91015625</v>
      </c>
    </row>
    <row r="80" spans="1:7" x14ac:dyDescent="0.25">
      <c r="A80" s="32" t="s">
        <v>138</v>
      </c>
      <c r="B80" s="32" t="s">
        <v>22</v>
      </c>
      <c r="C80" s="32" t="s">
        <v>24</v>
      </c>
      <c r="D80" s="32" t="s">
        <v>75</v>
      </c>
      <c r="E80" s="32" t="s">
        <v>77</v>
      </c>
      <c r="F80" s="33">
        <v>94.349998474121094</v>
      </c>
      <c r="G80" s="34">
        <v>2277</v>
      </c>
    </row>
    <row r="81" spans="1:7" x14ac:dyDescent="0.25">
      <c r="A81" s="32" t="s">
        <v>138</v>
      </c>
      <c r="B81" s="32" t="s">
        <v>22</v>
      </c>
      <c r="C81" s="32" t="s">
        <v>24</v>
      </c>
      <c r="D81" s="32" t="s">
        <v>75</v>
      </c>
      <c r="E81" s="32" t="s">
        <v>82</v>
      </c>
      <c r="F81" s="33">
        <v>25358</v>
      </c>
      <c r="G81" s="34">
        <v>11192.080078125</v>
      </c>
    </row>
    <row r="82" spans="1:7" x14ac:dyDescent="0.25">
      <c r="A82" s="32" t="s">
        <v>138</v>
      </c>
      <c r="B82" s="32" t="s">
        <v>22</v>
      </c>
      <c r="C82" s="32" t="s">
        <v>24</v>
      </c>
      <c r="D82" s="32" t="s">
        <v>75</v>
      </c>
      <c r="E82" s="32" t="s">
        <v>78</v>
      </c>
      <c r="F82" s="33">
        <v>101.06999969482422</v>
      </c>
      <c r="G82" s="34">
        <v>1644.5300445556641</v>
      </c>
    </row>
    <row r="83" spans="1:7" x14ac:dyDescent="0.25">
      <c r="A83" s="32" t="s">
        <v>138</v>
      </c>
      <c r="B83" s="32" t="s">
        <v>22</v>
      </c>
      <c r="C83" s="32" t="s">
        <v>24</v>
      </c>
      <c r="D83" s="32" t="s">
        <v>75</v>
      </c>
      <c r="E83" s="32" t="s">
        <v>58</v>
      </c>
      <c r="F83" s="33">
        <v>9247.1798706054688</v>
      </c>
      <c r="G83" s="34">
        <v>168961.79136657715</v>
      </c>
    </row>
    <row r="84" spans="1:7" x14ac:dyDescent="0.25">
      <c r="A84" s="32" t="s">
        <v>138</v>
      </c>
      <c r="B84" s="32" t="s">
        <v>22</v>
      </c>
      <c r="C84" s="32" t="s">
        <v>24</v>
      </c>
      <c r="D84" s="32" t="s">
        <v>75</v>
      </c>
      <c r="E84" s="32" t="s">
        <v>47</v>
      </c>
      <c r="F84" s="33">
        <v>436</v>
      </c>
      <c r="G84" s="34">
        <v>7373.9599609375</v>
      </c>
    </row>
    <row r="85" spans="1:7" x14ac:dyDescent="0.25">
      <c r="A85" s="32" t="s">
        <v>138</v>
      </c>
      <c r="B85" s="32" t="s">
        <v>22</v>
      </c>
      <c r="C85" s="32" t="s">
        <v>24</v>
      </c>
      <c r="D85" s="32" t="s">
        <v>75</v>
      </c>
      <c r="E85" s="32" t="s">
        <v>33</v>
      </c>
      <c r="F85" s="33">
        <v>405.39999389648438</v>
      </c>
      <c r="G85" s="34">
        <v>7720.41015625</v>
      </c>
    </row>
    <row r="86" spans="1:7" x14ac:dyDescent="0.25">
      <c r="A86" s="32" t="s">
        <v>138</v>
      </c>
      <c r="B86" s="32" t="s">
        <v>22</v>
      </c>
      <c r="C86" s="32" t="s">
        <v>24</v>
      </c>
      <c r="D86" s="32" t="s">
        <v>75</v>
      </c>
      <c r="E86" s="32" t="s">
        <v>115</v>
      </c>
      <c r="F86" s="33">
        <v>14253.3603515625</v>
      </c>
      <c r="G86" s="34">
        <v>173320.859375</v>
      </c>
    </row>
    <row r="87" spans="1:7" x14ac:dyDescent="0.25">
      <c r="A87" s="32" t="s">
        <v>138</v>
      </c>
      <c r="B87" s="32" t="s">
        <v>22</v>
      </c>
      <c r="C87" s="32" t="s">
        <v>24</v>
      </c>
      <c r="D87" s="32" t="s">
        <v>75</v>
      </c>
      <c r="E87" s="32" t="s">
        <v>143</v>
      </c>
      <c r="F87" s="33">
        <v>374</v>
      </c>
      <c r="G87" s="34">
        <v>3316.31005859375</v>
      </c>
    </row>
    <row r="88" spans="1:7" x14ac:dyDescent="0.25">
      <c r="A88" s="32" t="s">
        <v>138</v>
      </c>
      <c r="B88" s="32" t="s">
        <v>22</v>
      </c>
      <c r="C88" s="32" t="s">
        <v>24</v>
      </c>
      <c r="D88" s="32" t="s">
        <v>75</v>
      </c>
      <c r="E88" s="32" t="s">
        <v>79</v>
      </c>
      <c r="F88" s="33">
        <v>1617</v>
      </c>
      <c r="G88" s="34">
        <v>31573.8203125</v>
      </c>
    </row>
    <row r="89" spans="1:7" x14ac:dyDescent="0.25">
      <c r="A89" s="32" t="s">
        <v>138</v>
      </c>
      <c r="B89" s="32" t="s">
        <v>22</v>
      </c>
      <c r="C89" s="32" t="s">
        <v>24</v>
      </c>
      <c r="D89" s="32" t="s">
        <v>116</v>
      </c>
      <c r="E89" s="32" t="s">
        <v>144</v>
      </c>
      <c r="F89" s="33">
        <v>74210</v>
      </c>
      <c r="G89" s="34">
        <v>25973.5</v>
      </c>
    </row>
    <row r="90" spans="1:7" ht="30.75" thickBot="1" x14ac:dyDescent="0.3">
      <c r="A90" s="32" t="s">
        <v>138</v>
      </c>
      <c r="B90" s="32" t="s">
        <v>22</v>
      </c>
      <c r="C90" s="32" t="s">
        <v>24</v>
      </c>
      <c r="D90" s="32" t="s">
        <v>29</v>
      </c>
      <c r="E90" s="32" t="s">
        <v>30</v>
      </c>
      <c r="F90" s="33">
        <v>224810</v>
      </c>
      <c r="G90" s="34">
        <v>24640.1806640625</v>
      </c>
    </row>
    <row r="91" spans="1:7" ht="15.75" thickBot="1" x14ac:dyDescent="0.3">
      <c r="A91" s="22" t="s">
        <v>139</v>
      </c>
      <c r="B91" s="24"/>
      <c r="C91" s="24"/>
      <c r="D91" s="24"/>
      <c r="E91" s="24"/>
      <c r="F91" s="24">
        <f>SUM(F78:F90)</f>
        <v>352015.16020202637</v>
      </c>
      <c r="G91" s="23">
        <f>SUM(G78:G90)</f>
        <v>473281.14221191406</v>
      </c>
    </row>
    <row r="92" spans="1:7" x14ac:dyDescent="0.25">
      <c r="A92" s="32" t="s">
        <v>148</v>
      </c>
      <c r="B92" s="32" t="s">
        <v>22</v>
      </c>
      <c r="C92" s="32" t="s">
        <v>24</v>
      </c>
      <c r="D92" s="32" t="s">
        <v>26</v>
      </c>
      <c r="E92" s="32" t="s">
        <v>115</v>
      </c>
      <c r="F92" s="33">
        <v>20956.169921875</v>
      </c>
      <c r="G92" s="34">
        <v>7350</v>
      </c>
    </row>
    <row r="93" spans="1:7" ht="30.75" thickBot="1" x14ac:dyDescent="0.3">
      <c r="A93" s="32" t="s">
        <v>148</v>
      </c>
      <c r="B93" s="32" t="s">
        <v>22</v>
      </c>
      <c r="C93" s="32" t="s">
        <v>24</v>
      </c>
      <c r="D93" s="32" t="s">
        <v>29</v>
      </c>
      <c r="E93" s="32" t="s">
        <v>30</v>
      </c>
      <c r="F93" s="33">
        <v>51025</v>
      </c>
      <c r="G93" s="34">
        <v>11342.5</v>
      </c>
    </row>
    <row r="94" spans="1:7" ht="15.75" thickBot="1" x14ac:dyDescent="0.3">
      <c r="A94" s="22" t="s">
        <v>149</v>
      </c>
      <c r="B94" s="24"/>
      <c r="C94" s="24"/>
      <c r="D94" s="24"/>
      <c r="E94" s="24"/>
      <c r="F94" s="24">
        <f>SUM(F92:F93)</f>
        <v>71981.169921875</v>
      </c>
      <c r="G94" s="23">
        <f>SUM(G92:G93)</f>
        <v>18692.5</v>
      </c>
    </row>
    <row r="95" spans="1:7" ht="15.75" thickBot="1" x14ac:dyDescent="0.3">
      <c r="A95" s="32" t="s">
        <v>151</v>
      </c>
      <c r="B95" s="32"/>
      <c r="C95" s="32"/>
      <c r="D95" s="32"/>
      <c r="E95" s="32"/>
      <c r="F95" s="33">
        <v>0</v>
      </c>
      <c r="G95" s="34">
        <v>0</v>
      </c>
    </row>
    <row r="96" spans="1:7" ht="15.75" thickBot="1" x14ac:dyDescent="0.3">
      <c r="A96" s="22" t="s">
        <v>156</v>
      </c>
      <c r="B96" s="24"/>
      <c r="C96" s="24"/>
      <c r="D96" s="24"/>
      <c r="E96" s="24"/>
      <c r="F96" s="24">
        <v>0</v>
      </c>
      <c r="G96" s="23">
        <v>0</v>
      </c>
    </row>
    <row r="97" spans="1:7" ht="16.5" thickBot="1" x14ac:dyDescent="0.3">
      <c r="A97" s="25" t="s">
        <v>0</v>
      </c>
      <c r="B97" s="25"/>
      <c r="C97" s="25"/>
      <c r="D97" s="25"/>
      <c r="E97" s="25"/>
      <c r="F97" s="25">
        <f>SUM(F77,F72,F62,F50,F45,F41,F39,F32,F24)</f>
        <v>3222665.4691705704</v>
      </c>
      <c r="G97" s="26">
        <f>SUM(G77,G72,G62,G50,G45,G41,G39,G32,G24)</f>
        <v>2542877.7392807007</v>
      </c>
    </row>
    <row r="99" spans="1:7" x14ac:dyDescent="0.25">
      <c r="A99" t="s">
        <v>35</v>
      </c>
    </row>
  </sheetData>
  <sortState xmlns:xlrd2="http://schemas.microsoft.com/office/spreadsheetml/2017/richdata2" ref="A12:H75">
    <sortCondition ref="D12:D7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workbookViewId="0">
      <selection activeCell="H46" sqref="H46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45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Diciembre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73</v>
      </c>
      <c r="C13" s="32" t="s">
        <v>3</v>
      </c>
      <c r="D13" s="32" t="s">
        <v>86</v>
      </c>
      <c r="E13" s="32" t="s">
        <v>47</v>
      </c>
      <c r="F13" s="33">
        <v>73537.109375</v>
      </c>
      <c r="G13" s="34">
        <v>68736</v>
      </c>
    </row>
    <row r="14" spans="1:7" x14ac:dyDescent="0.25">
      <c r="A14" s="32" t="s">
        <v>23</v>
      </c>
      <c r="B14" s="32" t="s">
        <v>73</v>
      </c>
      <c r="C14" s="32" t="s">
        <v>3</v>
      </c>
      <c r="D14" s="32" t="s">
        <v>87</v>
      </c>
      <c r="E14" s="32" t="s">
        <v>88</v>
      </c>
      <c r="F14" s="33">
        <v>88780</v>
      </c>
      <c r="G14" s="34">
        <v>193053.828125</v>
      </c>
    </row>
    <row r="15" spans="1:7" ht="15.75" thickBot="1" x14ac:dyDescent="0.3">
      <c r="A15" s="32" t="s">
        <v>23</v>
      </c>
      <c r="B15" s="32" t="s">
        <v>73</v>
      </c>
      <c r="C15" s="32" t="s">
        <v>3</v>
      </c>
      <c r="D15" s="32" t="s">
        <v>87</v>
      </c>
      <c r="E15" s="32" t="s">
        <v>47</v>
      </c>
      <c r="F15" s="33">
        <v>72361.380859375</v>
      </c>
      <c r="G15" s="34">
        <v>123552</v>
      </c>
    </row>
    <row r="16" spans="1:7" ht="15.75" thickBot="1" x14ac:dyDescent="0.3">
      <c r="A16" s="22" t="s">
        <v>38</v>
      </c>
      <c r="B16" s="24"/>
      <c r="C16" s="24"/>
      <c r="D16" s="24"/>
      <c r="E16" s="24"/>
      <c r="F16" s="24">
        <f>SUM(F13:F15)</f>
        <v>234678.490234375</v>
      </c>
      <c r="G16" s="23">
        <f>SUM(G13:G15)</f>
        <v>385341.828125</v>
      </c>
    </row>
    <row r="17" spans="1:9" x14ac:dyDescent="0.25">
      <c r="A17" s="32" t="s">
        <v>31</v>
      </c>
      <c r="B17" s="32" t="s">
        <v>22</v>
      </c>
      <c r="C17" s="32" t="s">
        <v>3</v>
      </c>
      <c r="D17" s="32" t="s">
        <v>87</v>
      </c>
      <c r="E17" s="32" t="s">
        <v>47</v>
      </c>
      <c r="F17" s="33">
        <v>26302.5390625</v>
      </c>
      <c r="G17" s="34">
        <v>41184</v>
      </c>
    </row>
    <row r="18" spans="1:9" x14ac:dyDescent="0.25">
      <c r="A18" s="32" t="s">
        <v>31</v>
      </c>
      <c r="B18" s="32" t="s">
        <v>73</v>
      </c>
      <c r="C18" s="32" t="s">
        <v>3</v>
      </c>
      <c r="D18" s="32" t="s">
        <v>87</v>
      </c>
      <c r="E18" s="32" t="s">
        <v>47</v>
      </c>
      <c r="F18" s="33">
        <v>40823</v>
      </c>
      <c r="G18" s="34">
        <v>69696</v>
      </c>
    </row>
    <row r="19" spans="1:9" x14ac:dyDescent="0.25">
      <c r="A19" s="38" t="s">
        <v>31</v>
      </c>
      <c r="B19" s="39"/>
      <c r="C19" s="39"/>
      <c r="D19" s="39"/>
      <c r="E19" s="39"/>
      <c r="F19" s="39">
        <f>SUM(F17:F18)</f>
        <v>67125.5390625</v>
      </c>
      <c r="G19" s="40">
        <f>SUM(G17:G18)</f>
        <v>110880</v>
      </c>
    </row>
    <row r="20" spans="1:9" ht="15.75" thickBot="1" x14ac:dyDescent="0.3">
      <c r="A20" s="32"/>
      <c r="B20" s="32"/>
      <c r="C20" s="32"/>
      <c r="D20" s="32"/>
      <c r="E20" s="32"/>
      <c r="F20" s="33">
        <v>0</v>
      </c>
      <c r="G20" s="34">
        <v>0</v>
      </c>
    </row>
    <row r="21" spans="1:9" ht="15.75" thickBot="1" x14ac:dyDescent="0.3">
      <c r="A21" s="22" t="s">
        <v>37</v>
      </c>
      <c r="B21" s="24"/>
      <c r="C21" s="24"/>
      <c r="D21" s="24"/>
      <c r="E21" s="24"/>
      <c r="F21" s="24">
        <f>SUM(F20)</f>
        <v>0</v>
      </c>
      <c r="G21" s="23">
        <f>SUM(G20)</f>
        <v>0</v>
      </c>
    </row>
    <row r="22" spans="1:9" ht="15.75" thickBot="1" x14ac:dyDescent="0.3">
      <c r="A22" s="32"/>
      <c r="B22" s="32"/>
      <c r="C22" s="32"/>
      <c r="D22" s="32"/>
      <c r="E22" s="32"/>
      <c r="F22" s="33">
        <v>0</v>
      </c>
      <c r="G22" s="34">
        <v>0</v>
      </c>
    </row>
    <row r="23" spans="1:9" ht="15.75" thickBot="1" x14ac:dyDescent="0.3">
      <c r="A23" s="22" t="s">
        <v>102</v>
      </c>
      <c r="B23" s="24"/>
      <c r="C23" s="24"/>
      <c r="D23" s="24"/>
      <c r="E23" s="24"/>
      <c r="F23" s="24">
        <f>SUM(F22)</f>
        <v>0</v>
      </c>
      <c r="G23" s="23">
        <f>SUM(G22)</f>
        <v>0</v>
      </c>
    </row>
    <row r="24" spans="1:9" ht="15.75" thickBot="1" x14ac:dyDescent="0.3">
      <c r="A24" s="32"/>
      <c r="B24" s="32"/>
      <c r="C24" s="32"/>
      <c r="D24" s="32"/>
      <c r="E24" s="32"/>
      <c r="F24" s="33">
        <v>0</v>
      </c>
      <c r="G24" s="34">
        <v>0</v>
      </c>
    </row>
    <row r="25" spans="1:9" ht="15.75" thickBot="1" x14ac:dyDescent="0.3">
      <c r="A25" s="22" t="s">
        <v>109</v>
      </c>
      <c r="B25" s="24"/>
      <c r="C25" s="24"/>
      <c r="D25" s="24"/>
      <c r="E25" s="24"/>
      <c r="F25" s="24">
        <f>SUM(F24)</f>
        <v>0</v>
      </c>
      <c r="G25" s="23">
        <f>SUM(G24)</f>
        <v>0</v>
      </c>
    </row>
    <row r="26" spans="1:9" ht="15.75" thickBot="1" x14ac:dyDescent="0.3">
      <c r="A26" s="32" t="s">
        <v>113</v>
      </c>
      <c r="B26" s="32" t="s">
        <v>2</v>
      </c>
      <c r="C26" s="32" t="s">
        <v>3</v>
      </c>
      <c r="D26" s="32" t="s">
        <v>117</v>
      </c>
      <c r="E26" s="32" t="s">
        <v>50</v>
      </c>
      <c r="F26" s="33">
        <v>11549.9697265625</v>
      </c>
      <c r="G26" s="34">
        <v>31616.0390625</v>
      </c>
    </row>
    <row r="27" spans="1:9" ht="15.75" thickBot="1" x14ac:dyDescent="0.3">
      <c r="A27" s="22" t="s">
        <v>114</v>
      </c>
      <c r="B27" s="24"/>
      <c r="C27" s="24"/>
      <c r="D27" s="24"/>
      <c r="E27" s="24"/>
      <c r="F27" s="24">
        <f>SUM(F26)</f>
        <v>11549.9697265625</v>
      </c>
      <c r="G27" s="23">
        <f>SUM(G26)</f>
        <v>31616.0390625</v>
      </c>
    </row>
    <row r="28" spans="1:9" x14ac:dyDescent="0.25">
      <c r="A28" s="32" t="s">
        <v>120</v>
      </c>
      <c r="B28" s="32" t="s">
        <v>2</v>
      </c>
      <c r="C28" s="32" t="s">
        <v>3</v>
      </c>
      <c r="D28" s="32" t="s">
        <v>117</v>
      </c>
      <c r="E28" s="32" t="s">
        <v>50</v>
      </c>
      <c r="F28" s="33">
        <v>12908.400390625</v>
      </c>
      <c r="G28" s="34">
        <v>34993.359375</v>
      </c>
      <c r="H28" s="48" t="s">
        <v>122</v>
      </c>
      <c r="I28" s="48" t="s">
        <v>123</v>
      </c>
    </row>
    <row r="29" spans="1:9" x14ac:dyDescent="0.25">
      <c r="A29" s="32" t="s">
        <v>120</v>
      </c>
      <c r="B29" s="32" t="s">
        <v>73</v>
      </c>
      <c r="C29" s="32" t="s">
        <v>3</v>
      </c>
      <c r="D29" s="32" t="s">
        <v>87</v>
      </c>
      <c r="E29" s="32" t="s">
        <v>47</v>
      </c>
      <c r="F29" s="33">
        <v>63097.51953125</v>
      </c>
      <c r="G29" s="34">
        <v>109296</v>
      </c>
      <c r="H29" s="48" t="s">
        <v>122</v>
      </c>
      <c r="I29" s="48" t="s">
        <v>123</v>
      </c>
    </row>
    <row r="30" spans="1:9" ht="15.75" thickBot="1" x14ac:dyDescent="0.3">
      <c r="A30" s="19" t="s">
        <v>124</v>
      </c>
      <c r="B30" s="21"/>
      <c r="C30" s="21"/>
      <c r="D30" s="21"/>
      <c r="E30" s="21"/>
      <c r="F30" s="21">
        <f>SUM(F28:F29)</f>
        <v>76005.919921875</v>
      </c>
      <c r="G30" s="20">
        <f>SUM(G28:G29)</f>
        <v>144289.359375</v>
      </c>
    </row>
    <row r="31" spans="1:9" x14ac:dyDescent="0.25">
      <c r="A31" s="32" t="s">
        <v>129</v>
      </c>
      <c r="B31" s="32" t="s">
        <v>22</v>
      </c>
      <c r="C31" s="32" t="s">
        <v>3</v>
      </c>
      <c r="D31" s="32" t="s">
        <v>86</v>
      </c>
      <c r="E31" s="32" t="s">
        <v>47</v>
      </c>
      <c r="F31" s="33">
        <v>50582.21875</v>
      </c>
      <c r="G31" s="34">
        <v>64896</v>
      </c>
    </row>
    <row r="32" spans="1:9" x14ac:dyDescent="0.25">
      <c r="A32" s="32" t="s">
        <v>129</v>
      </c>
      <c r="B32" s="32" t="s">
        <v>22</v>
      </c>
      <c r="C32" s="32" t="s">
        <v>3</v>
      </c>
      <c r="D32" s="32" t="s">
        <v>86</v>
      </c>
      <c r="E32" s="32" t="s">
        <v>50</v>
      </c>
      <c r="F32" s="33">
        <v>114</v>
      </c>
      <c r="G32" s="34">
        <v>250</v>
      </c>
    </row>
    <row r="33" spans="1:7" x14ac:dyDescent="0.25">
      <c r="A33" s="32" t="s">
        <v>129</v>
      </c>
      <c r="B33" s="32" t="s">
        <v>2</v>
      </c>
      <c r="C33" s="32" t="s">
        <v>3</v>
      </c>
      <c r="D33" s="32" t="s">
        <v>117</v>
      </c>
      <c r="E33" s="32" t="s">
        <v>47</v>
      </c>
      <c r="F33" s="33">
        <v>93871.75</v>
      </c>
      <c r="G33" s="34">
        <v>14430</v>
      </c>
    </row>
    <row r="34" spans="1:7" x14ac:dyDescent="0.25">
      <c r="A34" s="32" t="s">
        <v>129</v>
      </c>
      <c r="B34" s="32" t="s">
        <v>73</v>
      </c>
      <c r="C34" s="32" t="s">
        <v>3</v>
      </c>
      <c r="D34" s="32" t="s">
        <v>87</v>
      </c>
      <c r="E34" s="32" t="s">
        <v>47</v>
      </c>
      <c r="F34" s="33">
        <v>45428.62890625</v>
      </c>
      <c r="G34" s="34">
        <v>77313.6015625</v>
      </c>
    </row>
    <row r="35" spans="1:7" ht="15.75" thickBot="1" x14ac:dyDescent="0.3">
      <c r="A35" s="19" t="s">
        <v>130</v>
      </c>
      <c r="B35" s="21"/>
      <c r="C35" s="21"/>
      <c r="D35" s="21"/>
      <c r="E35" s="21"/>
      <c r="F35" s="21">
        <f>SUM(F31:F34)</f>
        <v>189996.59765625</v>
      </c>
      <c r="G35" s="20">
        <f>SUM(G31:G34)</f>
        <v>156889.6015625</v>
      </c>
    </row>
    <row r="36" spans="1:7" ht="15.75" thickBot="1" x14ac:dyDescent="0.3">
      <c r="A36" s="32"/>
      <c r="B36" s="32"/>
      <c r="C36" s="32"/>
      <c r="D36" s="32"/>
      <c r="E36" s="32"/>
      <c r="F36" s="33">
        <v>0</v>
      </c>
      <c r="G36" s="34">
        <v>0</v>
      </c>
    </row>
    <row r="37" spans="1:7" ht="15.75" thickBot="1" x14ac:dyDescent="0.3">
      <c r="A37" s="22" t="s">
        <v>133</v>
      </c>
      <c r="B37" s="24"/>
      <c r="C37" s="24"/>
      <c r="D37" s="24"/>
      <c r="E37" s="24"/>
      <c r="F37" s="24">
        <f>SUM(F36)</f>
        <v>0</v>
      </c>
      <c r="G37" s="23">
        <f>SUM(G36)</f>
        <v>0</v>
      </c>
    </row>
    <row r="38" spans="1:7" x14ac:dyDescent="0.25">
      <c r="A38" s="32" t="s">
        <v>138</v>
      </c>
      <c r="B38" s="32" t="s">
        <v>22</v>
      </c>
      <c r="C38" s="32" t="s">
        <v>3</v>
      </c>
      <c r="D38" s="32" t="s">
        <v>86</v>
      </c>
      <c r="E38" s="32" t="s">
        <v>47</v>
      </c>
      <c r="F38" s="33">
        <v>68295.271484375</v>
      </c>
      <c r="G38" s="34">
        <v>94088.80078125</v>
      </c>
    </row>
    <row r="39" spans="1:7" x14ac:dyDescent="0.25">
      <c r="A39" s="32" t="s">
        <v>138</v>
      </c>
      <c r="B39" s="32" t="s">
        <v>22</v>
      </c>
      <c r="C39" s="32" t="s">
        <v>3</v>
      </c>
      <c r="D39" s="32" t="s">
        <v>87</v>
      </c>
      <c r="E39" s="32" t="s">
        <v>47</v>
      </c>
      <c r="F39" s="33">
        <v>22714.08984375</v>
      </c>
      <c r="G39" s="34">
        <v>38656.80078125</v>
      </c>
    </row>
    <row r="40" spans="1:7" x14ac:dyDescent="0.25">
      <c r="A40" s="32" t="s">
        <v>138</v>
      </c>
      <c r="B40" s="32" t="s">
        <v>2</v>
      </c>
      <c r="C40" s="32" t="s">
        <v>3</v>
      </c>
      <c r="D40" s="32" t="s">
        <v>117</v>
      </c>
      <c r="E40" s="32" t="s">
        <v>50</v>
      </c>
      <c r="F40" s="33">
        <v>8129.35986328125</v>
      </c>
      <c r="G40" s="34">
        <v>28218.939453125</v>
      </c>
    </row>
    <row r="41" spans="1:7" ht="15.75" thickBot="1" x14ac:dyDescent="0.3">
      <c r="A41" s="32" t="s">
        <v>138</v>
      </c>
      <c r="B41" s="32" t="s">
        <v>73</v>
      </c>
      <c r="C41" s="32" t="s">
        <v>3</v>
      </c>
      <c r="D41" s="32" t="s">
        <v>87</v>
      </c>
      <c r="E41" s="32" t="s">
        <v>47</v>
      </c>
      <c r="F41" s="33">
        <v>45428.23828125</v>
      </c>
      <c r="G41" s="34">
        <v>71104.80078125</v>
      </c>
    </row>
    <row r="42" spans="1:7" ht="15.75" thickBot="1" x14ac:dyDescent="0.3">
      <c r="A42" s="22" t="s">
        <v>145</v>
      </c>
      <c r="B42" s="24"/>
      <c r="C42" s="24"/>
      <c r="D42" s="24"/>
      <c r="E42" s="24"/>
      <c r="F42" s="24">
        <f>SUM(F38:F41)</f>
        <v>144566.95947265625</v>
      </c>
      <c r="G42" s="23">
        <f>SUM(G38:G41)</f>
        <v>232069.341796875</v>
      </c>
    </row>
    <row r="43" spans="1:7" ht="15.75" thickBot="1" x14ac:dyDescent="0.3">
      <c r="A43" s="32" t="s">
        <v>148</v>
      </c>
      <c r="B43" s="32" t="s">
        <v>2</v>
      </c>
      <c r="C43" s="32" t="s">
        <v>3</v>
      </c>
      <c r="D43" s="32" t="s">
        <v>117</v>
      </c>
      <c r="E43" s="32" t="s">
        <v>50</v>
      </c>
      <c r="F43" s="33">
        <v>1814.3900146484375</v>
      </c>
      <c r="G43" s="34">
        <v>1940</v>
      </c>
    </row>
    <row r="44" spans="1:7" ht="15.75" thickBot="1" x14ac:dyDescent="0.3">
      <c r="A44" s="22" t="s">
        <v>149</v>
      </c>
      <c r="B44" s="24"/>
      <c r="C44" s="24"/>
      <c r="D44" s="24"/>
      <c r="E44" s="24"/>
      <c r="F44" s="24">
        <f>SUM(F43)</f>
        <v>1814.3900146484375</v>
      </c>
      <c r="G44" s="23">
        <f>SUM(G43)</f>
        <v>1940</v>
      </c>
    </row>
    <row r="45" spans="1:7" ht="15.75" thickBot="1" x14ac:dyDescent="0.3">
      <c r="A45" s="32" t="s">
        <v>151</v>
      </c>
      <c r="B45" s="32"/>
      <c r="C45" s="32"/>
      <c r="D45" s="32"/>
      <c r="E45" s="32"/>
      <c r="F45" s="33"/>
      <c r="G45" s="34"/>
    </row>
    <row r="46" spans="1:7" ht="15.75" thickBot="1" x14ac:dyDescent="0.3">
      <c r="A46" s="22" t="s">
        <v>152</v>
      </c>
      <c r="B46" s="24"/>
      <c r="C46" s="24"/>
      <c r="D46" s="24"/>
      <c r="E46" s="24"/>
      <c r="F46" s="24">
        <f>SUM(F45)</f>
        <v>0</v>
      </c>
      <c r="G46" s="23">
        <f>SUM(G45)</f>
        <v>0</v>
      </c>
    </row>
    <row r="47" spans="1:7" ht="16.5" thickBot="1" x14ac:dyDescent="0.3">
      <c r="A47" s="17" t="s">
        <v>0</v>
      </c>
      <c r="B47" s="17"/>
      <c r="C47" s="17"/>
      <c r="D47" s="17"/>
      <c r="E47" s="17"/>
      <c r="F47" s="17">
        <f>SUM(F27,F25,F23,F21,F19,F16)</f>
        <v>313353.9990234375</v>
      </c>
      <c r="G47" s="18">
        <f>SUM(G27,G25,G23,G21,G19,G16)</f>
        <v>527837.8671875</v>
      </c>
    </row>
    <row r="49" spans="1:1" x14ac:dyDescent="0.25">
      <c r="A49" t="s">
        <v>35</v>
      </c>
    </row>
  </sheetData>
  <sortState xmlns:xlrd2="http://schemas.microsoft.com/office/spreadsheetml/2017/richdata2" ref="A12:H22">
    <sortCondition ref="D12:D2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2"/>
  <sheetViews>
    <sheetView workbookViewId="0">
      <selection activeCell="A10" sqref="A10:G10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158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Diciembre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</v>
      </c>
      <c r="C13" s="32" t="s">
        <v>90</v>
      </c>
      <c r="D13" s="32" t="s">
        <v>92</v>
      </c>
      <c r="E13" s="32" t="s">
        <v>58</v>
      </c>
      <c r="F13" s="33">
        <v>544.32000732421875</v>
      </c>
      <c r="G13" s="34">
        <v>1496.8699951171875</v>
      </c>
    </row>
    <row r="14" spans="1:7" x14ac:dyDescent="0.25">
      <c r="A14" s="32" t="s">
        <v>23</v>
      </c>
      <c r="B14" s="32" t="s">
        <v>2</v>
      </c>
      <c r="C14" s="32" t="s">
        <v>90</v>
      </c>
      <c r="D14" s="32" t="s">
        <v>91</v>
      </c>
      <c r="E14" s="32" t="s">
        <v>88</v>
      </c>
      <c r="F14" s="33">
        <v>47665.150390625</v>
      </c>
      <c r="G14" s="34">
        <v>132996.91015625</v>
      </c>
    </row>
    <row r="15" spans="1:7" x14ac:dyDescent="0.25">
      <c r="A15" s="32" t="s">
        <v>23</v>
      </c>
      <c r="B15" s="32" t="s">
        <v>2</v>
      </c>
      <c r="C15" s="32" t="s">
        <v>90</v>
      </c>
      <c r="D15" s="32" t="s">
        <v>91</v>
      </c>
      <c r="E15" s="32" t="s">
        <v>47</v>
      </c>
      <c r="F15" s="33">
        <v>6000</v>
      </c>
      <c r="G15" s="34">
        <v>56348.1015625</v>
      </c>
    </row>
    <row r="16" spans="1:7" x14ac:dyDescent="0.25">
      <c r="A16" s="32" t="s">
        <v>23</v>
      </c>
      <c r="B16" s="32" t="s">
        <v>2</v>
      </c>
      <c r="C16" s="32" t="s">
        <v>90</v>
      </c>
      <c r="D16" s="32" t="s">
        <v>91</v>
      </c>
      <c r="E16" s="32" t="s">
        <v>63</v>
      </c>
      <c r="F16" s="33">
        <v>3176</v>
      </c>
      <c r="G16" s="34">
        <v>21946.630859375</v>
      </c>
    </row>
    <row r="17" spans="1:7" x14ac:dyDescent="0.25">
      <c r="A17" s="32" t="s">
        <v>23</v>
      </c>
      <c r="B17" s="32" t="s">
        <v>2</v>
      </c>
      <c r="C17" s="32" t="s">
        <v>90</v>
      </c>
      <c r="D17" s="32" t="s">
        <v>89</v>
      </c>
      <c r="E17" s="32" t="s">
        <v>47</v>
      </c>
      <c r="F17" s="33">
        <v>7608</v>
      </c>
      <c r="G17" s="34">
        <v>49717.51953125</v>
      </c>
    </row>
    <row r="18" spans="1:7" ht="15.75" thickBot="1" x14ac:dyDescent="0.3">
      <c r="A18" s="19" t="s">
        <v>38</v>
      </c>
      <c r="B18" s="21"/>
      <c r="C18" s="21"/>
      <c r="D18" s="21"/>
      <c r="E18" s="21"/>
      <c r="F18" s="21">
        <f>SUM(F13:F17)</f>
        <v>64993.470397949219</v>
      </c>
      <c r="G18" s="20">
        <f>SUM(G13:G17)</f>
        <v>262506.03210449219</v>
      </c>
    </row>
    <row r="19" spans="1:7" x14ac:dyDescent="0.25">
      <c r="A19" s="32" t="s">
        <v>31</v>
      </c>
      <c r="B19" s="32" t="s">
        <v>2</v>
      </c>
      <c r="C19" s="32" t="s">
        <v>90</v>
      </c>
      <c r="D19" s="32" t="s">
        <v>91</v>
      </c>
      <c r="E19" s="32" t="s">
        <v>93</v>
      </c>
      <c r="F19" s="33">
        <v>5769</v>
      </c>
      <c r="G19" s="34">
        <v>35430.5703125</v>
      </c>
    </row>
    <row r="20" spans="1:7" x14ac:dyDescent="0.25">
      <c r="A20" s="32" t="s">
        <v>31</v>
      </c>
      <c r="B20" s="32" t="s">
        <v>2</v>
      </c>
      <c r="C20" s="32" t="s">
        <v>90</v>
      </c>
      <c r="D20" s="32" t="s">
        <v>91</v>
      </c>
      <c r="E20" s="32" t="s">
        <v>94</v>
      </c>
      <c r="F20" s="33">
        <v>2894.39990234375</v>
      </c>
      <c r="G20" s="34">
        <v>51547.6796875</v>
      </c>
    </row>
    <row r="21" spans="1:7" x14ac:dyDescent="0.25">
      <c r="A21" s="32" t="s">
        <v>31</v>
      </c>
      <c r="B21" s="32" t="s">
        <v>2</v>
      </c>
      <c r="C21" s="32" t="s">
        <v>90</v>
      </c>
      <c r="D21" s="32" t="s">
        <v>91</v>
      </c>
      <c r="E21" s="32" t="s">
        <v>63</v>
      </c>
      <c r="F21" s="33">
        <v>4057.199951171875</v>
      </c>
      <c r="G21" s="34">
        <v>19968.8203125</v>
      </c>
    </row>
    <row r="22" spans="1:7" ht="15.75" thickBot="1" x14ac:dyDescent="0.3">
      <c r="A22" s="19" t="s">
        <v>36</v>
      </c>
      <c r="B22" s="21"/>
      <c r="C22" s="21"/>
      <c r="D22" s="21"/>
      <c r="E22" s="21"/>
      <c r="F22" s="21">
        <f>SUM(F19:F21)</f>
        <v>12720.599853515625</v>
      </c>
      <c r="G22" s="20">
        <f>SUM(G19:G21)</f>
        <v>106947.0703125</v>
      </c>
    </row>
    <row r="23" spans="1:7" ht="30" x14ac:dyDescent="0.25">
      <c r="A23" s="32" t="s">
        <v>32</v>
      </c>
      <c r="B23" s="32" t="s">
        <v>2</v>
      </c>
      <c r="C23" s="32" t="s">
        <v>90</v>
      </c>
      <c r="D23" s="32" t="s">
        <v>95</v>
      </c>
      <c r="E23" s="32" t="s">
        <v>88</v>
      </c>
      <c r="F23" s="33">
        <v>164112.484375</v>
      </c>
      <c r="G23" s="34">
        <v>143806.984375</v>
      </c>
    </row>
    <row r="24" spans="1:7" x14ac:dyDescent="0.25">
      <c r="A24" s="32" t="s">
        <v>32</v>
      </c>
      <c r="B24" s="32" t="s">
        <v>2</v>
      </c>
      <c r="C24" s="32" t="s">
        <v>90</v>
      </c>
      <c r="D24" s="32" t="s">
        <v>96</v>
      </c>
      <c r="E24" s="32" t="s">
        <v>88</v>
      </c>
      <c r="F24" s="33">
        <v>16312.3203125</v>
      </c>
      <c r="G24" s="34">
        <v>68289.6015625</v>
      </c>
    </row>
    <row r="25" spans="1:7" x14ac:dyDescent="0.25">
      <c r="A25" s="32" t="s">
        <v>32</v>
      </c>
      <c r="B25" s="32" t="s">
        <v>2</v>
      </c>
      <c r="C25" s="32" t="s">
        <v>90</v>
      </c>
      <c r="D25" s="32" t="s">
        <v>91</v>
      </c>
      <c r="E25" s="32" t="s">
        <v>88</v>
      </c>
      <c r="F25" s="33">
        <v>54275.450805664063</v>
      </c>
      <c r="G25" s="34">
        <v>217273.44140625</v>
      </c>
    </row>
    <row r="26" spans="1:7" ht="15.75" thickBot="1" x14ac:dyDescent="0.3">
      <c r="A26" s="19" t="s">
        <v>37</v>
      </c>
      <c r="B26" s="21"/>
      <c r="C26" s="21"/>
      <c r="D26" s="21"/>
      <c r="E26" s="21"/>
      <c r="F26" s="21">
        <f>SUM(F23:F25)</f>
        <v>234700.25549316406</v>
      </c>
      <c r="G26" s="20">
        <f>SUM(G23:G25)</f>
        <v>429370.02734375</v>
      </c>
    </row>
    <row r="27" spans="1:7" x14ac:dyDescent="0.25">
      <c r="A27" s="32" t="s">
        <v>101</v>
      </c>
      <c r="B27" s="32" t="s">
        <v>2</v>
      </c>
      <c r="C27" s="32" t="s">
        <v>90</v>
      </c>
      <c r="D27" s="32" t="s">
        <v>107</v>
      </c>
      <c r="E27" s="32" t="s">
        <v>58</v>
      </c>
      <c r="F27" s="33">
        <v>401.42999267578125</v>
      </c>
      <c r="G27" s="34">
        <v>1273.81005859375</v>
      </c>
    </row>
    <row r="28" spans="1:7" x14ac:dyDescent="0.25">
      <c r="A28" s="32" t="s">
        <v>101</v>
      </c>
      <c r="B28" s="32" t="s">
        <v>2</v>
      </c>
      <c r="C28" s="32" t="s">
        <v>90</v>
      </c>
      <c r="D28" s="32" t="s">
        <v>91</v>
      </c>
      <c r="E28" s="32" t="s">
        <v>88</v>
      </c>
      <c r="F28" s="33">
        <v>45800.640625</v>
      </c>
      <c r="G28" s="34">
        <v>169352.83984375</v>
      </c>
    </row>
    <row r="29" spans="1:7" ht="15.75" thickBot="1" x14ac:dyDescent="0.3">
      <c r="A29" s="19" t="s">
        <v>102</v>
      </c>
      <c r="B29" s="21"/>
      <c r="C29" s="21"/>
      <c r="D29" s="21"/>
      <c r="E29" s="21"/>
      <c r="F29" s="21">
        <f>SUM(F26:F28)</f>
        <v>280902.32611083984</v>
      </c>
      <c r="G29" s="20">
        <f>SUM(G26:G28)</f>
        <v>599996.67724609375</v>
      </c>
    </row>
    <row r="30" spans="1:7" x14ac:dyDescent="0.25">
      <c r="A30" s="32" t="s">
        <v>108</v>
      </c>
      <c r="B30" s="32" t="s">
        <v>2</v>
      </c>
      <c r="C30" s="32" t="s">
        <v>90</v>
      </c>
      <c r="D30" s="32" t="s">
        <v>107</v>
      </c>
      <c r="E30" s="32" t="s">
        <v>58</v>
      </c>
      <c r="F30" s="33">
        <v>201.39999389648438</v>
      </c>
      <c r="G30" s="34">
        <v>639.07000732421875</v>
      </c>
    </row>
    <row r="31" spans="1:7" x14ac:dyDescent="0.25">
      <c r="A31" s="32" t="s">
        <v>108</v>
      </c>
      <c r="B31" s="32" t="s">
        <v>2</v>
      </c>
      <c r="C31" s="32" t="s">
        <v>90</v>
      </c>
      <c r="D31" s="32" t="s">
        <v>91</v>
      </c>
      <c r="E31" s="32" t="s">
        <v>112</v>
      </c>
      <c r="F31" s="33">
        <v>5771.0400390625</v>
      </c>
      <c r="G31" s="34">
        <v>37675.2890625</v>
      </c>
    </row>
    <row r="32" spans="1:7" x14ac:dyDescent="0.25">
      <c r="A32" s="32" t="s">
        <v>108</v>
      </c>
      <c r="B32" s="32" t="s">
        <v>2</v>
      </c>
      <c r="C32" s="32" t="s">
        <v>90</v>
      </c>
      <c r="D32" s="32" t="s">
        <v>89</v>
      </c>
      <c r="E32" s="32" t="s">
        <v>94</v>
      </c>
      <c r="F32" s="33">
        <v>30153.599609375</v>
      </c>
      <c r="G32" s="34">
        <v>85178.66015625</v>
      </c>
    </row>
    <row r="33" spans="1:7" x14ac:dyDescent="0.25">
      <c r="A33" s="32" t="s">
        <v>108</v>
      </c>
      <c r="B33" s="32" t="s">
        <v>2</v>
      </c>
      <c r="C33" s="32" t="s">
        <v>90</v>
      </c>
      <c r="D33" s="32" t="s">
        <v>89</v>
      </c>
      <c r="E33" s="32" t="s">
        <v>63</v>
      </c>
      <c r="F33" s="33">
        <v>5943.72021484375</v>
      </c>
      <c r="G33" s="34">
        <v>18292.740234375</v>
      </c>
    </row>
    <row r="34" spans="1:7" ht="15.75" thickBot="1" x14ac:dyDescent="0.3">
      <c r="A34" s="19" t="s">
        <v>109</v>
      </c>
      <c r="B34" s="21"/>
      <c r="C34" s="21"/>
      <c r="D34" s="21"/>
      <c r="E34" s="21"/>
      <c r="F34" s="21">
        <f>SUM(F30:F33)</f>
        <v>42069.759857177734</v>
      </c>
      <c r="G34" s="20">
        <f>SUM(G30:G33)</f>
        <v>141785.75946044922</v>
      </c>
    </row>
    <row r="35" spans="1:7" x14ac:dyDescent="0.25">
      <c r="A35" s="32" t="s">
        <v>113</v>
      </c>
      <c r="B35" s="32" t="s">
        <v>2</v>
      </c>
      <c r="C35" s="32" t="s">
        <v>90</v>
      </c>
      <c r="D35" s="32" t="s">
        <v>118</v>
      </c>
      <c r="E35" s="32" t="s">
        <v>47</v>
      </c>
      <c r="F35" s="33">
        <v>36092.659423828125</v>
      </c>
      <c r="G35" s="34">
        <v>302722.25927734375</v>
      </c>
    </row>
    <row r="36" spans="1:7" x14ac:dyDescent="0.25">
      <c r="A36" s="32" t="s">
        <v>113</v>
      </c>
      <c r="B36" s="32" t="s">
        <v>2</v>
      </c>
      <c r="C36" s="32" t="s">
        <v>90</v>
      </c>
      <c r="D36" s="32" t="s">
        <v>118</v>
      </c>
      <c r="E36" s="32" t="s">
        <v>63</v>
      </c>
      <c r="F36" s="33">
        <v>27621.599609375</v>
      </c>
      <c r="G36" s="34">
        <v>76878.203125</v>
      </c>
    </row>
    <row r="37" spans="1:7" x14ac:dyDescent="0.25">
      <c r="A37" s="32" t="s">
        <v>113</v>
      </c>
      <c r="B37" s="32" t="s">
        <v>2</v>
      </c>
      <c r="C37" s="32" t="s">
        <v>90</v>
      </c>
      <c r="D37" s="32" t="s">
        <v>107</v>
      </c>
      <c r="E37" s="32" t="s">
        <v>58</v>
      </c>
      <c r="F37" s="33">
        <v>877.69998168945313</v>
      </c>
      <c r="G37" s="34">
        <v>2650.6799926757813</v>
      </c>
    </row>
    <row r="38" spans="1:7" x14ac:dyDescent="0.25">
      <c r="A38" s="32" t="s">
        <v>113</v>
      </c>
      <c r="B38" s="32" t="s">
        <v>2</v>
      </c>
      <c r="C38" s="32" t="s">
        <v>90</v>
      </c>
      <c r="D38" s="32" t="s">
        <v>119</v>
      </c>
      <c r="E38" s="32" t="s">
        <v>58</v>
      </c>
      <c r="F38" s="33">
        <v>1880.0999755859375</v>
      </c>
      <c r="G38" s="34">
        <v>5788.8701171875</v>
      </c>
    </row>
    <row r="39" spans="1:7" x14ac:dyDescent="0.25">
      <c r="A39" s="32" t="s">
        <v>113</v>
      </c>
      <c r="B39" s="32" t="s">
        <v>2</v>
      </c>
      <c r="C39" s="32" t="s">
        <v>90</v>
      </c>
      <c r="D39" s="32" t="s">
        <v>91</v>
      </c>
      <c r="E39" s="32" t="s">
        <v>112</v>
      </c>
      <c r="F39" s="33">
        <v>6717.60009765625</v>
      </c>
      <c r="G39" s="34">
        <v>45326.640625</v>
      </c>
    </row>
    <row r="40" spans="1:7" x14ac:dyDescent="0.25">
      <c r="A40" s="32" t="s">
        <v>113</v>
      </c>
      <c r="B40" s="32" t="s">
        <v>2</v>
      </c>
      <c r="C40" s="32" t="s">
        <v>90</v>
      </c>
      <c r="D40" s="32" t="s">
        <v>91</v>
      </c>
      <c r="E40" s="32" t="s">
        <v>94</v>
      </c>
      <c r="F40" s="33">
        <v>31280</v>
      </c>
      <c r="G40" s="34">
        <v>70234.3984375</v>
      </c>
    </row>
    <row r="41" spans="1:7" x14ac:dyDescent="0.25">
      <c r="A41" s="32" t="s">
        <v>113</v>
      </c>
      <c r="B41" s="32" t="s">
        <v>2</v>
      </c>
      <c r="C41" s="32" t="s">
        <v>90</v>
      </c>
      <c r="D41" s="32" t="s">
        <v>91</v>
      </c>
      <c r="E41" s="32" t="s">
        <v>63</v>
      </c>
      <c r="F41" s="33">
        <v>33819.83984375</v>
      </c>
      <c r="G41" s="34">
        <v>95580.2578125</v>
      </c>
    </row>
    <row r="42" spans="1:7" x14ac:dyDescent="0.25">
      <c r="A42" s="32" t="s">
        <v>113</v>
      </c>
      <c r="B42" s="32" t="s">
        <v>2</v>
      </c>
      <c r="C42" s="32" t="s">
        <v>90</v>
      </c>
      <c r="D42" s="32" t="s">
        <v>89</v>
      </c>
      <c r="E42" s="32" t="s">
        <v>94</v>
      </c>
      <c r="F42" s="33">
        <v>7545.60009765625</v>
      </c>
      <c r="G42" s="34">
        <v>45874.140625</v>
      </c>
    </row>
    <row r="43" spans="1:7" x14ac:dyDescent="0.25">
      <c r="A43" s="32" t="s">
        <v>113</v>
      </c>
      <c r="B43" s="32" t="s">
        <v>2</v>
      </c>
      <c r="C43" s="32" t="s">
        <v>90</v>
      </c>
      <c r="D43" s="32" t="s">
        <v>89</v>
      </c>
      <c r="E43" s="32" t="s">
        <v>63</v>
      </c>
      <c r="F43" s="33">
        <v>23892.48046875</v>
      </c>
      <c r="G43" s="34">
        <v>142058.796875</v>
      </c>
    </row>
    <row r="44" spans="1:7" ht="15.75" thickBot="1" x14ac:dyDescent="0.3">
      <c r="A44" s="19" t="s">
        <v>113</v>
      </c>
      <c r="B44" s="21"/>
      <c r="C44" s="21"/>
      <c r="D44" s="21"/>
      <c r="E44" s="21"/>
      <c r="F44" s="21">
        <f>SUM(F35:F43)</f>
        <v>169727.57949829102</v>
      </c>
      <c r="G44" s="20">
        <f>SUM(G35:G43)</f>
        <v>787114.24688720703</v>
      </c>
    </row>
    <row r="45" spans="1:7" x14ac:dyDescent="0.25">
      <c r="A45" s="32" t="s">
        <v>120</v>
      </c>
      <c r="B45" s="32" t="s">
        <v>2</v>
      </c>
      <c r="C45" s="32" t="s">
        <v>90</v>
      </c>
      <c r="D45" s="32" t="s">
        <v>118</v>
      </c>
      <c r="E45" s="32" t="s">
        <v>58</v>
      </c>
      <c r="F45" s="33">
        <v>34110.720703125</v>
      </c>
      <c r="G45" s="34">
        <v>83776.69921875</v>
      </c>
    </row>
    <row r="46" spans="1:7" x14ac:dyDescent="0.25">
      <c r="A46" s="32" t="s">
        <v>120</v>
      </c>
      <c r="B46" s="32" t="s">
        <v>2</v>
      </c>
      <c r="C46" s="32" t="s">
        <v>90</v>
      </c>
      <c r="D46" s="32" t="s">
        <v>118</v>
      </c>
      <c r="E46" s="32" t="s">
        <v>47</v>
      </c>
      <c r="F46" s="33">
        <v>12746.630004882813</v>
      </c>
      <c r="G46" s="34">
        <v>204113.939453125</v>
      </c>
    </row>
    <row r="47" spans="1:7" x14ac:dyDescent="0.25">
      <c r="A47" s="32" t="s">
        <v>120</v>
      </c>
      <c r="B47" s="32" t="s">
        <v>2</v>
      </c>
      <c r="C47" s="32" t="s">
        <v>90</v>
      </c>
      <c r="D47" s="32" t="s">
        <v>92</v>
      </c>
      <c r="E47" s="32" t="s">
        <v>58</v>
      </c>
      <c r="F47" s="33">
        <v>1524.0899658203125</v>
      </c>
      <c r="G47" s="34">
        <v>3199.6800537109375</v>
      </c>
    </row>
    <row r="48" spans="1:7" ht="30" x14ac:dyDescent="0.25">
      <c r="A48" s="32" t="s">
        <v>120</v>
      </c>
      <c r="B48" s="32" t="s">
        <v>2</v>
      </c>
      <c r="C48" s="32" t="s">
        <v>90</v>
      </c>
      <c r="D48" s="32" t="s">
        <v>128</v>
      </c>
      <c r="E48" s="32" t="s">
        <v>34</v>
      </c>
      <c r="F48" s="33">
        <v>36904.640625</v>
      </c>
      <c r="G48" s="34">
        <v>86400</v>
      </c>
    </row>
    <row r="49" spans="1:7" x14ac:dyDescent="0.25">
      <c r="A49" s="32" t="s">
        <v>120</v>
      </c>
      <c r="B49" s="32" t="s">
        <v>2</v>
      </c>
      <c r="C49" s="32" t="s">
        <v>90</v>
      </c>
      <c r="D49" s="32" t="s">
        <v>91</v>
      </c>
      <c r="E49" s="32" t="s">
        <v>64</v>
      </c>
      <c r="F49" s="33">
        <v>9463.580078125</v>
      </c>
      <c r="G49" s="34">
        <v>87131.78125</v>
      </c>
    </row>
    <row r="50" spans="1:7" x14ac:dyDescent="0.25">
      <c r="A50" s="32" t="s">
        <v>120</v>
      </c>
      <c r="B50" s="32" t="s">
        <v>2</v>
      </c>
      <c r="C50" s="32" t="s">
        <v>90</v>
      </c>
      <c r="D50" s="32" t="s">
        <v>91</v>
      </c>
      <c r="E50" s="32" t="s">
        <v>125</v>
      </c>
      <c r="F50" s="33">
        <v>12528.83984375</v>
      </c>
      <c r="G50" s="34">
        <v>43686.98046875</v>
      </c>
    </row>
    <row r="51" spans="1:7" x14ac:dyDescent="0.25">
      <c r="A51" s="32" t="s">
        <v>120</v>
      </c>
      <c r="B51" s="32" t="s">
        <v>2</v>
      </c>
      <c r="C51" s="32" t="s">
        <v>90</v>
      </c>
      <c r="D51" s="32" t="s">
        <v>91</v>
      </c>
      <c r="E51" s="32" t="s">
        <v>94</v>
      </c>
      <c r="F51" s="33">
        <v>68108.31982421875</v>
      </c>
      <c r="G51" s="34">
        <v>193851.337890625</v>
      </c>
    </row>
    <row r="52" spans="1:7" x14ac:dyDescent="0.25">
      <c r="A52" s="32" t="s">
        <v>120</v>
      </c>
      <c r="B52" s="32" t="s">
        <v>2</v>
      </c>
      <c r="C52" s="32" t="s">
        <v>90</v>
      </c>
      <c r="D52" s="32" t="s">
        <v>91</v>
      </c>
      <c r="E52" s="32" t="s">
        <v>63</v>
      </c>
      <c r="F52" s="33">
        <v>39585.439453125</v>
      </c>
      <c r="G52" s="34">
        <v>167382.96875</v>
      </c>
    </row>
    <row r="53" spans="1:7" x14ac:dyDescent="0.25">
      <c r="A53" s="32" t="s">
        <v>120</v>
      </c>
      <c r="B53" s="32" t="s">
        <v>2</v>
      </c>
      <c r="C53" s="32" t="s">
        <v>90</v>
      </c>
      <c r="D53" s="32" t="s">
        <v>89</v>
      </c>
      <c r="E53" s="32" t="s">
        <v>94</v>
      </c>
      <c r="F53" s="33">
        <v>10104</v>
      </c>
      <c r="G53" s="34">
        <v>35076.140625</v>
      </c>
    </row>
    <row r="54" spans="1:7" x14ac:dyDescent="0.25">
      <c r="A54" s="32" t="s">
        <v>120</v>
      </c>
      <c r="B54" s="32" t="s">
        <v>2</v>
      </c>
      <c r="C54" s="32" t="s">
        <v>90</v>
      </c>
      <c r="D54" s="32" t="s">
        <v>89</v>
      </c>
      <c r="E54" s="32" t="s">
        <v>63</v>
      </c>
      <c r="F54" s="33">
        <v>32439.740234375</v>
      </c>
      <c r="G54" s="34">
        <v>35622.939453125</v>
      </c>
    </row>
    <row r="55" spans="1:7" ht="15.75" thickBot="1" x14ac:dyDescent="0.3">
      <c r="A55" s="19" t="s">
        <v>124</v>
      </c>
      <c r="B55" s="21"/>
      <c r="C55" s="21"/>
      <c r="D55" s="21"/>
      <c r="E55" s="21"/>
      <c r="F55" s="21">
        <f>SUM(F45:F54)</f>
        <v>257516.00073242188</v>
      </c>
      <c r="G55" s="20">
        <f>SUM(G45:G54)</f>
        <v>940242.46716308594</v>
      </c>
    </row>
    <row r="56" spans="1:7" x14ac:dyDescent="0.25">
      <c r="A56" s="32" t="s">
        <v>129</v>
      </c>
      <c r="B56" s="32" t="s">
        <v>22</v>
      </c>
      <c r="C56" s="32" t="s">
        <v>49</v>
      </c>
      <c r="D56" s="32" t="s">
        <v>53</v>
      </c>
      <c r="E56" s="32" t="s">
        <v>78</v>
      </c>
      <c r="F56" s="33">
        <v>59852.998046875</v>
      </c>
      <c r="G56" s="34">
        <v>203434.203125</v>
      </c>
    </row>
    <row r="57" spans="1:7" x14ac:dyDescent="0.25">
      <c r="A57" s="32" t="s">
        <v>129</v>
      </c>
      <c r="B57" s="32" t="s">
        <v>22</v>
      </c>
      <c r="C57" s="32" t="s">
        <v>49</v>
      </c>
      <c r="D57" s="32" t="s">
        <v>53</v>
      </c>
      <c r="E57" s="32" t="s">
        <v>52</v>
      </c>
      <c r="F57" s="33">
        <v>40855.478515625</v>
      </c>
      <c r="G57" s="34">
        <v>183667.5</v>
      </c>
    </row>
    <row r="58" spans="1:7" ht="15.75" thickBot="1" x14ac:dyDescent="0.3">
      <c r="A58" s="19" t="s">
        <v>129</v>
      </c>
      <c r="B58" s="21"/>
      <c r="C58" s="21"/>
      <c r="D58" s="21"/>
      <c r="E58" s="21"/>
      <c r="F58" s="21">
        <f>SUM(F56:F57)</f>
        <v>100708.4765625</v>
      </c>
      <c r="G58" s="20">
        <f>SUM(G56:G57)</f>
        <v>387101.703125</v>
      </c>
    </row>
    <row r="59" spans="1:7" x14ac:dyDescent="0.25">
      <c r="A59" s="32" t="s">
        <v>129</v>
      </c>
      <c r="B59" s="32" t="s">
        <v>2</v>
      </c>
      <c r="C59" s="32" t="s">
        <v>90</v>
      </c>
      <c r="D59" s="32" t="s">
        <v>118</v>
      </c>
      <c r="E59" s="32" t="s">
        <v>64</v>
      </c>
      <c r="F59" s="33">
        <v>8866.5595703125</v>
      </c>
      <c r="G59" s="34">
        <v>93488.7734375</v>
      </c>
    </row>
    <row r="60" spans="1:7" x14ac:dyDescent="0.25">
      <c r="A60" s="32" t="s">
        <v>129</v>
      </c>
      <c r="B60" s="32" t="s">
        <v>2</v>
      </c>
      <c r="C60" s="32" t="s">
        <v>90</v>
      </c>
      <c r="D60" s="32" t="s">
        <v>118</v>
      </c>
      <c r="E60" s="32" t="s">
        <v>47</v>
      </c>
      <c r="F60" s="33">
        <v>78093.279907226563</v>
      </c>
      <c r="G60" s="34">
        <v>213468.20703125</v>
      </c>
    </row>
    <row r="61" spans="1:7" x14ac:dyDescent="0.25">
      <c r="A61" s="32" t="s">
        <v>129</v>
      </c>
      <c r="B61" s="32" t="s">
        <v>2</v>
      </c>
      <c r="C61" s="32" t="s">
        <v>90</v>
      </c>
      <c r="D61" s="32" t="s">
        <v>92</v>
      </c>
      <c r="E61" s="32" t="s">
        <v>58</v>
      </c>
      <c r="F61" s="33">
        <v>272.16000366210938</v>
      </c>
      <c r="G61" s="34">
        <v>571.530029296875</v>
      </c>
    </row>
    <row r="62" spans="1:7" x14ac:dyDescent="0.25">
      <c r="A62" s="32" t="s">
        <v>129</v>
      </c>
      <c r="B62" s="32" t="s">
        <v>2</v>
      </c>
      <c r="C62" s="32" t="s">
        <v>90</v>
      </c>
      <c r="D62" s="32" t="s">
        <v>91</v>
      </c>
      <c r="E62" s="32" t="s">
        <v>64</v>
      </c>
      <c r="F62" s="33">
        <v>12175.509765625</v>
      </c>
      <c r="G62" s="34">
        <v>118651.40625</v>
      </c>
    </row>
    <row r="63" spans="1:7" x14ac:dyDescent="0.25">
      <c r="A63" s="32" t="s">
        <v>129</v>
      </c>
      <c r="B63" s="32" t="s">
        <v>2</v>
      </c>
      <c r="C63" s="32" t="s">
        <v>90</v>
      </c>
      <c r="D63" s="32" t="s">
        <v>91</v>
      </c>
      <c r="E63" s="32" t="s">
        <v>94</v>
      </c>
      <c r="F63" s="33">
        <v>13766.39990234375</v>
      </c>
      <c r="G63" s="34">
        <v>94280.66796875</v>
      </c>
    </row>
    <row r="64" spans="1:7" x14ac:dyDescent="0.25">
      <c r="A64" s="32" t="s">
        <v>129</v>
      </c>
      <c r="B64" s="32" t="s">
        <v>2</v>
      </c>
      <c r="C64" s="32" t="s">
        <v>90</v>
      </c>
      <c r="D64" s="32" t="s">
        <v>91</v>
      </c>
      <c r="E64" s="32" t="s">
        <v>63</v>
      </c>
      <c r="F64" s="33">
        <v>24315.83984375</v>
      </c>
      <c r="G64" s="34">
        <v>85641.509765625</v>
      </c>
    </row>
    <row r="65" spans="1:7" x14ac:dyDescent="0.25">
      <c r="A65" s="32" t="s">
        <v>129</v>
      </c>
      <c r="B65" s="32" t="s">
        <v>2</v>
      </c>
      <c r="C65" s="32" t="s">
        <v>90</v>
      </c>
      <c r="D65" s="32" t="s">
        <v>89</v>
      </c>
      <c r="E65" s="32" t="s">
        <v>94</v>
      </c>
      <c r="F65" s="33">
        <v>61464</v>
      </c>
      <c r="G65" s="34">
        <v>210292.201171875</v>
      </c>
    </row>
    <row r="66" spans="1:7" x14ac:dyDescent="0.25">
      <c r="A66" s="32" t="s">
        <v>129</v>
      </c>
      <c r="B66" s="32" t="s">
        <v>2</v>
      </c>
      <c r="C66" s="32" t="s">
        <v>90</v>
      </c>
      <c r="D66" s="32" t="s">
        <v>89</v>
      </c>
      <c r="E66" s="32" t="s">
        <v>63</v>
      </c>
      <c r="F66" s="33">
        <v>66155.99951171875</v>
      </c>
      <c r="G66" s="34">
        <v>180823.5107421875</v>
      </c>
    </row>
    <row r="67" spans="1:7" ht="15.75" thickBot="1" x14ac:dyDescent="0.3">
      <c r="A67" s="19" t="s">
        <v>130</v>
      </c>
      <c r="B67" s="21"/>
      <c r="C67" s="21"/>
      <c r="D67" s="21"/>
      <c r="E67" s="21"/>
      <c r="F67" s="21">
        <f>SUM(F59:F66)</f>
        <v>265109.74850463867</v>
      </c>
      <c r="G67" s="20">
        <f>SUM(G59:G66)</f>
        <v>997217.80639648438</v>
      </c>
    </row>
    <row r="68" spans="1:7" x14ac:dyDescent="0.25">
      <c r="A68" s="32" t="s">
        <v>132</v>
      </c>
      <c r="B68" s="32" t="s">
        <v>2</v>
      </c>
      <c r="C68" s="32" t="s">
        <v>90</v>
      </c>
      <c r="D68" s="32" t="s">
        <v>118</v>
      </c>
      <c r="E68" s="32" t="s">
        <v>47</v>
      </c>
      <c r="F68" s="33">
        <v>11433.33984375</v>
      </c>
      <c r="G68" s="34">
        <v>21327.660766601563</v>
      </c>
    </row>
    <row r="69" spans="1:7" x14ac:dyDescent="0.25">
      <c r="A69" s="32" t="s">
        <v>132</v>
      </c>
      <c r="B69" s="32" t="s">
        <v>2</v>
      </c>
      <c r="C69" s="32" t="s">
        <v>90</v>
      </c>
      <c r="D69" s="32" t="s">
        <v>118</v>
      </c>
      <c r="E69" s="32" t="s">
        <v>63</v>
      </c>
      <c r="F69" s="33">
        <v>15494.110412597656</v>
      </c>
      <c r="G69" s="34">
        <v>83951.521484375</v>
      </c>
    </row>
    <row r="70" spans="1:7" ht="30" x14ac:dyDescent="0.25">
      <c r="A70" s="32" t="s">
        <v>132</v>
      </c>
      <c r="B70" s="32" t="s">
        <v>2</v>
      </c>
      <c r="C70" s="32" t="s">
        <v>90</v>
      </c>
      <c r="D70" s="32" t="s">
        <v>134</v>
      </c>
      <c r="E70" s="32" t="s">
        <v>135</v>
      </c>
      <c r="F70" s="33">
        <v>477.17999267578125</v>
      </c>
      <c r="G70" s="34">
        <v>848.8900146484375</v>
      </c>
    </row>
    <row r="71" spans="1:7" ht="30" x14ac:dyDescent="0.25">
      <c r="A71" s="32" t="s">
        <v>132</v>
      </c>
      <c r="B71" s="32" t="s">
        <v>2</v>
      </c>
      <c r="C71" s="32" t="s">
        <v>90</v>
      </c>
      <c r="D71" s="32" t="s">
        <v>128</v>
      </c>
      <c r="E71" s="32" t="s">
        <v>99</v>
      </c>
      <c r="F71" s="33">
        <v>25401.4296875</v>
      </c>
      <c r="G71" s="34">
        <v>37276.6015625</v>
      </c>
    </row>
    <row r="72" spans="1:7" x14ac:dyDescent="0.25">
      <c r="A72" s="32" t="s">
        <v>132</v>
      </c>
      <c r="B72" s="32" t="s">
        <v>2</v>
      </c>
      <c r="C72" s="32" t="s">
        <v>90</v>
      </c>
      <c r="D72" s="32" t="s">
        <v>91</v>
      </c>
      <c r="E72" s="32" t="s">
        <v>125</v>
      </c>
      <c r="F72" s="33">
        <v>6854.39990234375</v>
      </c>
      <c r="G72" s="34">
        <v>15726.48046875</v>
      </c>
    </row>
    <row r="73" spans="1:7" x14ac:dyDescent="0.25">
      <c r="A73" s="32" t="s">
        <v>132</v>
      </c>
      <c r="B73" s="32" t="s">
        <v>2</v>
      </c>
      <c r="C73" s="32" t="s">
        <v>90</v>
      </c>
      <c r="D73" s="32" t="s">
        <v>91</v>
      </c>
      <c r="E73" s="32" t="s">
        <v>94</v>
      </c>
      <c r="F73" s="33">
        <v>85948.219055175781</v>
      </c>
      <c r="G73" s="34">
        <v>373030.28527832031</v>
      </c>
    </row>
    <row r="74" spans="1:7" x14ac:dyDescent="0.25">
      <c r="A74" s="32" t="s">
        <v>132</v>
      </c>
      <c r="B74" s="32" t="s">
        <v>2</v>
      </c>
      <c r="C74" s="32" t="s">
        <v>90</v>
      </c>
      <c r="D74" s="32" t="s">
        <v>91</v>
      </c>
      <c r="E74" s="32" t="s">
        <v>63</v>
      </c>
      <c r="F74" s="33">
        <v>16741.1494140625</v>
      </c>
      <c r="G74" s="34">
        <v>66197.83984375</v>
      </c>
    </row>
    <row r="75" spans="1:7" x14ac:dyDescent="0.25">
      <c r="A75" s="32" t="s">
        <v>132</v>
      </c>
      <c r="B75" s="32" t="s">
        <v>2</v>
      </c>
      <c r="C75" s="32" t="s">
        <v>90</v>
      </c>
      <c r="D75" s="32" t="s">
        <v>89</v>
      </c>
      <c r="E75" s="32" t="s">
        <v>64</v>
      </c>
      <c r="F75" s="33">
        <v>9706.4404296875</v>
      </c>
      <c r="G75" s="34">
        <v>94167.46875</v>
      </c>
    </row>
    <row r="76" spans="1:7" x14ac:dyDescent="0.25">
      <c r="A76" s="32" t="s">
        <v>132</v>
      </c>
      <c r="B76" s="32" t="s">
        <v>2</v>
      </c>
      <c r="C76" s="32" t="s">
        <v>90</v>
      </c>
      <c r="D76" s="32" t="s">
        <v>89</v>
      </c>
      <c r="E76" s="32" t="s">
        <v>94</v>
      </c>
      <c r="F76" s="33">
        <v>23474.56005859375</v>
      </c>
      <c r="G76" s="34">
        <v>97342.291015625</v>
      </c>
    </row>
    <row r="77" spans="1:7" x14ac:dyDescent="0.25">
      <c r="A77" s="32" t="s">
        <v>132</v>
      </c>
      <c r="B77" s="32" t="s">
        <v>2</v>
      </c>
      <c r="C77" s="32" t="s">
        <v>90</v>
      </c>
      <c r="D77" s="32" t="s">
        <v>89</v>
      </c>
      <c r="E77" s="32" t="s">
        <v>63</v>
      </c>
      <c r="F77" s="33">
        <v>47660.34912109375</v>
      </c>
      <c r="G77" s="34">
        <v>156316.822265625</v>
      </c>
    </row>
    <row r="78" spans="1:7" ht="15.75" thickBot="1" x14ac:dyDescent="0.3">
      <c r="A78" s="19" t="s">
        <v>133</v>
      </c>
      <c r="B78" s="21"/>
      <c r="C78" s="21"/>
      <c r="D78" s="21"/>
      <c r="E78" s="21"/>
      <c r="F78" s="21">
        <f>SUM(F68:F77)</f>
        <v>243191.17791748047</v>
      </c>
      <c r="G78" s="20">
        <f>SUM(G68:G77)</f>
        <v>946185.86145019531</v>
      </c>
    </row>
    <row r="79" spans="1:7" x14ac:dyDescent="0.25">
      <c r="A79" s="32" t="s">
        <v>138</v>
      </c>
      <c r="B79" s="32" t="s">
        <v>2</v>
      </c>
      <c r="C79" s="32" t="s">
        <v>90</v>
      </c>
      <c r="D79" s="32" t="s">
        <v>118</v>
      </c>
      <c r="E79" s="32" t="s">
        <v>58</v>
      </c>
      <c r="F79" s="33">
        <v>33199.490234375</v>
      </c>
      <c r="G79" s="34">
        <v>76480.921875</v>
      </c>
    </row>
    <row r="80" spans="1:7" x14ac:dyDescent="0.25">
      <c r="A80" s="32" t="s">
        <v>138</v>
      </c>
      <c r="B80" s="32" t="s">
        <v>2</v>
      </c>
      <c r="C80" s="32" t="s">
        <v>90</v>
      </c>
      <c r="D80" s="32" t="s">
        <v>118</v>
      </c>
      <c r="E80" s="32" t="s">
        <v>47</v>
      </c>
      <c r="F80" s="33">
        <v>56635.900024414063</v>
      </c>
      <c r="G80" s="34">
        <v>109087.6181640625</v>
      </c>
    </row>
    <row r="81" spans="1:7" ht="30" x14ac:dyDescent="0.25">
      <c r="A81" s="32" t="s">
        <v>138</v>
      </c>
      <c r="B81" s="32" t="s">
        <v>2</v>
      </c>
      <c r="C81" s="32" t="s">
        <v>90</v>
      </c>
      <c r="D81" s="32" t="s">
        <v>134</v>
      </c>
      <c r="E81" s="32" t="s">
        <v>50</v>
      </c>
      <c r="F81" s="33">
        <v>294.83999633789063</v>
      </c>
      <c r="G81" s="34">
        <v>1028</v>
      </c>
    </row>
    <row r="82" spans="1:7" x14ac:dyDescent="0.25">
      <c r="A82" s="32" t="s">
        <v>138</v>
      </c>
      <c r="B82" s="32" t="s">
        <v>2</v>
      </c>
      <c r="C82" s="32" t="s">
        <v>90</v>
      </c>
      <c r="D82" s="32" t="s">
        <v>92</v>
      </c>
      <c r="E82" s="32" t="s">
        <v>146</v>
      </c>
      <c r="F82" s="33">
        <v>11529.990234375</v>
      </c>
      <c r="G82" s="34">
        <v>6095.68994140625</v>
      </c>
    </row>
    <row r="83" spans="1:7" x14ac:dyDescent="0.25">
      <c r="A83" s="32" t="s">
        <v>138</v>
      </c>
      <c r="B83" s="32" t="s">
        <v>2</v>
      </c>
      <c r="C83" s="32" t="s">
        <v>90</v>
      </c>
      <c r="D83" s="32" t="s">
        <v>92</v>
      </c>
      <c r="E83" s="32" t="s">
        <v>58</v>
      </c>
      <c r="F83" s="33">
        <v>544.32000732421875</v>
      </c>
      <c r="G83" s="34">
        <v>1143.06005859375</v>
      </c>
    </row>
    <row r="84" spans="1:7" ht="30" x14ac:dyDescent="0.25">
      <c r="A84" s="32" t="s">
        <v>138</v>
      </c>
      <c r="B84" s="32" t="s">
        <v>2</v>
      </c>
      <c r="C84" s="32" t="s">
        <v>90</v>
      </c>
      <c r="D84" s="32" t="s">
        <v>147</v>
      </c>
      <c r="E84" s="32" t="s">
        <v>135</v>
      </c>
      <c r="F84" s="33">
        <v>580</v>
      </c>
      <c r="G84" s="34">
        <v>1175</v>
      </c>
    </row>
    <row r="85" spans="1:7" x14ac:dyDescent="0.25">
      <c r="A85" s="32" t="s">
        <v>138</v>
      </c>
      <c r="B85" s="32" t="s">
        <v>2</v>
      </c>
      <c r="C85" s="32" t="s">
        <v>90</v>
      </c>
      <c r="D85" s="32" t="s">
        <v>91</v>
      </c>
      <c r="E85" s="32" t="s">
        <v>64</v>
      </c>
      <c r="F85" s="33">
        <v>7665.7900390625</v>
      </c>
      <c r="G85" s="34">
        <v>89183.8984375</v>
      </c>
    </row>
    <row r="86" spans="1:7" x14ac:dyDescent="0.25">
      <c r="A86" s="32" t="s">
        <v>138</v>
      </c>
      <c r="B86" s="32" t="s">
        <v>2</v>
      </c>
      <c r="C86" s="32" t="s">
        <v>90</v>
      </c>
      <c r="D86" s="32" t="s">
        <v>91</v>
      </c>
      <c r="E86" s="32" t="s">
        <v>94</v>
      </c>
      <c r="F86" s="33">
        <v>160919.07928466797</v>
      </c>
      <c r="G86" s="34">
        <v>852391.189453125</v>
      </c>
    </row>
    <row r="87" spans="1:7" x14ac:dyDescent="0.25">
      <c r="A87" s="32" t="s">
        <v>138</v>
      </c>
      <c r="B87" s="32" t="s">
        <v>2</v>
      </c>
      <c r="C87" s="32" t="s">
        <v>90</v>
      </c>
      <c r="D87" s="32" t="s">
        <v>91</v>
      </c>
      <c r="E87" s="32" t="s">
        <v>63</v>
      </c>
      <c r="F87" s="33">
        <v>74839.450439453125</v>
      </c>
      <c r="G87" s="34">
        <v>307929.03125</v>
      </c>
    </row>
    <row r="88" spans="1:7" x14ac:dyDescent="0.25">
      <c r="A88" s="32" t="s">
        <v>138</v>
      </c>
      <c r="B88" s="32" t="s">
        <v>2</v>
      </c>
      <c r="C88" s="32" t="s">
        <v>90</v>
      </c>
      <c r="D88" s="32" t="s">
        <v>89</v>
      </c>
      <c r="E88" s="32" t="s">
        <v>94</v>
      </c>
      <c r="F88" s="33">
        <v>19956</v>
      </c>
      <c r="G88" s="34">
        <v>88883.318359375</v>
      </c>
    </row>
    <row r="89" spans="1:7" x14ac:dyDescent="0.25">
      <c r="A89" s="32" t="s">
        <v>138</v>
      </c>
      <c r="B89" s="32" t="s">
        <v>2</v>
      </c>
      <c r="C89" s="32" t="s">
        <v>90</v>
      </c>
      <c r="D89" s="32" t="s">
        <v>89</v>
      </c>
      <c r="E89" s="32" t="s">
        <v>63</v>
      </c>
      <c r="F89" s="33">
        <v>18482.2802734375</v>
      </c>
      <c r="G89" s="34">
        <v>78436.650390625</v>
      </c>
    </row>
    <row r="90" spans="1:7" ht="15.75" thickBot="1" x14ac:dyDescent="0.3">
      <c r="A90" s="19" t="s">
        <v>145</v>
      </c>
      <c r="B90" s="21"/>
      <c r="C90" s="21"/>
      <c r="D90" s="21"/>
      <c r="E90" s="21"/>
      <c r="F90" s="21">
        <f>SUM(F79:F89)</f>
        <v>384647.14053344727</v>
      </c>
      <c r="G90" s="20">
        <f>SUM(G79:G89)</f>
        <v>1611834.3779296875</v>
      </c>
    </row>
    <row r="91" spans="1:7" x14ac:dyDescent="0.25">
      <c r="A91" s="32" t="s">
        <v>148</v>
      </c>
      <c r="B91" s="32" t="s">
        <v>2</v>
      </c>
      <c r="C91" s="32" t="s">
        <v>90</v>
      </c>
      <c r="D91" s="32" t="s">
        <v>118</v>
      </c>
      <c r="E91" s="32" t="s">
        <v>47</v>
      </c>
      <c r="F91" s="33">
        <v>5443.0799560546875</v>
      </c>
      <c r="G91" s="34">
        <v>69807.521484375</v>
      </c>
    </row>
    <row r="92" spans="1:7" ht="30" x14ac:dyDescent="0.25">
      <c r="A92" s="32" t="s">
        <v>148</v>
      </c>
      <c r="B92" s="32" t="s">
        <v>2</v>
      </c>
      <c r="C92" s="32" t="s">
        <v>90</v>
      </c>
      <c r="D92" s="32" t="s">
        <v>134</v>
      </c>
      <c r="E92" s="32" t="s">
        <v>135</v>
      </c>
      <c r="F92" s="33">
        <v>296.20001220703125</v>
      </c>
      <c r="G92" s="34">
        <v>637</v>
      </c>
    </row>
    <row r="93" spans="1:7" x14ac:dyDescent="0.25">
      <c r="A93" s="32" t="s">
        <v>148</v>
      </c>
      <c r="B93" s="32" t="s">
        <v>2</v>
      </c>
      <c r="C93" s="32" t="s">
        <v>90</v>
      </c>
      <c r="D93" s="32" t="s">
        <v>92</v>
      </c>
      <c r="E93" s="32" t="s">
        <v>47</v>
      </c>
      <c r="F93" s="33">
        <v>4225</v>
      </c>
      <c r="G93" s="34">
        <v>6950</v>
      </c>
    </row>
    <row r="94" spans="1:7" x14ac:dyDescent="0.25">
      <c r="A94" s="32" t="s">
        <v>148</v>
      </c>
      <c r="B94" s="32" t="s">
        <v>2</v>
      </c>
      <c r="C94" s="32" t="s">
        <v>90</v>
      </c>
      <c r="D94" s="32" t="s">
        <v>91</v>
      </c>
      <c r="E94" s="32" t="s">
        <v>94</v>
      </c>
      <c r="F94" s="33">
        <v>49055.68115234375</v>
      </c>
      <c r="G94" s="34">
        <v>133550.78125</v>
      </c>
    </row>
    <row r="95" spans="1:7" x14ac:dyDescent="0.25">
      <c r="A95" s="32" t="s">
        <v>148</v>
      </c>
      <c r="B95" s="32" t="s">
        <v>2</v>
      </c>
      <c r="C95" s="32" t="s">
        <v>90</v>
      </c>
      <c r="D95" s="32" t="s">
        <v>91</v>
      </c>
      <c r="E95" s="32" t="s">
        <v>63</v>
      </c>
      <c r="F95" s="33">
        <v>46675.0009765625</v>
      </c>
      <c r="G95" s="34">
        <v>157384.9755859375</v>
      </c>
    </row>
    <row r="96" spans="1:7" x14ac:dyDescent="0.25">
      <c r="A96" s="32" t="s">
        <v>148</v>
      </c>
      <c r="B96" s="32" t="s">
        <v>2</v>
      </c>
      <c r="C96" s="32" t="s">
        <v>90</v>
      </c>
      <c r="D96" s="32" t="s">
        <v>89</v>
      </c>
      <c r="E96" s="32" t="s">
        <v>94</v>
      </c>
      <c r="F96" s="33">
        <v>10104</v>
      </c>
      <c r="G96" s="34">
        <v>10965.400390625</v>
      </c>
    </row>
    <row r="97" spans="1:7" x14ac:dyDescent="0.25">
      <c r="A97" s="32" t="s">
        <v>148</v>
      </c>
      <c r="B97" s="32" t="s">
        <v>2</v>
      </c>
      <c r="C97" s="32" t="s">
        <v>90</v>
      </c>
      <c r="D97" s="32" t="s">
        <v>89</v>
      </c>
      <c r="E97" s="32" t="s">
        <v>63</v>
      </c>
      <c r="F97" s="33">
        <v>6720</v>
      </c>
      <c r="G97" s="34">
        <v>13551</v>
      </c>
    </row>
    <row r="98" spans="1:7" ht="15.75" thickBot="1" x14ac:dyDescent="0.3">
      <c r="A98" s="19" t="s">
        <v>149</v>
      </c>
      <c r="B98" s="21"/>
      <c r="C98" s="21"/>
      <c r="D98" s="21"/>
      <c r="E98" s="21"/>
      <c r="F98" s="21">
        <f>SUM(F91:F97)</f>
        <v>122518.96209716797</v>
      </c>
      <c r="G98" s="20">
        <f>SUM(G91:G97)</f>
        <v>392846.6787109375</v>
      </c>
    </row>
    <row r="99" spans="1:7" x14ac:dyDescent="0.25">
      <c r="A99" s="32" t="s">
        <v>151</v>
      </c>
      <c r="B99" s="32" t="s">
        <v>2</v>
      </c>
      <c r="C99" s="32" t="s">
        <v>90</v>
      </c>
      <c r="D99" s="32" t="s">
        <v>155</v>
      </c>
      <c r="E99" s="32" t="s">
        <v>58</v>
      </c>
      <c r="F99" s="33">
        <v>272.16000366210938</v>
      </c>
      <c r="G99" s="34">
        <v>915.5</v>
      </c>
    </row>
    <row r="100" spans="1:7" x14ac:dyDescent="0.25">
      <c r="A100" s="32" t="s">
        <v>151</v>
      </c>
      <c r="B100" s="32" t="s">
        <v>2</v>
      </c>
      <c r="C100" s="32" t="s">
        <v>90</v>
      </c>
      <c r="D100" s="32" t="s">
        <v>118</v>
      </c>
      <c r="E100" s="32" t="s">
        <v>121</v>
      </c>
      <c r="F100" s="33">
        <v>1814.3599853515625</v>
      </c>
      <c r="G100" s="34">
        <v>31611.759765625</v>
      </c>
    </row>
    <row r="101" spans="1:7" x14ac:dyDescent="0.25">
      <c r="A101" s="32" t="s">
        <v>151</v>
      </c>
      <c r="B101" s="32" t="s">
        <v>2</v>
      </c>
      <c r="C101" s="32" t="s">
        <v>90</v>
      </c>
      <c r="D101" s="32" t="s">
        <v>118</v>
      </c>
      <c r="E101" s="32" t="s">
        <v>125</v>
      </c>
      <c r="F101" s="33">
        <v>16560</v>
      </c>
      <c r="G101" s="34">
        <v>33373.37109375</v>
      </c>
    </row>
    <row r="102" spans="1:7" x14ac:dyDescent="0.25">
      <c r="A102" s="32" t="s">
        <v>151</v>
      </c>
      <c r="B102" s="32" t="s">
        <v>2</v>
      </c>
      <c r="C102" s="32" t="s">
        <v>90</v>
      </c>
      <c r="D102" s="32" t="s">
        <v>118</v>
      </c>
      <c r="E102" s="32" t="s">
        <v>47</v>
      </c>
      <c r="F102" s="33">
        <v>235220.51989746094</v>
      </c>
      <c r="G102" s="34">
        <v>501629.451171875</v>
      </c>
    </row>
    <row r="103" spans="1:7" x14ac:dyDescent="0.25">
      <c r="A103" s="32" t="s">
        <v>151</v>
      </c>
      <c r="B103" s="32" t="s">
        <v>2</v>
      </c>
      <c r="C103" s="32" t="s">
        <v>90</v>
      </c>
      <c r="D103" s="32" t="s">
        <v>91</v>
      </c>
      <c r="E103" s="32" t="s">
        <v>121</v>
      </c>
      <c r="F103" s="33">
        <v>12768.9599609375</v>
      </c>
      <c r="G103" s="34">
        <v>30813.05078125</v>
      </c>
    </row>
    <row r="104" spans="1:7" x14ac:dyDescent="0.25">
      <c r="A104" s="32" t="s">
        <v>151</v>
      </c>
      <c r="B104" s="32" t="s">
        <v>2</v>
      </c>
      <c r="C104" s="32" t="s">
        <v>90</v>
      </c>
      <c r="D104" s="32" t="s">
        <v>91</v>
      </c>
      <c r="E104" s="32" t="s">
        <v>64</v>
      </c>
      <c r="F104" s="33">
        <v>13486.4599609375</v>
      </c>
      <c r="G104" s="34">
        <v>137797</v>
      </c>
    </row>
    <row r="105" spans="1:7" x14ac:dyDescent="0.25">
      <c r="A105" s="32" t="s">
        <v>151</v>
      </c>
      <c r="B105" s="32" t="s">
        <v>2</v>
      </c>
      <c r="C105" s="32" t="s">
        <v>90</v>
      </c>
      <c r="D105" s="32" t="s">
        <v>91</v>
      </c>
      <c r="E105" s="32" t="s">
        <v>94</v>
      </c>
      <c r="F105" s="33">
        <v>64005.2001953125</v>
      </c>
      <c r="G105" s="34">
        <v>202492.5078125</v>
      </c>
    </row>
    <row r="106" spans="1:7" x14ac:dyDescent="0.25">
      <c r="A106" s="32" t="s">
        <v>151</v>
      </c>
      <c r="B106" s="32" t="s">
        <v>2</v>
      </c>
      <c r="C106" s="32" t="s">
        <v>90</v>
      </c>
      <c r="D106" s="32" t="s">
        <v>91</v>
      </c>
      <c r="E106" s="32" t="s">
        <v>63</v>
      </c>
      <c r="F106" s="33">
        <v>50453.2802734375</v>
      </c>
      <c r="G106" s="34">
        <v>191110.568359375</v>
      </c>
    </row>
    <row r="107" spans="1:7" x14ac:dyDescent="0.25">
      <c r="A107" s="32" t="s">
        <v>151</v>
      </c>
      <c r="B107" s="32" t="s">
        <v>2</v>
      </c>
      <c r="C107" s="32" t="s">
        <v>90</v>
      </c>
      <c r="D107" s="32" t="s">
        <v>89</v>
      </c>
      <c r="E107" s="32" t="s">
        <v>94</v>
      </c>
      <c r="F107" s="33">
        <v>8968.7998046875</v>
      </c>
      <c r="G107" s="34">
        <v>65661.951171875</v>
      </c>
    </row>
    <row r="108" spans="1:7" x14ac:dyDescent="0.25">
      <c r="A108" s="32" t="s">
        <v>151</v>
      </c>
      <c r="B108" s="32" t="s">
        <v>2</v>
      </c>
      <c r="C108" s="32" t="s">
        <v>90</v>
      </c>
      <c r="D108" s="32" t="s">
        <v>89</v>
      </c>
      <c r="E108" s="32" t="s">
        <v>63</v>
      </c>
      <c r="F108" s="33">
        <v>39900.9091796875</v>
      </c>
      <c r="G108" s="34">
        <v>117085.078125</v>
      </c>
    </row>
    <row r="109" spans="1:7" ht="15.75" thickBot="1" x14ac:dyDescent="0.3">
      <c r="A109" s="19" t="s">
        <v>152</v>
      </c>
      <c r="B109" s="21"/>
      <c r="C109" s="21"/>
      <c r="D109" s="21"/>
      <c r="E109" s="21"/>
      <c r="F109" s="21">
        <f>SUM(F99:F108)</f>
        <v>443450.64926147461</v>
      </c>
      <c r="G109" s="20">
        <f>SUM(G99:G108)</f>
        <v>1312490.23828125</v>
      </c>
    </row>
    <row r="110" spans="1:7" ht="16.5" thickBot="1" x14ac:dyDescent="0.3">
      <c r="A110" s="17" t="s">
        <v>0</v>
      </c>
      <c r="B110" s="17"/>
      <c r="C110" s="17"/>
      <c r="D110" s="17"/>
      <c r="E110" s="17"/>
      <c r="F110" s="17">
        <f>SUM(F109,F98,F90,F78,F67,F58,F55,F44,F34)</f>
        <v>2028939.4949645996</v>
      </c>
      <c r="G110" s="18">
        <f>SUM(G109,G98,G90,G78,G67,G58,G55,G44,G34)</f>
        <v>7516819.1394042969</v>
      </c>
    </row>
    <row r="112" spans="1:7" x14ac:dyDescent="0.25">
      <c r="A112" t="s">
        <v>35</v>
      </c>
    </row>
  </sheetData>
  <sortState xmlns:xlrd2="http://schemas.microsoft.com/office/spreadsheetml/2017/richdata2" ref="A12:H154">
    <sortCondition ref="D12:D154"/>
    <sortCondition ref="E12:E15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25</v>
      </c>
      <c r="B10" s="50"/>
      <c r="C10" s="50"/>
      <c r="D10" s="50"/>
      <c r="E10" s="50"/>
      <c r="F10" s="50"/>
      <c r="G10" s="58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2025-06-04T19:49:52Z</dcterms:modified>
</cp:coreProperties>
</file>