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1\"/>
    </mc:Choice>
  </mc:AlternateContent>
  <xr:revisionPtr revIDLastSave="0" documentId="8_{CAD8B22D-A34B-4894-9E71-B94431B88F59}" xr6:coauthVersionLast="47" xr6:coauthVersionMax="47" xr10:uidLastSave="{00000000-0000-0000-0000-000000000000}"/>
  <bookViews>
    <workbookView xWindow="7395" yWindow="7395" windowWidth="27675" windowHeight="8940" tabRatio="918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ieles" sheetId="11" r:id="rId6"/>
    <sheet name="Embutidos" sheetId="12" r:id="rId7"/>
    <sheet name="Otro Origen" sheetId="14" r:id="rId8"/>
    <sheet name="Huevo" sheetId="21" state="hidden" r:id="rId9"/>
    <sheet name="Pro vet" sheetId="20" r:id="rId10"/>
  </sheets>
  <definedNames>
    <definedName name="_xlnm._FilterDatabase" localSheetId="6" hidden="1">Embutidos!#REF!</definedName>
    <definedName name="_xlnm.Print_Titles" localSheetId="1">'Bovino Carnico'!$9:$11</definedName>
    <definedName name="_xlnm.Print_Titles" localSheetId="2">'Bovino Lacteo'!$9:$11</definedName>
    <definedName name="_xlnm.Print_Titles" localSheetId="6">Embutidos!$9:$11</definedName>
    <definedName name="_xlnm.Print_Titles" localSheetId="8">Huevo!$10:$11</definedName>
    <definedName name="_xlnm.Print_Titles" localSheetId="3">Leche!$9:$11</definedName>
    <definedName name="_xlnm.Print_Titles" localSheetId="7">'Otro Origen'!$9:$11</definedName>
    <definedName name="_xlnm.Print_Titles" localSheetId="5">Pieles!$9:$11</definedName>
    <definedName name="_xlnm.Print_Titles" localSheetId="4">'Porcino Carnico'!$9:$11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4" l="1"/>
  <c r="G29" i="14"/>
  <c r="F17" i="11"/>
  <c r="G17" i="11"/>
  <c r="F21" i="6"/>
  <c r="G21" i="6"/>
  <c r="F13" i="5"/>
  <c r="F18" i="5" s="1"/>
  <c r="G13" i="5"/>
  <c r="G18" i="5" s="1"/>
  <c r="F17" i="5"/>
  <c r="G17" i="5"/>
  <c r="E15" i="20" l="1"/>
  <c r="F24" i="14"/>
  <c r="F30" i="14" s="1"/>
  <c r="G24" i="14"/>
  <c r="F15" i="11"/>
  <c r="F18" i="11" s="1"/>
  <c r="G15" i="11"/>
  <c r="F15" i="7"/>
  <c r="G15" i="7"/>
  <c r="G16" i="7" s="1"/>
  <c r="F14" i="6"/>
  <c r="G14" i="6"/>
  <c r="F18" i="6"/>
  <c r="G18" i="6"/>
  <c r="G22" i="6" s="1"/>
  <c r="E13" i="20"/>
  <c r="F18" i="14"/>
  <c r="G18" i="14"/>
  <c r="F13" i="12"/>
  <c r="F14" i="12" s="1"/>
  <c r="G13" i="12"/>
  <c r="G14" i="12" s="1"/>
  <c r="F13" i="11"/>
  <c r="G13" i="11"/>
  <c r="F13" i="7"/>
  <c r="G30" i="14" l="1"/>
  <c r="F16" i="7"/>
  <c r="G18" i="11"/>
  <c r="F22" i="6"/>
  <c r="E16" i="20"/>
  <c r="G13" i="7"/>
  <c r="B10" i="20" l="1"/>
  <c r="A10" i="14"/>
  <c r="A10" i="12"/>
  <c r="A10" i="11"/>
  <c r="A10" i="8"/>
  <c r="A10" i="7"/>
  <c r="A10" i="6"/>
  <c r="A10" i="5"/>
  <c r="B12" i="15" l="1"/>
  <c r="C12" i="15"/>
  <c r="A9" i="21" l="1"/>
  <c r="F16" i="21" l="1"/>
  <c r="G16" i="21"/>
  <c r="B19" i="15" l="1"/>
  <c r="C19" i="15"/>
  <c r="C20" i="15" l="1"/>
  <c r="C15" i="15"/>
  <c r="B15" i="15"/>
  <c r="B16" i="15" l="1"/>
  <c r="C16" i="15"/>
  <c r="B18" i="15"/>
  <c r="B17" i="15"/>
  <c r="C17" i="15"/>
  <c r="C14" i="15" l="1"/>
  <c r="B14" i="15"/>
  <c r="B13" i="15"/>
  <c r="C13" i="15"/>
  <c r="B21" i="15" l="1"/>
  <c r="C18" i="15" l="1"/>
  <c r="C21" i="15" s="1"/>
</calcChain>
</file>

<file path=xl/sharedStrings.xml><?xml version="1.0" encoding="utf-8"?>
<sst xmlns="http://schemas.openxmlformats.org/spreadsheetml/2006/main" count="291" uniqueCount="69">
  <si>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</si>
  <si>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</si>
  <si>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</si>
  <si>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</si>
  <si>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</si>
  <si>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</si>
  <si>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</si>
  <si>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</si>
  <si>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</si>
  <si>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</si>
  <si>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</si>
  <si>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</si>
  <si>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</si>
  <si>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</si>
  <si>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</si>
  <si>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</si>
  <si>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</si>
  <si>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</si>
  <si>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</si>
  <si>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</si>
  <si>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</si>
  <si>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Huevos</t>
  </si>
  <si>
    <t>Consolidado de Importaciones de Huevos del Año 2017</t>
  </si>
  <si>
    <t>Nota: Los meses con asterisco (*) estan sujetos a cambios</t>
  </si>
  <si>
    <t>Enero*</t>
  </si>
  <si>
    <t>Consolidado de Exportaciones de Mercancia de Otro Origen del Año 2019</t>
  </si>
  <si>
    <t>Consolidado de Exportaciones de Productos veterinarios del Año 2019</t>
  </si>
  <si>
    <t>Consolidado General de Exportaciones</t>
  </si>
  <si>
    <t>Consolidado de Exportaciones de Carne de Res</t>
  </si>
  <si>
    <t>Consolidado de Exportaciones de Lacteo</t>
  </si>
  <si>
    <t>Consolidado de Exportaciones de Leche</t>
  </si>
  <si>
    <t>Consolidado de Exportaciones de Carne de Cerdo</t>
  </si>
  <si>
    <t>Consolidado de Exportaciones de Pieles</t>
  </si>
  <si>
    <t>Consolidado de Exportaciones de Embutidos</t>
  </si>
  <si>
    <t>Enero</t>
  </si>
  <si>
    <t>Bovino</t>
  </si>
  <si>
    <t>Estados Unidos</t>
  </si>
  <si>
    <t>Barbados</t>
  </si>
  <si>
    <t>Helados</t>
  </si>
  <si>
    <t>Lácteo</t>
  </si>
  <si>
    <t>Queso</t>
  </si>
  <si>
    <t>Holandes</t>
  </si>
  <si>
    <t>Honduras</t>
  </si>
  <si>
    <t>Leche UHT</t>
  </si>
  <si>
    <t>Leche con Chocolate</t>
  </si>
  <si>
    <t>Piel Animal</t>
  </si>
  <si>
    <t>Curtidas o curadas</t>
  </si>
  <si>
    <t>Embutidos Variados</t>
  </si>
  <si>
    <t>Trinidad &amp; Tobago</t>
  </si>
  <si>
    <t>Sazones</t>
  </si>
  <si>
    <t>Otro Tipo</t>
  </si>
  <si>
    <t>Jamaica</t>
  </si>
  <si>
    <t>Haiti</t>
  </si>
  <si>
    <t>Caldo de pollo</t>
  </si>
  <si>
    <t>Adereso</t>
  </si>
  <si>
    <t>PVET</t>
  </si>
  <si>
    <t>Puerto Rico</t>
  </si>
  <si>
    <t>Febrero</t>
  </si>
  <si>
    <t>Dulce de leche</t>
  </si>
  <si>
    <t>Febrero*</t>
  </si>
  <si>
    <t>Curazao</t>
  </si>
  <si>
    <t>Sopa</t>
  </si>
  <si>
    <t>Febero*</t>
  </si>
  <si>
    <t>Año 2021</t>
  </si>
  <si>
    <t>Marzo</t>
  </si>
  <si>
    <t>Marzo*</t>
  </si>
  <si>
    <t>Guayana Francesa</t>
  </si>
  <si>
    <t>Italia</t>
  </si>
  <si>
    <t>Mayonesa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</si>
</sst>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57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0" fillId="0" borderId="5" xfId="0" applyBorder="1"/>
    <xf numFmtId="164" fontId="4" fillId="0" borderId="5" xfId="1" applyNumberFormat="1" applyFont="1" applyBorder="1"/>
    <xf numFmtId="0" fontId="0" fillId="0" borderId="6" xfId="0" applyBorder="1"/>
    <xf numFmtId="164" fontId="4" fillId="0" borderId="6" xfId="1" applyNumberFormat="1" applyFont="1" applyBorder="1"/>
    <xf numFmtId="0" fontId="6" fillId="0" borderId="0" xfId="0" applyFont="1" applyAlignment="1">
      <alignment horizontal="center"/>
    </xf>
    <xf numFmtId="0" fontId="0" fillId="0" borderId="7" xfId="0" applyBorder="1"/>
    <xf numFmtId="164" fontId="4" fillId="0" borderId="7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8" xfId="1" applyNumberFormat="1" applyFont="1" applyFill="1" applyBorder="1"/>
    <xf numFmtId="43" fontId="7" fillId="4" borderId="8" xfId="1" applyFont="1" applyFill="1" applyBorder="1"/>
    <xf numFmtId="0" fontId="2" fillId="3" borderId="8" xfId="3" applyFont="1" applyFill="1" applyBorder="1" applyAlignment="1">
      <alignment wrapText="1"/>
    </xf>
    <xf numFmtId="43" fontId="5" fillId="3" borderId="8" xfId="1" applyFont="1" applyFill="1" applyBorder="1"/>
    <xf numFmtId="164" fontId="5" fillId="3" borderId="8" xfId="1" applyNumberFormat="1" applyFont="1" applyFill="1" applyBorder="1"/>
    <xf numFmtId="0" fontId="2" fillId="3" borderId="4" xfId="3" applyFont="1" applyFill="1" applyBorder="1" applyAlignment="1">
      <alignment wrapText="1"/>
    </xf>
    <xf numFmtId="43" fontId="5" fillId="3" borderId="4" xfId="1" applyFont="1" applyFill="1" applyBorder="1"/>
    <xf numFmtId="164" fontId="5" fillId="3" borderId="4" xfId="1" applyNumberFormat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43" fontId="4" fillId="0" borderId="6" xfId="1" applyFont="1" applyBorder="1"/>
    <xf numFmtId="43" fontId="4" fillId="0" borderId="5" xfId="1" applyFont="1" applyBorder="1"/>
    <xf numFmtId="43" fontId="0" fillId="0" borderId="0" xfId="1" applyFont="1"/>
    <xf numFmtId="0" fontId="2" fillId="2" borderId="4" xfId="4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3" xfId="2" applyFont="1" applyBorder="1" applyAlignment="1">
      <alignment wrapText="1"/>
    </xf>
    <xf numFmtId="164" fontId="1" fillId="0" borderId="13" xfId="1" applyNumberFormat="1" applyFont="1" applyFill="1" applyBorder="1" applyAlignment="1">
      <alignment horizontal="right" wrapText="1"/>
    </xf>
    <xf numFmtId="43" fontId="1" fillId="0" borderId="13" xfId="1" applyFont="1" applyFill="1" applyBorder="1" applyAlignment="1">
      <alignment horizontal="right" wrapText="1"/>
    </xf>
    <xf numFmtId="0" fontId="2" fillId="2" borderId="14" xfId="4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2" fillId="3" borderId="7" xfId="3" applyFont="1" applyFill="1" applyBorder="1" applyAlignment="1">
      <alignment wrapText="1"/>
    </xf>
    <xf numFmtId="164" fontId="5" fillId="3" borderId="7" xfId="1" applyNumberFormat="1" applyFont="1" applyFill="1" applyBorder="1"/>
    <xf numFmtId="43" fontId="5" fillId="3" borderId="7" xfId="1" applyFont="1" applyFill="1" applyBorder="1"/>
    <xf numFmtId="0" fontId="0" fillId="0" borderId="13" xfId="0" applyBorder="1"/>
    <xf numFmtId="164" fontId="4" fillId="0" borderId="13" xfId="1" applyNumberFormat="1" applyFont="1" applyBorder="1"/>
    <xf numFmtId="43" fontId="1" fillId="0" borderId="13" xfId="1" applyFont="1" applyFill="1" applyBorder="1" applyAlignment="1">
      <alignment wrapText="1"/>
    </xf>
    <xf numFmtId="164" fontId="1" fillId="0" borderId="13" xfId="1" applyNumberFormat="1" applyFont="1" applyFill="1" applyBorder="1" applyAlignment="1">
      <alignment horizontal="right"/>
    </xf>
    <xf numFmtId="43" fontId="1" fillId="0" borderId="13" xfId="1" applyFont="1" applyFill="1" applyBorder="1" applyAlignment="1">
      <alignment horizontal="right"/>
    </xf>
    <xf numFmtId="0" fontId="2" fillId="2" borderId="16" xfId="4" applyFont="1" applyFill="1" applyBorder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2" xr:uid="{00000000-0005-0000-0000-000002000000}"/>
    <cellStyle name="Normal_Hoja14" xfId="3" xr:uid="{00000000-0005-0000-0000-000003000000}"/>
    <cellStyle name="Normal_Hoja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9525</xdr:rowOff>
    </xdr:from>
    <xdr:to>
      <xdr:col>1</xdr:col>
      <xdr:colOff>1009650</xdr:colOff>
      <xdr:row>4</xdr:row>
      <xdr:rowOff>76200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57350" y="9525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2</xdr:row>
      <xdr:rowOff>85725</xdr:rowOff>
    </xdr:from>
    <xdr:to>
      <xdr:col>3</xdr:col>
      <xdr:colOff>24765</xdr:colOff>
      <xdr:row>6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4667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85725</xdr:rowOff>
    </xdr:from>
    <xdr:to>
      <xdr:col>0</xdr:col>
      <xdr:colOff>1184645</xdr:colOff>
      <xdr:row>6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47625</xdr:rowOff>
    </xdr:from>
    <xdr:to>
      <xdr:col>3</xdr:col>
      <xdr:colOff>1152525</xdr:colOff>
      <xdr:row>4</xdr:row>
      <xdr:rowOff>95250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47625"/>
          <a:ext cx="914400" cy="8096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381000</xdr:colOff>
      <xdr:row>2</xdr:row>
      <xdr:rowOff>66675</xdr:rowOff>
    </xdr:from>
    <xdr:to>
      <xdr:col>5</xdr:col>
      <xdr:colOff>62865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66675</xdr:rowOff>
    </xdr:from>
    <xdr:to>
      <xdr:col>2</xdr:col>
      <xdr:colOff>365495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0</xdr:row>
      <xdr:rowOff>57150</xdr:rowOff>
    </xdr:from>
    <xdr:to>
      <xdr:col>4</xdr:col>
      <xdr:colOff>161925</xdr:colOff>
      <xdr:row>4</xdr:row>
      <xdr:rowOff>38100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2200" y="57150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2</xdr:row>
      <xdr:rowOff>76200</xdr:rowOff>
    </xdr:from>
    <xdr:to>
      <xdr:col>6</xdr:col>
      <xdr:colOff>205740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1</xdr:row>
      <xdr:rowOff>66675</xdr:rowOff>
    </xdr:from>
    <xdr:to>
      <xdr:col>2</xdr:col>
      <xdr:colOff>375020</xdr:colOff>
      <xdr:row>6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0</xdr:row>
      <xdr:rowOff>28575</xdr:rowOff>
    </xdr:from>
    <xdr:to>
      <xdr:col>4</xdr:col>
      <xdr:colOff>200024</xdr:colOff>
      <xdr:row>4</xdr:row>
      <xdr:rowOff>171450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4" y="28575"/>
          <a:ext cx="981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790575</xdr:colOff>
      <xdr:row>2</xdr:row>
      <xdr:rowOff>47625</xdr:rowOff>
    </xdr:from>
    <xdr:to>
      <xdr:col>6</xdr:col>
      <xdr:colOff>24765</xdr:colOff>
      <xdr:row>5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4286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1</xdr:row>
      <xdr:rowOff>47625</xdr:rowOff>
    </xdr:from>
    <xdr:to>
      <xdr:col>3</xdr:col>
      <xdr:colOff>184520</xdr:colOff>
      <xdr:row>6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381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161924</xdr:rowOff>
    </xdr:from>
    <xdr:to>
      <xdr:col>3</xdr:col>
      <xdr:colOff>1524000</xdr:colOff>
      <xdr:row>4</xdr:row>
      <xdr:rowOff>190499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61924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647700</xdr:colOff>
      <xdr:row>2</xdr:row>
      <xdr:rowOff>76200</xdr:rowOff>
    </xdr:from>
    <xdr:to>
      <xdr:col>5</xdr:col>
      <xdr:colOff>558165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1</xdr:row>
      <xdr:rowOff>76200</xdr:rowOff>
    </xdr:from>
    <xdr:to>
      <xdr:col>3</xdr:col>
      <xdr:colOff>308345</xdr:colOff>
      <xdr:row>6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667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0</xdr:row>
      <xdr:rowOff>57150</xdr:rowOff>
    </xdr:from>
    <xdr:to>
      <xdr:col>4</xdr:col>
      <xdr:colOff>133350</xdr:colOff>
      <xdr:row>5</xdr:row>
      <xdr:rowOff>0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571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628650</xdr:colOff>
      <xdr:row>2</xdr:row>
      <xdr:rowOff>66675</xdr:rowOff>
    </xdr:from>
    <xdr:to>
      <xdr:col>5</xdr:col>
      <xdr:colOff>558165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</xdr:row>
      <xdr:rowOff>66675</xdr:rowOff>
    </xdr:from>
    <xdr:to>
      <xdr:col>2</xdr:col>
      <xdr:colOff>794120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0</xdr:rowOff>
    </xdr:from>
    <xdr:to>
      <xdr:col>4</xdr:col>
      <xdr:colOff>152400</xdr:colOff>
      <xdr:row>4</xdr:row>
      <xdr:rowOff>161925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5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619125</xdr:colOff>
      <xdr:row>2</xdr:row>
      <xdr:rowOff>66675</xdr:rowOff>
    </xdr:from>
    <xdr:to>
      <xdr:col>5</xdr:col>
      <xdr:colOff>548640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</xdr:row>
      <xdr:rowOff>66675</xdr:rowOff>
    </xdr:from>
    <xdr:to>
      <xdr:col>3</xdr:col>
      <xdr:colOff>451220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6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428625</xdr:colOff>
      <xdr:row>2</xdr:row>
      <xdr:rowOff>38100</xdr:rowOff>
    </xdr:from>
    <xdr:to>
      <xdr:col>6</xdr:col>
      <xdr:colOff>139065</xdr:colOff>
      <xdr:row>5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4191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</xdr:row>
      <xdr:rowOff>38100</xdr:rowOff>
    </xdr:from>
    <xdr:to>
      <xdr:col>2</xdr:col>
      <xdr:colOff>594095</xdr:colOff>
      <xdr:row>6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286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7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695325</xdr:colOff>
      <xdr:row>2</xdr:row>
      <xdr:rowOff>57150</xdr:rowOff>
    </xdr:from>
    <xdr:to>
      <xdr:col>5</xdr:col>
      <xdr:colOff>729615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43815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</xdr:row>
      <xdr:rowOff>57150</xdr:rowOff>
    </xdr:from>
    <xdr:to>
      <xdr:col>3</xdr:col>
      <xdr:colOff>60695</xdr:colOff>
      <xdr:row>6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4765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workbookViewId="0">
      <selection activeCell="E12" sqref="E12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 x14ac:dyDescent="0.25">
      <c r="A1" s="11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49" t="s">
        <v>14</v>
      </c>
      <c r="B6" s="49"/>
      <c r="C6" s="49"/>
    </row>
    <row r="7" spans="1:3" ht="23.25" x14ac:dyDescent="0.35">
      <c r="A7" s="50" t="s">
        <v>15</v>
      </c>
      <c r="B7" s="50"/>
      <c r="C7" s="50"/>
    </row>
    <row r="8" spans="1:3" ht="23.25" thickBot="1" x14ac:dyDescent="0.4">
      <c r="A8" s="51" t="s">
        <v>16</v>
      </c>
      <c r="B8" s="51"/>
      <c r="C8" s="51"/>
    </row>
    <row r="9" spans="1:3" ht="15.75" thickBot="1" x14ac:dyDescent="0.3">
      <c r="A9" s="52" t="s">
        <v>27</v>
      </c>
      <c r="B9" s="47"/>
      <c r="C9" s="48"/>
    </row>
    <row r="10" spans="1:3" ht="15.75" thickBot="1" x14ac:dyDescent="0.3">
      <c r="A10" s="46" t="s">
        <v>63</v>
      </c>
      <c r="B10" s="47"/>
      <c r="C10" s="48"/>
    </row>
    <row r="11" spans="1:3" ht="15.75" thickBot="1" x14ac:dyDescent="0.3">
      <c r="A11" s="2" t="s">
        <v>13</v>
      </c>
      <c r="B11" s="2" t="s">
        <v>7</v>
      </c>
      <c r="C11" s="2" t="s">
        <v>8</v>
      </c>
    </row>
    <row r="12" spans="1:3" x14ac:dyDescent="0.25">
      <c r="A12" s="9" t="s">
        <v>9</v>
      </c>
      <c r="B12" s="10">
        <f>'Bovino Carnico'!F18</f>
        <v>0</v>
      </c>
      <c r="C12" s="27">
        <f>'Bovino Carnico'!G18</f>
        <v>0</v>
      </c>
    </row>
    <row r="13" spans="1:3" x14ac:dyDescent="0.25">
      <c r="A13" s="7" t="s">
        <v>10</v>
      </c>
      <c r="B13" s="8">
        <f>'Bovino Lacteo'!F22</f>
        <v>70534.21875</v>
      </c>
      <c r="C13" s="28">
        <f>'Bovino Lacteo'!G22</f>
        <v>335543.4873046875</v>
      </c>
    </row>
    <row r="14" spans="1:3" x14ac:dyDescent="0.25">
      <c r="A14" s="7" t="s">
        <v>1</v>
      </c>
      <c r="B14" s="8">
        <f>Leche!F16</f>
        <v>1715.7400207519531</v>
      </c>
      <c r="C14" s="28">
        <f>Leche!G16</f>
        <v>16388.91015625</v>
      </c>
    </row>
    <row r="15" spans="1:3" x14ac:dyDescent="0.25">
      <c r="A15" s="7" t="s">
        <v>11</v>
      </c>
      <c r="B15" s="8">
        <f>'Porcino Carnico'!F14</f>
        <v>0</v>
      </c>
      <c r="C15" s="28">
        <f>'Porcino Carnico'!G14</f>
        <v>0</v>
      </c>
    </row>
    <row r="16" spans="1:3" x14ac:dyDescent="0.25">
      <c r="A16" s="7" t="s">
        <v>12</v>
      </c>
      <c r="B16" s="8">
        <f>Pieles!F18</f>
        <v>22952</v>
      </c>
      <c r="C16" s="28">
        <f>Pieles!G18</f>
        <v>10100</v>
      </c>
    </row>
    <row r="17" spans="1:3" x14ac:dyDescent="0.25">
      <c r="A17" s="7" t="s">
        <v>3</v>
      </c>
      <c r="B17" s="8">
        <f>Embutidos!F14</f>
        <v>1837.510009765625</v>
      </c>
      <c r="C17" s="28">
        <f>Embutidos!G14</f>
        <v>4927.77001953125</v>
      </c>
    </row>
    <row r="18" spans="1:3" x14ac:dyDescent="0.25">
      <c r="A18" s="7" t="s">
        <v>2</v>
      </c>
      <c r="B18" s="8">
        <f>'Otro Origen'!F30</f>
        <v>604577.8727722168</v>
      </c>
      <c r="C18" s="28">
        <f>'Otro Origen'!G30</f>
        <v>1759815.4161987305</v>
      </c>
    </row>
    <row r="19" spans="1:3" x14ac:dyDescent="0.25">
      <c r="A19" s="41" t="s">
        <v>21</v>
      </c>
      <c r="B19" s="42">
        <f>Huevo!F16</f>
        <v>0</v>
      </c>
      <c r="C19" s="42">
        <f>Huevo!G16</f>
        <v>0</v>
      </c>
    </row>
    <row r="20" spans="1:3" ht="15.75" thickBot="1" x14ac:dyDescent="0.3">
      <c r="A20" s="12" t="s">
        <v>17</v>
      </c>
      <c r="B20" s="13"/>
      <c r="C20" s="27">
        <f>'Pro vet'!E16</f>
        <v>62570.010559082031</v>
      </c>
    </row>
    <row r="21" spans="1:3" ht="15.75" thickBot="1" x14ac:dyDescent="0.3">
      <c r="A21" s="14" t="s">
        <v>0</v>
      </c>
      <c r="B21" s="16">
        <f>SUM(B12:B20)</f>
        <v>701617.34155273438</v>
      </c>
      <c r="C21" s="15">
        <f>SUM(C12:C20)</f>
        <v>2189345.5942382813</v>
      </c>
    </row>
  </sheetData>
  <mergeCells count="5">
    <mergeCell ref="A10:C10"/>
    <mergeCell ref="A6:C6"/>
    <mergeCell ref="A7:C7"/>
    <mergeCell ref="A8:C8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8"/>
  <sheetViews>
    <sheetView topLeftCell="B1" workbookViewId="0">
      <selection activeCell="C16" sqref="C16"/>
    </sheetView>
  </sheetViews>
  <sheetFormatPr baseColWidth="10" defaultColWidth="24.140625" defaultRowHeight="15" x14ac:dyDescent="0.25"/>
  <cols>
    <col min="1" max="1" width="16.7109375" hidden="1" customWidth="1"/>
    <col min="2" max="2" width="13.7109375" customWidth="1"/>
    <col min="3" max="3" width="10.140625" bestFit="1" customWidth="1"/>
    <col min="4" max="4" width="20.140625" bestFit="1" customWidth="1"/>
    <col min="5" max="5" width="22.42578125" customWidth="1"/>
  </cols>
  <sheetData>
    <row r="1" spans="2:5" x14ac:dyDescent="0.25">
      <c r="B1" s="11"/>
      <c r="E1" s="29"/>
    </row>
    <row r="2" spans="2:5" x14ac:dyDescent="0.25">
      <c r="E2" s="29"/>
    </row>
    <row r="3" spans="2:5" x14ac:dyDescent="0.25">
      <c r="E3" s="29"/>
    </row>
    <row r="4" spans="2:5" x14ac:dyDescent="0.25">
      <c r="E4" s="29"/>
    </row>
    <row r="5" spans="2:5" x14ac:dyDescent="0.25">
      <c r="E5" s="29"/>
    </row>
    <row r="6" spans="2:5" x14ac:dyDescent="0.25">
      <c r="B6" s="49" t="s">
        <v>14</v>
      </c>
      <c r="C6" s="49"/>
      <c r="D6" s="49"/>
      <c r="E6" s="49"/>
    </row>
    <row r="7" spans="2:5" ht="23.25" x14ac:dyDescent="0.35">
      <c r="B7" s="50" t="s">
        <v>15</v>
      </c>
      <c r="C7" s="50"/>
      <c r="D7" s="50"/>
      <c r="E7" s="50"/>
    </row>
    <row r="8" spans="2:5" ht="23.25" thickBot="1" x14ac:dyDescent="0.4">
      <c r="B8" s="51" t="s">
        <v>16</v>
      </c>
      <c r="C8" s="51"/>
      <c r="D8" s="51"/>
      <c r="E8" s="51"/>
    </row>
    <row r="9" spans="2:5" ht="15.75" thickBot="1" x14ac:dyDescent="0.3">
      <c r="B9" s="55" t="s">
        <v>26</v>
      </c>
      <c r="C9" s="56"/>
      <c r="D9" s="56"/>
      <c r="E9" s="56"/>
    </row>
    <row r="10" spans="2:5" ht="15.75" thickBot="1" x14ac:dyDescent="0.3">
      <c r="B10" s="46" t="str">
        <f>Consolidado!A10</f>
        <v>Año 2021</v>
      </c>
      <c r="C10" s="47"/>
      <c r="D10" s="47"/>
      <c r="E10" s="48"/>
    </row>
    <row r="11" spans="2:5" ht="15.75" thickBot="1" x14ac:dyDescent="0.3">
      <c r="B11" s="30" t="s">
        <v>4</v>
      </c>
      <c r="C11" s="30" t="s">
        <v>13</v>
      </c>
      <c r="D11" s="31" t="s">
        <v>20</v>
      </c>
      <c r="E11" s="31" t="s">
        <v>8</v>
      </c>
    </row>
    <row r="12" spans="2:5" x14ac:dyDescent="0.25">
      <c r="B12" s="32" t="s">
        <v>34</v>
      </c>
      <c r="C12" s="32" t="s">
        <v>55</v>
      </c>
      <c r="D12" s="32" t="s">
        <v>56</v>
      </c>
      <c r="E12" s="43">
        <v>36687.5</v>
      </c>
    </row>
    <row r="13" spans="2:5" ht="15.75" thickBot="1" x14ac:dyDescent="0.3">
      <c r="B13" s="19" t="s">
        <v>24</v>
      </c>
      <c r="C13" s="21"/>
      <c r="D13" s="21"/>
      <c r="E13" s="20">
        <f>SUM(E12:E12)</f>
        <v>36687.5</v>
      </c>
    </row>
    <row r="14" spans="2:5" x14ac:dyDescent="0.25">
      <c r="B14" s="32" t="s">
        <v>57</v>
      </c>
      <c r="C14" s="32" t="s">
        <v>55</v>
      </c>
      <c r="D14" s="32" t="s">
        <v>36</v>
      </c>
      <c r="E14" s="43">
        <v>25882.510559082031</v>
      </c>
    </row>
    <row r="15" spans="2:5" ht="15.75" thickBot="1" x14ac:dyDescent="0.3">
      <c r="B15" s="19" t="s">
        <v>62</v>
      </c>
      <c r="C15" s="21"/>
      <c r="D15" s="21"/>
      <c r="E15" s="20">
        <f>SUM(E14)</f>
        <v>25882.510559082031</v>
      </c>
    </row>
    <row r="16" spans="2:5" ht="16.5" thickBot="1" x14ac:dyDescent="0.3">
      <c r="B16" s="17" t="s">
        <v>0</v>
      </c>
      <c r="C16" s="17"/>
      <c r="D16" s="17"/>
      <c r="E16" s="18">
        <f>SUM(E15,E13)</f>
        <v>62570.010559082031</v>
      </c>
    </row>
    <row r="18" spans="2:2" x14ac:dyDescent="0.25">
      <c r="B18" t="s">
        <v>23</v>
      </c>
    </row>
  </sheetData>
  <sortState xmlns:xlrd2="http://schemas.microsoft.com/office/spreadsheetml/2017/richdata2" ref="B12:E16">
    <sortCondition ref="B12"/>
  </sortState>
  <mergeCells count="5">
    <mergeCell ref="B10:E10"/>
    <mergeCell ref="B6:E6"/>
    <mergeCell ref="B7:E7"/>
    <mergeCell ref="B8:E8"/>
    <mergeCell ref="B9:E9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workbookViewId="0">
      <selection activeCell="E13" sqref="E13"/>
    </sheetView>
  </sheetViews>
  <sheetFormatPr baseColWidth="10" defaultColWidth="36.140625" defaultRowHeight="15" x14ac:dyDescent="0.25"/>
  <cols>
    <col min="1" max="1" width="12.7109375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9" t="s">
        <v>14</v>
      </c>
      <c r="B6" s="49"/>
      <c r="C6" s="49"/>
      <c r="D6" s="49"/>
      <c r="E6" s="49"/>
      <c r="F6" s="49"/>
      <c r="G6" s="49"/>
    </row>
    <row r="7" spans="1:7" ht="23.25" x14ac:dyDescent="0.35">
      <c r="A7" s="50" t="s">
        <v>15</v>
      </c>
      <c r="B7" s="50"/>
      <c r="C7" s="50"/>
      <c r="D7" s="50"/>
      <c r="E7" s="50"/>
      <c r="F7" s="50"/>
      <c r="G7" s="50"/>
    </row>
    <row r="8" spans="1:7" ht="19.5" customHeight="1" thickBot="1" x14ac:dyDescent="0.4">
      <c r="A8" s="51" t="s">
        <v>16</v>
      </c>
      <c r="B8" s="51"/>
      <c r="C8" s="51"/>
      <c r="D8" s="51"/>
      <c r="E8" s="51"/>
      <c r="F8" s="51"/>
      <c r="G8" s="51"/>
    </row>
    <row r="9" spans="1:7" ht="15.75" thickBot="1" x14ac:dyDescent="0.3">
      <c r="A9" s="52" t="s">
        <v>28</v>
      </c>
      <c r="B9" s="47"/>
      <c r="C9" s="47"/>
      <c r="D9" s="47"/>
      <c r="E9" s="47"/>
      <c r="F9" s="47"/>
      <c r="G9" s="53"/>
    </row>
    <row r="10" spans="1:7" ht="15.75" thickBot="1" x14ac:dyDescent="0.3">
      <c r="A10" s="46" t="str">
        <f>Consolidado!A10</f>
        <v>Año 2021</v>
      </c>
      <c r="B10" s="47"/>
      <c r="C10" s="47"/>
      <c r="D10" s="47"/>
      <c r="E10" s="47"/>
      <c r="F10" s="47"/>
      <c r="G10" s="48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x14ac:dyDescent="0.25">
      <c r="A12" s="32" t="s">
        <v>34</v>
      </c>
      <c r="B12" s="32"/>
      <c r="C12" s="32"/>
      <c r="D12" s="32"/>
      <c r="E12" s="32"/>
      <c r="F12" s="33">
        <v>0</v>
      </c>
      <c r="G12" s="34">
        <v>0</v>
      </c>
    </row>
    <row r="13" spans="1:7" ht="15.75" thickBot="1" x14ac:dyDescent="0.3">
      <c r="A13" s="19" t="s">
        <v>24</v>
      </c>
      <c r="B13" s="21"/>
      <c r="C13" s="21"/>
      <c r="D13" s="21"/>
      <c r="E13" s="21"/>
      <c r="F13" s="21">
        <f>SUM(F12)</f>
        <v>0</v>
      </c>
      <c r="G13" s="20">
        <f>SUM(G12)</f>
        <v>0</v>
      </c>
    </row>
    <row r="14" spans="1:7" x14ac:dyDescent="0.25">
      <c r="A14" s="32" t="s">
        <v>57</v>
      </c>
      <c r="B14" s="32"/>
      <c r="C14" s="32"/>
      <c r="D14" s="32"/>
      <c r="E14" s="32"/>
      <c r="F14" s="33">
        <v>0</v>
      </c>
      <c r="G14" s="34">
        <v>0</v>
      </c>
    </row>
    <row r="15" spans="1:7" ht="15.75" thickBot="1" x14ac:dyDescent="0.3">
      <c r="A15" s="19" t="s">
        <v>59</v>
      </c>
      <c r="B15" s="21"/>
      <c r="C15" s="21"/>
      <c r="D15" s="21"/>
      <c r="E15" s="21"/>
      <c r="F15" s="21"/>
      <c r="G15" s="20"/>
    </row>
    <row r="16" spans="1:7" x14ac:dyDescent="0.25">
      <c r="A16" s="32" t="s">
        <v>64</v>
      </c>
      <c r="B16" s="32"/>
      <c r="C16" s="32"/>
      <c r="D16" s="32"/>
      <c r="E16" s="32"/>
      <c r="F16" s="33">
        <v>0</v>
      </c>
      <c r="G16" s="34">
        <v>0</v>
      </c>
    </row>
    <row r="17" spans="1:7" ht="15.75" thickBot="1" x14ac:dyDescent="0.3">
      <c r="A17" s="19" t="s">
        <v>65</v>
      </c>
      <c r="B17" s="21"/>
      <c r="C17" s="21"/>
      <c r="D17" s="21"/>
      <c r="E17" s="21"/>
      <c r="F17" s="21">
        <f>SUM(F16)</f>
        <v>0</v>
      </c>
      <c r="G17" s="20">
        <f>SUM(G16)</f>
        <v>0</v>
      </c>
    </row>
    <row r="18" spans="1:7" ht="16.5" thickBot="1" x14ac:dyDescent="0.3">
      <c r="A18" s="25" t="s">
        <v>0</v>
      </c>
      <c r="B18" s="25"/>
      <c r="C18" s="25"/>
      <c r="D18" s="25"/>
      <c r="E18" s="25"/>
      <c r="F18" s="25">
        <f>F13</f>
        <v>0</v>
      </c>
      <c r="G18" s="25">
        <f>G13</f>
        <v>0</v>
      </c>
    </row>
    <row r="20" spans="1:7" x14ac:dyDescent="0.25">
      <c r="A20" t="s">
        <v>23</v>
      </c>
    </row>
  </sheetData>
  <sortState xmlns:xlrd2="http://schemas.microsoft.com/office/spreadsheetml/2017/richdata2" ref="A12:H28">
    <sortCondition ref="D12:D28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topLeftCell="A10" workbookViewId="0">
      <selection activeCell="A13" sqref="A13:G13"/>
    </sheetView>
  </sheetViews>
  <sheetFormatPr baseColWidth="10" defaultColWidth="25.140625" defaultRowHeight="15" x14ac:dyDescent="0.25"/>
  <cols>
    <col min="1" max="1" width="13.28515625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9" t="s">
        <v>14</v>
      </c>
      <c r="B6" s="49"/>
      <c r="C6" s="49"/>
      <c r="D6" s="49"/>
      <c r="E6" s="49"/>
      <c r="F6" s="49"/>
      <c r="G6" s="49"/>
    </row>
    <row r="7" spans="1:7" ht="23.25" x14ac:dyDescent="0.35">
      <c r="A7" s="50" t="s">
        <v>15</v>
      </c>
      <c r="B7" s="50"/>
      <c r="C7" s="50"/>
      <c r="D7" s="50"/>
      <c r="E7" s="50"/>
      <c r="F7" s="50"/>
      <c r="G7" s="50"/>
    </row>
    <row r="8" spans="1:7" ht="23.25" thickBot="1" x14ac:dyDescent="0.4">
      <c r="A8" s="51" t="s">
        <v>16</v>
      </c>
      <c r="B8" s="51"/>
      <c r="C8" s="51"/>
      <c r="D8" s="51"/>
      <c r="E8" s="51"/>
      <c r="F8" s="51"/>
      <c r="G8" s="51"/>
    </row>
    <row r="9" spans="1:7" ht="15.75" thickBot="1" x14ac:dyDescent="0.3">
      <c r="A9" s="52" t="s">
        <v>29</v>
      </c>
      <c r="B9" s="47"/>
      <c r="C9" s="47"/>
      <c r="D9" s="47"/>
      <c r="E9" s="47"/>
      <c r="F9" s="47"/>
      <c r="G9" s="53"/>
    </row>
    <row r="10" spans="1:7" ht="15.75" thickBot="1" x14ac:dyDescent="0.3">
      <c r="A10" s="46" t="str">
        <f>Consolidado!A10</f>
        <v>Año 2021</v>
      </c>
      <c r="B10" s="47"/>
      <c r="C10" s="47"/>
      <c r="D10" s="47"/>
      <c r="E10" s="47"/>
      <c r="F10" s="47"/>
      <c r="G10" s="48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x14ac:dyDescent="0.25">
      <c r="A12" s="32" t="s">
        <v>34</v>
      </c>
      <c r="B12" s="32" t="s">
        <v>35</v>
      </c>
      <c r="C12" s="32" t="s">
        <v>39</v>
      </c>
      <c r="D12" s="32" t="s">
        <v>38</v>
      </c>
      <c r="E12" s="32" t="s">
        <v>37</v>
      </c>
      <c r="F12" s="33">
        <v>15347.76953125</v>
      </c>
      <c r="G12" s="34">
        <v>39960</v>
      </c>
    </row>
    <row r="13" spans="1:7" x14ac:dyDescent="0.25">
      <c r="A13" s="32" t="s">
        <v>34</v>
      </c>
      <c r="B13" s="32" t="s">
        <v>35</v>
      </c>
      <c r="C13" s="32" t="s">
        <v>40</v>
      </c>
      <c r="D13" s="32" t="s">
        <v>41</v>
      </c>
      <c r="E13" s="32" t="s">
        <v>36</v>
      </c>
      <c r="F13" s="33">
        <v>2381.3798828125</v>
      </c>
      <c r="G13" s="34">
        <v>138077.5</v>
      </c>
    </row>
    <row r="14" spans="1:7" ht="15.75" thickBot="1" x14ac:dyDescent="0.3">
      <c r="A14" s="19" t="s">
        <v>24</v>
      </c>
      <c r="B14" s="21"/>
      <c r="C14" s="21"/>
      <c r="D14" s="21"/>
      <c r="E14" s="21"/>
      <c r="F14" s="21">
        <f>SUM(F12:F13)</f>
        <v>17729.1494140625</v>
      </c>
      <c r="G14" s="20">
        <f>SUM(G12:G13)</f>
        <v>178037.5</v>
      </c>
    </row>
    <row r="15" spans="1:7" x14ac:dyDescent="0.25">
      <c r="A15" s="32" t="s">
        <v>57</v>
      </c>
      <c r="B15" s="32" t="s">
        <v>35</v>
      </c>
      <c r="C15" s="32" t="s">
        <v>39</v>
      </c>
      <c r="D15" s="32" t="s">
        <v>58</v>
      </c>
      <c r="E15" s="32" t="s">
        <v>36</v>
      </c>
      <c r="F15" s="33">
        <v>1590</v>
      </c>
      <c r="G15" s="34">
        <v>2289.0380859375</v>
      </c>
    </row>
    <row r="16" spans="1:7" x14ac:dyDescent="0.25">
      <c r="A16" s="32" t="s">
        <v>57</v>
      </c>
      <c r="B16" s="32" t="s">
        <v>35</v>
      </c>
      <c r="C16" s="32" t="s">
        <v>39</v>
      </c>
      <c r="D16" s="32" t="s">
        <v>38</v>
      </c>
      <c r="E16" s="32" t="s">
        <v>51</v>
      </c>
      <c r="F16" s="33">
        <v>31074.349609375</v>
      </c>
      <c r="G16" s="34">
        <v>91769.75</v>
      </c>
    </row>
    <row r="17" spans="1:7" x14ac:dyDescent="0.25">
      <c r="A17" s="32" t="s">
        <v>57</v>
      </c>
      <c r="B17" s="32" t="s">
        <v>35</v>
      </c>
      <c r="C17" s="32" t="s">
        <v>39</v>
      </c>
      <c r="D17" s="32" t="s">
        <v>38</v>
      </c>
      <c r="E17" s="32" t="s">
        <v>48</v>
      </c>
      <c r="F17" s="33">
        <v>5034.31005859375</v>
      </c>
      <c r="G17" s="34">
        <v>18900.5</v>
      </c>
    </row>
    <row r="18" spans="1:7" ht="15.75" thickBot="1" x14ac:dyDescent="0.3">
      <c r="A18" s="19" t="s">
        <v>59</v>
      </c>
      <c r="B18" s="21"/>
      <c r="C18" s="21"/>
      <c r="D18" s="21"/>
      <c r="E18" s="21"/>
      <c r="F18" s="21">
        <f>SUM(F15:F17)</f>
        <v>37698.65966796875</v>
      </c>
      <c r="G18" s="20">
        <f>SUM(G15:G17)</f>
        <v>112959.2880859375</v>
      </c>
    </row>
    <row r="19" spans="1:7" x14ac:dyDescent="0.25">
      <c r="A19" s="32" t="s">
        <v>64</v>
      </c>
      <c r="B19" s="32" t="s">
        <v>35</v>
      </c>
      <c r="C19" s="32" t="s">
        <v>39</v>
      </c>
      <c r="D19" s="32" t="s">
        <v>38</v>
      </c>
      <c r="E19" s="32" t="s">
        <v>66</v>
      </c>
      <c r="F19" s="33">
        <v>4361.39990234375</v>
      </c>
      <c r="G19" s="34">
        <v>13830.5</v>
      </c>
    </row>
    <row r="20" spans="1:7" x14ac:dyDescent="0.25">
      <c r="A20" s="32" t="s">
        <v>64</v>
      </c>
      <c r="B20" s="32" t="s">
        <v>35</v>
      </c>
      <c r="C20" s="32" t="s">
        <v>39</v>
      </c>
      <c r="D20" s="32" t="s">
        <v>38</v>
      </c>
      <c r="E20" s="32" t="s">
        <v>48</v>
      </c>
      <c r="F20" s="33">
        <v>10745.009765625</v>
      </c>
      <c r="G20" s="34">
        <v>30716.19921875</v>
      </c>
    </row>
    <row r="21" spans="1:7" ht="15.75" thickBot="1" x14ac:dyDescent="0.3">
      <c r="A21" s="19" t="s">
        <v>65</v>
      </c>
      <c r="B21" s="21"/>
      <c r="C21" s="21"/>
      <c r="D21" s="21"/>
      <c r="E21" s="21"/>
      <c r="F21" s="21">
        <f>SUM(F19:F20)</f>
        <v>15106.40966796875</v>
      </c>
      <c r="G21" s="20">
        <f>SUM(G19:G20)</f>
        <v>44546.69921875</v>
      </c>
    </row>
    <row r="22" spans="1:7" ht="16.5" thickBot="1" x14ac:dyDescent="0.3">
      <c r="A22" s="17" t="s">
        <v>0</v>
      </c>
      <c r="B22" s="17"/>
      <c r="C22" s="17"/>
      <c r="D22" s="17"/>
      <c r="E22" s="17"/>
      <c r="F22" s="17">
        <f>SUM(F21,F18,F14)</f>
        <v>70534.21875</v>
      </c>
      <c r="G22" s="18">
        <f>SUM(G21,G18,G14)</f>
        <v>335543.4873046875</v>
      </c>
    </row>
    <row r="24" spans="1:7" x14ac:dyDescent="0.25">
      <c r="A24" t="s">
        <v>23</v>
      </c>
    </row>
  </sheetData>
  <sortState xmlns:xlrd2="http://schemas.microsoft.com/office/spreadsheetml/2017/richdata2" ref="A12:H115">
    <sortCondition ref="D12:D115"/>
    <sortCondition ref="E12:E115"/>
  </sortState>
  <mergeCells count="5">
    <mergeCell ref="A10:G10"/>
    <mergeCell ref="A6:G6"/>
    <mergeCell ref="A7:G7"/>
    <mergeCell ref="A8:G8"/>
    <mergeCell ref="A9:G9"/>
  </mergeCells>
  <pageMargins left="0.62992125984251968" right="0.43307086614173229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topLeftCell="A7" workbookViewId="0">
      <selection activeCell="E20" sqref="E20"/>
    </sheetView>
  </sheetViews>
  <sheetFormatPr baseColWidth="10" defaultColWidth="47.28515625" defaultRowHeight="15" x14ac:dyDescent="0.25"/>
  <cols>
    <col min="1" max="1" width="13.140625" customWidth="1"/>
    <col min="2" max="2" width="7.5703125" bestFit="1" customWidth="1"/>
    <col min="3" max="3" width="12" bestFit="1" customWidth="1"/>
    <col min="4" max="4" width="23.140625" customWidth="1"/>
    <col min="5" max="5" width="19" bestFit="1" customWidth="1"/>
    <col min="6" max="6" width="10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9" t="s">
        <v>14</v>
      </c>
      <c r="B6" s="49"/>
      <c r="C6" s="49"/>
      <c r="D6" s="49"/>
      <c r="E6" s="49"/>
      <c r="F6" s="49"/>
      <c r="G6" s="49"/>
    </row>
    <row r="7" spans="1:7" ht="23.25" x14ac:dyDescent="0.35">
      <c r="A7" s="50" t="s">
        <v>15</v>
      </c>
      <c r="B7" s="50"/>
      <c r="C7" s="50"/>
      <c r="D7" s="50"/>
      <c r="E7" s="50"/>
      <c r="F7" s="50"/>
      <c r="G7" s="50"/>
    </row>
    <row r="8" spans="1:7" ht="23.25" thickBot="1" x14ac:dyDescent="0.4">
      <c r="A8" s="51" t="s">
        <v>16</v>
      </c>
      <c r="B8" s="51"/>
      <c r="C8" s="51"/>
      <c r="D8" s="51"/>
      <c r="E8" s="51"/>
      <c r="F8" s="51"/>
      <c r="G8" s="51"/>
    </row>
    <row r="9" spans="1:7" ht="15.75" thickBot="1" x14ac:dyDescent="0.3">
      <c r="A9" s="52" t="s">
        <v>30</v>
      </c>
      <c r="B9" s="47"/>
      <c r="C9" s="47"/>
      <c r="D9" s="47"/>
      <c r="E9" s="47"/>
      <c r="F9" s="47"/>
      <c r="G9" s="53"/>
    </row>
    <row r="10" spans="1:7" ht="15.75" thickBot="1" x14ac:dyDescent="0.3">
      <c r="A10" s="46" t="str">
        <f>Consolidado!A10</f>
        <v>Año 2021</v>
      </c>
      <c r="B10" s="47"/>
      <c r="C10" s="47"/>
      <c r="D10" s="47"/>
      <c r="E10" s="47"/>
      <c r="F10" s="47"/>
      <c r="G10" s="48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x14ac:dyDescent="0.25">
      <c r="A12" s="32" t="s">
        <v>34</v>
      </c>
      <c r="B12" s="32" t="s">
        <v>35</v>
      </c>
      <c r="C12" s="32" t="s">
        <v>1</v>
      </c>
      <c r="D12" s="32" t="s">
        <v>43</v>
      </c>
      <c r="E12" s="32" t="s">
        <v>42</v>
      </c>
      <c r="F12" s="33">
        <v>1229.1500244140625</v>
      </c>
      <c r="G12" s="34">
        <v>1327.5</v>
      </c>
    </row>
    <row r="13" spans="1:7" ht="15.75" thickBot="1" x14ac:dyDescent="0.3">
      <c r="A13" s="19" t="s">
        <v>24</v>
      </c>
      <c r="B13" s="21"/>
      <c r="C13" s="21"/>
      <c r="D13" s="21"/>
      <c r="E13" s="21"/>
      <c r="F13" s="21">
        <f>SUM(F12:F12)</f>
        <v>1229.1500244140625</v>
      </c>
      <c r="G13" s="20">
        <f>SUM(F13)</f>
        <v>1229.1500244140625</v>
      </c>
    </row>
    <row r="14" spans="1:7" x14ac:dyDescent="0.25">
      <c r="A14" s="32" t="s">
        <v>57</v>
      </c>
      <c r="B14" s="32" t="s">
        <v>35</v>
      </c>
      <c r="C14" s="32" t="s">
        <v>1</v>
      </c>
      <c r="D14" s="32" t="s">
        <v>44</v>
      </c>
      <c r="E14" s="32" t="s">
        <v>60</v>
      </c>
      <c r="F14" s="33">
        <v>486.58999633789063</v>
      </c>
      <c r="G14" s="34">
        <v>16388.91015625</v>
      </c>
    </row>
    <row r="15" spans="1:7" ht="15.75" thickBot="1" x14ac:dyDescent="0.3">
      <c r="A15" s="19" t="s">
        <v>59</v>
      </c>
      <c r="B15" s="21"/>
      <c r="C15" s="21"/>
      <c r="D15" s="21"/>
      <c r="E15" s="21"/>
      <c r="F15" s="21">
        <f>SUM(F14:F14)</f>
        <v>486.58999633789063</v>
      </c>
      <c r="G15" s="20">
        <f>SUM(G14:G14)</f>
        <v>16388.91015625</v>
      </c>
    </row>
    <row r="16" spans="1:7" ht="16.5" thickBot="1" x14ac:dyDescent="0.3">
      <c r="A16" s="17" t="s">
        <v>0</v>
      </c>
      <c r="B16" s="17"/>
      <c r="C16" s="17"/>
      <c r="D16" s="17"/>
      <c r="E16" s="17"/>
      <c r="F16" s="17">
        <f>SUM(F15,F13)</f>
        <v>1715.7400207519531</v>
      </c>
      <c r="G16" s="18">
        <f>SUM(G15)</f>
        <v>16388.91015625</v>
      </c>
    </row>
    <row r="18" spans="1:1" x14ac:dyDescent="0.25">
      <c r="A18" t="s">
        <v>23</v>
      </c>
    </row>
  </sheetData>
  <sortState xmlns:xlrd2="http://schemas.microsoft.com/office/spreadsheetml/2017/richdata2" ref="A12:H70">
    <sortCondition ref="D12:D70"/>
    <sortCondition ref="E12:E70"/>
  </sortState>
  <mergeCells count="5">
    <mergeCell ref="A10:G10"/>
    <mergeCell ref="A6:G6"/>
    <mergeCell ref="A7:G7"/>
    <mergeCell ref="A8:G8"/>
    <mergeCell ref="A9:G9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topLeftCell="A7" workbookViewId="0">
      <selection activeCell="A9" sqref="A9:XFD9"/>
    </sheetView>
  </sheetViews>
  <sheetFormatPr baseColWidth="10" defaultColWidth="28.28515625" defaultRowHeight="15" x14ac:dyDescent="0.25"/>
  <cols>
    <col min="1" max="1" width="12.5703125" customWidth="1"/>
    <col min="2" max="2" width="8.140625" bestFit="1" customWidth="1"/>
    <col min="3" max="3" width="12" bestFit="1" customWidth="1"/>
    <col min="4" max="4" width="18.7109375" bestFit="1" customWidth="1"/>
    <col min="5" max="5" width="18.7109375" style="6" bestFit="1" customWidth="1"/>
    <col min="6" max="6" width="11.5703125" style="6" bestFit="1" customWidth="1"/>
    <col min="7" max="7" width="12.85546875" bestFit="1" customWidth="1"/>
  </cols>
  <sheetData>
    <row r="1" spans="1:7" x14ac:dyDescent="0.25">
      <c r="A1" s="11"/>
    </row>
    <row r="6" spans="1:7" x14ac:dyDescent="0.25">
      <c r="A6" s="49" t="s">
        <v>14</v>
      </c>
      <c r="B6" s="49"/>
      <c r="C6" s="49"/>
      <c r="D6" s="49"/>
      <c r="E6" s="49"/>
      <c r="F6" s="49"/>
      <c r="G6" s="49"/>
    </row>
    <row r="7" spans="1:7" ht="23.25" x14ac:dyDescent="0.35">
      <c r="A7" s="50" t="s">
        <v>15</v>
      </c>
      <c r="B7" s="50"/>
      <c r="C7" s="50"/>
      <c r="D7" s="50"/>
      <c r="E7" s="50"/>
      <c r="F7" s="50"/>
      <c r="G7" s="50"/>
    </row>
    <row r="8" spans="1:7" ht="23.25" thickBot="1" x14ac:dyDescent="0.4">
      <c r="A8" s="51" t="s">
        <v>16</v>
      </c>
      <c r="B8" s="51"/>
      <c r="C8" s="51"/>
      <c r="D8" s="51"/>
      <c r="E8" s="51"/>
      <c r="F8" s="51"/>
      <c r="G8" s="51"/>
    </row>
    <row r="9" spans="1:7" ht="15.75" thickBot="1" x14ac:dyDescent="0.3">
      <c r="A9" s="52" t="s">
        <v>31</v>
      </c>
      <c r="B9" s="47"/>
      <c r="C9" s="47"/>
      <c r="D9" s="47"/>
      <c r="E9" s="47"/>
      <c r="F9" s="47"/>
      <c r="G9" s="53"/>
    </row>
    <row r="10" spans="1:7" ht="15.75" thickBot="1" x14ac:dyDescent="0.3">
      <c r="A10" s="46" t="str">
        <f>Consolidado!A10</f>
        <v>Año 2021</v>
      </c>
      <c r="B10" s="47"/>
      <c r="C10" s="47"/>
      <c r="D10" s="47"/>
      <c r="E10" s="47"/>
      <c r="F10" s="47"/>
      <c r="G10" s="48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x14ac:dyDescent="0.25">
      <c r="A12" s="32" t="s">
        <v>34</v>
      </c>
      <c r="B12" s="32"/>
      <c r="C12" s="32"/>
      <c r="D12" s="32"/>
      <c r="E12" s="32"/>
      <c r="F12" s="33">
        <v>0</v>
      </c>
      <c r="G12" s="34">
        <v>0</v>
      </c>
    </row>
    <row r="13" spans="1:7" ht="15.75" thickBot="1" x14ac:dyDescent="0.3">
      <c r="A13" s="19" t="s">
        <v>24</v>
      </c>
      <c r="B13" s="21"/>
      <c r="C13" s="21"/>
      <c r="D13" s="21"/>
      <c r="E13" s="21"/>
      <c r="F13" s="21"/>
      <c r="G13" s="20"/>
    </row>
    <row r="14" spans="1:7" ht="16.5" thickBot="1" x14ac:dyDescent="0.3">
      <c r="A14" s="17" t="s">
        <v>0</v>
      </c>
      <c r="B14" s="17"/>
      <c r="C14" s="17"/>
      <c r="D14" s="17"/>
      <c r="E14" s="17"/>
      <c r="F14" s="17"/>
      <c r="G14" s="17"/>
    </row>
    <row r="16" spans="1:7" x14ac:dyDescent="0.25">
      <c r="A16" t="s">
        <v>23</v>
      </c>
    </row>
  </sheetData>
  <sortState xmlns:xlrd2="http://schemas.microsoft.com/office/spreadsheetml/2017/richdata2" ref="A12:H21">
    <sortCondition ref="A12:A21"/>
    <sortCondition ref="D12:D21"/>
  </sortState>
  <mergeCells count="5">
    <mergeCell ref="A6:G6"/>
    <mergeCell ref="A10:G10"/>
    <mergeCell ref="A9:G9"/>
    <mergeCell ref="A8:G8"/>
    <mergeCell ref="A7:G7"/>
  </mergeCells>
  <printOptions horizontalCentered="1"/>
  <pageMargins left="0.51181102362204722" right="0.47244094488188981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"/>
  <sheetViews>
    <sheetView workbookViewId="0">
      <selection activeCell="D14" sqref="D14"/>
    </sheetView>
  </sheetViews>
  <sheetFormatPr baseColWidth="10" defaultColWidth="49.42578125" defaultRowHeight="15" x14ac:dyDescent="0.25"/>
  <cols>
    <col min="1" max="1" width="13.140625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</cols>
  <sheetData>
    <row r="1" spans="1:7" x14ac:dyDescent="0.25">
      <c r="A1" s="11"/>
    </row>
    <row r="6" spans="1:7" x14ac:dyDescent="0.25">
      <c r="A6" s="49" t="s">
        <v>14</v>
      </c>
      <c r="B6" s="49"/>
      <c r="C6" s="49"/>
      <c r="D6" s="49"/>
      <c r="E6" s="49"/>
      <c r="F6" s="49"/>
      <c r="G6" s="49"/>
    </row>
    <row r="7" spans="1:7" ht="23.25" x14ac:dyDescent="0.35">
      <c r="A7" s="50" t="s">
        <v>15</v>
      </c>
      <c r="B7" s="50"/>
      <c r="C7" s="50"/>
      <c r="D7" s="50"/>
      <c r="E7" s="50"/>
      <c r="F7" s="50"/>
      <c r="G7" s="50"/>
    </row>
    <row r="8" spans="1:7" ht="23.25" thickBot="1" x14ac:dyDescent="0.4">
      <c r="A8" s="51" t="s">
        <v>16</v>
      </c>
      <c r="B8" s="51"/>
      <c r="C8" s="51"/>
      <c r="D8" s="51"/>
      <c r="E8" s="51"/>
      <c r="F8" s="51"/>
      <c r="G8" s="51"/>
    </row>
    <row r="9" spans="1:7" ht="15.75" thickBot="1" x14ac:dyDescent="0.3">
      <c r="A9" s="52" t="s">
        <v>32</v>
      </c>
      <c r="B9" s="47"/>
      <c r="C9" s="47"/>
      <c r="D9" s="47"/>
      <c r="E9" s="47"/>
      <c r="F9" s="47"/>
      <c r="G9" s="53"/>
    </row>
    <row r="10" spans="1:7" ht="15.75" thickBot="1" x14ac:dyDescent="0.3">
      <c r="A10" s="46" t="str">
        <f>Consolidado!A10</f>
        <v>Año 2021</v>
      </c>
      <c r="B10" s="47"/>
      <c r="C10" s="47"/>
      <c r="D10" s="47"/>
      <c r="E10" s="47"/>
      <c r="F10" s="47"/>
      <c r="G10" s="48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19</v>
      </c>
      <c r="E11" s="35" t="s">
        <v>18</v>
      </c>
      <c r="F11" s="36" t="s">
        <v>7</v>
      </c>
      <c r="G11" s="37" t="s">
        <v>8</v>
      </c>
    </row>
    <row r="12" spans="1:7" ht="15.75" thickBot="1" x14ac:dyDescent="0.3">
      <c r="A12" s="32" t="s">
        <v>34</v>
      </c>
      <c r="B12" s="32"/>
      <c r="C12" s="32"/>
      <c r="D12" s="32"/>
      <c r="E12" s="32"/>
      <c r="F12" s="33"/>
      <c r="G12" s="34"/>
    </row>
    <row r="13" spans="1:7" ht="15.75" thickBot="1" x14ac:dyDescent="0.3">
      <c r="A13" s="22" t="s">
        <v>24</v>
      </c>
      <c r="B13" s="24"/>
      <c r="C13" s="24"/>
      <c r="D13" s="24"/>
      <c r="E13" s="24"/>
      <c r="F13" s="24">
        <f>SUM(F12:F12)</f>
        <v>0</v>
      </c>
      <c r="G13" s="23">
        <f>SUM(G12:G12)</f>
        <v>0</v>
      </c>
    </row>
    <row r="14" spans="1:7" ht="15.75" thickBot="1" x14ac:dyDescent="0.3">
      <c r="A14" s="32" t="s">
        <v>57</v>
      </c>
      <c r="B14" s="32"/>
      <c r="C14" s="32"/>
      <c r="D14" s="32"/>
      <c r="E14" s="32"/>
      <c r="F14" s="33"/>
      <c r="G14" s="34"/>
    </row>
    <row r="15" spans="1:7" ht="15.75" thickBot="1" x14ac:dyDescent="0.3">
      <c r="A15" s="22" t="s">
        <v>59</v>
      </c>
      <c r="B15" s="24"/>
      <c r="C15" s="24"/>
      <c r="D15" s="24"/>
      <c r="E15" s="24"/>
      <c r="F15" s="24">
        <f>SUM(F14:F14)</f>
        <v>0</v>
      </c>
      <c r="G15" s="23">
        <f>SUM(G14:G14)</f>
        <v>0</v>
      </c>
    </row>
    <row r="16" spans="1:7" ht="15.75" thickBot="1" x14ac:dyDescent="0.3">
      <c r="A16" s="32" t="s">
        <v>64</v>
      </c>
      <c r="B16" s="32" t="s">
        <v>35</v>
      </c>
      <c r="C16" s="32" t="s">
        <v>45</v>
      </c>
      <c r="D16" s="32" t="s">
        <v>46</v>
      </c>
      <c r="E16" s="32" t="s">
        <v>67</v>
      </c>
      <c r="F16" s="33">
        <v>22952</v>
      </c>
      <c r="G16" s="34">
        <v>10100</v>
      </c>
    </row>
    <row r="17" spans="1:7" ht="15.75" thickBot="1" x14ac:dyDescent="0.3">
      <c r="A17" s="22" t="s">
        <v>65</v>
      </c>
      <c r="B17" s="24"/>
      <c r="C17" s="24"/>
      <c r="D17" s="24"/>
      <c r="E17" s="24"/>
      <c r="F17" s="24">
        <f>SUM(F16)</f>
        <v>22952</v>
      </c>
      <c r="G17" s="23">
        <f>SUM(G16)</f>
        <v>10100</v>
      </c>
    </row>
    <row r="18" spans="1:7" ht="16.5" thickBot="1" x14ac:dyDescent="0.3">
      <c r="A18" s="25" t="s">
        <v>0</v>
      </c>
      <c r="B18" s="25"/>
      <c r="C18" s="25"/>
      <c r="D18" s="25"/>
      <c r="E18" s="25"/>
      <c r="F18" s="25">
        <f>SUM(F17,F15,F13)</f>
        <v>22952</v>
      </c>
      <c r="G18" s="26">
        <f>SUM(G17,G15,G13)</f>
        <v>10100</v>
      </c>
    </row>
    <row r="20" spans="1:7" x14ac:dyDescent="0.25">
      <c r="A20" t="s">
        <v>23</v>
      </c>
    </row>
  </sheetData>
  <sortState xmlns:xlrd2="http://schemas.microsoft.com/office/spreadsheetml/2017/richdata2" ref="A12:H75">
    <sortCondition ref="D12:D75"/>
  </sortState>
  <mergeCells count="5">
    <mergeCell ref="A10:G10"/>
    <mergeCell ref="A6:G6"/>
    <mergeCell ref="A7:G7"/>
    <mergeCell ref="A8:G8"/>
    <mergeCell ref="A9:G9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6"/>
  <sheetViews>
    <sheetView topLeftCell="A2" workbookViewId="0">
      <selection activeCell="G18" sqref="G18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9" t="s">
        <v>14</v>
      </c>
      <c r="B6" s="49"/>
      <c r="C6" s="49"/>
      <c r="D6" s="49"/>
      <c r="E6" s="49"/>
      <c r="F6" s="49"/>
      <c r="G6" s="49"/>
    </row>
    <row r="7" spans="1:7" ht="23.25" x14ac:dyDescent="0.35">
      <c r="A7" s="50" t="s">
        <v>15</v>
      </c>
      <c r="B7" s="50"/>
      <c r="C7" s="50"/>
      <c r="D7" s="50"/>
      <c r="E7" s="50"/>
      <c r="F7" s="50"/>
      <c r="G7" s="50"/>
    </row>
    <row r="8" spans="1:7" ht="23.25" thickBot="1" x14ac:dyDescent="0.4">
      <c r="A8" s="51" t="s">
        <v>16</v>
      </c>
      <c r="B8" s="51"/>
      <c r="C8" s="51"/>
      <c r="D8" s="51"/>
      <c r="E8" s="51"/>
      <c r="F8" s="51"/>
      <c r="G8" s="51"/>
    </row>
    <row r="9" spans="1:7" ht="15.75" thickBot="1" x14ac:dyDescent="0.3">
      <c r="A9" s="52" t="s">
        <v>33</v>
      </c>
      <c r="B9" s="47"/>
      <c r="C9" s="47"/>
      <c r="D9" s="47"/>
      <c r="E9" s="47"/>
      <c r="F9" s="47"/>
      <c r="G9" s="53"/>
    </row>
    <row r="10" spans="1:7" ht="15.75" thickBot="1" x14ac:dyDescent="0.3">
      <c r="A10" s="46" t="str">
        <f>Consolidado!A10</f>
        <v>Año 2021</v>
      </c>
      <c r="B10" s="47"/>
      <c r="C10" s="47"/>
      <c r="D10" s="47"/>
      <c r="E10" s="47"/>
      <c r="F10" s="47"/>
      <c r="G10" s="48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ht="30.75" thickBot="1" x14ac:dyDescent="0.3">
      <c r="A12" s="32" t="s">
        <v>34</v>
      </c>
      <c r="B12" s="32" t="s">
        <v>2</v>
      </c>
      <c r="C12" s="32" t="s">
        <v>3</v>
      </c>
      <c r="D12" s="32" t="s">
        <v>47</v>
      </c>
      <c r="E12" s="32" t="s">
        <v>36</v>
      </c>
      <c r="F12" s="33">
        <v>1837.510009765625</v>
      </c>
      <c r="G12" s="34">
        <v>4927.77001953125</v>
      </c>
    </row>
    <row r="13" spans="1:7" ht="15.75" thickBot="1" x14ac:dyDescent="0.3">
      <c r="A13" s="22" t="s">
        <v>24</v>
      </c>
      <c r="B13" s="24"/>
      <c r="C13" s="24"/>
      <c r="D13" s="24"/>
      <c r="E13" s="24"/>
      <c r="F13" s="24">
        <f>SUM(F12)</f>
        <v>1837.510009765625</v>
      </c>
      <c r="G13" s="23">
        <f>SUM(G12)</f>
        <v>4927.77001953125</v>
      </c>
    </row>
    <row r="14" spans="1:7" ht="16.5" thickBot="1" x14ac:dyDescent="0.3">
      <c r="A14" s="17" t="s">
        <v>0</v>
      </c>
      <c r="B14" s="17"/>
      <c r="C14" s="17"/>
      <c r="D14" s="17"/>
      <c r="E14" s="17"/>
      <c r="F14" s="17">
        <f>SUM(F13)</f>
        <v>1837.510009765625</v>
      </c>
      <c r="G14" s="18">
        <f>SUM(G13)</f>
        <v>4927.77001953125</v>
      </c>
    </row>
    <row r="16" spans="1:7" x14ac:dyDescent="0.25">
      <c r="A16" t="s">
        <v>23</v>
      </c>
    </row>
  </sheetData>
  <sortState xmlns:xlrd2="http://schemas.microsoft.com/office/spreadsheetml/2017/richdata2" ref="A12:H22">
    <sortCondition ref="D12:D22"/>
  </sortState>
  <mergeCells count="5">
    <mergeCell ref="A10:G10"/>
    <mergeCell ref="A6:G6"/>
    <mergeCell ref="A7:G7"/>
    <mergeCell ref="A8:G8"/>
    <mergeCell ref="A9:G9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2"/>
  <sheetViews>
    <sheetView topLeftCell="A4" workbookViewId="0">
      <selection activeCell="H14" sqref="H14"/>
    </sheetView>
  </sheetViews>
  <sheetFormatPr baseColWidth="10" defaultColWidth="37.42578125" defaultRowHeight="15" x14ac:dyDescent="0.25"/>
  <cols>
    <col min="1" max="1" width="12.42578125" customWidth="1"/>
    <col min="2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6" bestFit="1" customWidth="1"/>
    <col min="7" max="7" width="16.85546875" style="1" bestFit="1" customWidth="1"/>
  </cols>
  <sheetData>
    <row r="1" spans="1:7" x14ac:dyDescent="0.25">
      <c r="A1" s="11"/>
    </row>
    <row r="6" spans="1:7" x14ac:dyDescent="0.25">
      <c r="A6" s="49" t="s">
        <v>14</v>
      </c>
      <c r="B6" s="49"/>
      <c r="C6" s="49"/>
      <c r="D6" s="49"/>
      <c r="E6" s="49"/>
      <c r="F6" s="49"/>
      <c r="G6" s="49"/>
    </row>
    <row r="7" spans="1:7" ht="23.25" x14ac:dyDescent="0.35">
      <c r="A7" s="50" t="s">
        <v>15</v>
      </c>
      <c r="B7" s="50"/>
      <c r="C7" s="50"/>
      <c r="D7" s="50"/>
      <c r="E7" s="50"/>
      <c r="F7" s="50"/>
      <c r="G7" s="50"/>
    </row>
    <row r="8" spans="1:7" ht="23.25" thickBot="1" x14ac:dyDescent="0.4">
      <c r="A8" s="51" t="s">
        <v>16</v>
      </c>
      <c r="B8" s="51"/>
      <c r="C8" s="51"/>
      <c r="D8" s="51"/>
      <c r="E8" s="51"/>
      <c r="F8" s="51"/>
      <c r="G8" s="51"/>
    </row>
    <row r="9" spans="1:7" ht="15.75" thickBot="1" x14ac:dyDescent="0.3">
      <c r="A9" s="52" t="s">
        <v>25</v>
      </c>
      <c r="B9" s="47"/>
      <c r="C9" s="47"/>
      <c r="D9" s="47"/>
      <c r="E9" s="47"/>
      <c r="F9" s="47"/>
      <c r="G9" s="53"/>
    </row>
    <row r="10" spans="1:7" ht="15.75" thickBot="1" x14ac:dyDescent="0.3">
      <c r="A10" s="46" t="str">
        <f>Consolidado!A10</f>
        <v>Año 2021</v>
      </c>
      <c r="B10" s="47"/>
      <c r="C10" s="47"/>
      <c r="D10" s="47"/>
      <c r="E10" s="47"/>
      <c r="F10" s="47"/>
      <c r="G10" s="48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x14ac:dyDescent="0.25">
      <c r="A12" s="32" t="s">
        <v>34</v>
      </c>
      <c r="B12" s="32" t="s">
        <v>2</v>
      </c>
      <c r="C12" s="32" t="s">
        <v>50</v>
      </c>
      <c r="D12" s="32" t="s">
        <v>54</v>
      </c>
      <c r="E12" s="32" t="s">
        <v>36</v>
      </c>
      <c r="F12" s="33">
        <v>263.64999389648438</v>
      </c>
      <c r="G12" s="34">
        <v>915.42999267578125</v>
      </c>
    </row>
    <row r="13" spans="1:7" x14ac:dyDescent="0.25">
      <c r="A13" s="32" t="s">
        <v>34</v>
      </c>
      <c r="B13" s="32" t="s">
        <v>2</v>
      </c>
      <c r="C13" s="32" t="s">
        <v>50</v>
      </c>
      <c r="D13" s="32" t="s">
        <v>53</v>
      </c>
      <c r="E13" s="32" t="s">
        <v>36</v>
      </c>
      <c r="F13" s="33">
        <v>6948.580078125</v>
      </c>
      <c r="G13" s="34">
        <v>14004.150390625</v>
      </c>
    </row>
    <row r="14" spans="1:7" x14ac:dyDescent="0.25">
      <c r="A14" s="32" t="s">
        <v>34</v>
      </c>
      <c r="B14" s="32" t="s">
        <v>2</v>
      </c>
      <c r="C14" s="32" t="s">
        <v>50</v>
      </c>
      <c r="D14" s="32" t="s">
        <v>53</v>
      </c>
      <c r="E14" s="32" t="s">
        <v>52</v>
      </c>
      <c r="F14" s="33">
        <v>57455.799926757813</v>
      </c>
      <c r="G14" s="34">
        <v>236234.8095703125</v>
      </c>
    </row>
    <row r="15" spans="1:7" x14ac:dyDescent="0.25">
      <c r="A15" s="32" t="s">
        <v>34</v>
      </c>
      <c r="B15" s="32" t="s">
        <v>2</v>
      </c>
      <c r="C15" s="32" t="s">
        <v>50</v>
      </c>
      <c r="D15" s="32" t="s">
        <v>49</v>
      </c>
      <c r="E15" s="32" t="s">
        <v>37</v>
      </c>
      <c r="F15" s="33">
        <v>8789.7598876953125</v>
      </c>
      <c r="G15" s="34">
        <v>111384.0625</v>
      </c>
    </row>
    <row r="16" spans="1:7" x14ac:dyDescent="0.25">
      <c r="A16" s="32" t="s">
        <v>34</v>
      </c>
      <c r="B16" s="32" t="s">
        <v>2</v>
      </c>
      <c r="C16" s="32" t="s">
        <v>50</v>
      </c>
      <c r="D16" s="32" t="s">
        <v>49</v>
      </c>
      <c r="E16" s="32" t="s">
        <v>51</v>
      </c>
      <c r="F16" s="33">
        <v>56519.36083984375</v>
      </c>
      <c r="G16" s="34">
        <v>288965.92712402344</v>
      </c>
    </row>
    <row r="17" spans="1:7" x14ac:dyDescent="0.25">
      <c r="A17" s="32" t="s">
        <v>34</v>
      </c>
      <c r="B17" s="32" t="s">
        <v>2</v>
      </c>
      <c r="C17" s="32" t="s">
        <v>50</v>
      </c>
      <c r="D17" s="32" t="s">
        <v>49</v>
      </c>
      <c r="E17" s="32" t="s">
        <v>48</v>
      </c>
      <c r="F17" s="33">
        <v>25589.640380859375</v>
      </c>
      <c r="G17" s="34">
        <v>94932.837890625</v>
      </c>
    </row>
    <row r="18" spans="1:7" ht="15.75" thickBot="1" x14ac:dyDescent="0.3">
      <c r="A18" s="19" t="s">
        <v>24</v>
      </c>
      <c r="B18" s="21"/>
      <c r="C18" s="21"/>
      <c r="D18" s="21"/>
      <c r="E18" s="21"/>
      <c r="F18" s="21">
        <f>SUM(F12:F17)</f>
        <v>155566.79110717773</v>
      </c>
      <c r="G18" s="20">
        <f>SUM(G12:G17)</f>
        <v>746437.21746826172</v>
      </c>
    </row>
    <row r="19" spans="1:7" x14ac:dyDescent="0.25">
      <c r="A19" s="32" t="s">
        <v>57</v>
      </c>
      <c r="B19" s="32" t="s">
        <v>2</v>
      </c>
      <c r="C19" s="32" t="s">
        <v>50</v>
      </c>
      <c r="D19" s="32" t="s">
        <v>53</v>
      </c>
      <c r="E19" s="32" t="s">
        <v>52</v>
      </c>
      <c r="F19" s="33">
        <v>212803.07995605469</v>
      </c>
      <c r="G19" s="34">
        <v>403820.390625</v>
      </c>
    </row>
    <row r="20" spans="1:7" x14ac:dyDescent="0.25">
      <c r="A20" s="32" t="s">
        <v>57</v>
      </c>
      <c r="B20" s="32" t="s">
        <v>2</v>
      </c>
      <c r="C20" s="32" t="s">
        <v>50</v>
      </c>
      <c r="D20" s="32" t="s">
        <v>49</v>
      </c>
      <c r="E20" s="32" t="s">
        <v>51</v>
      </c>
      <c r="F20" s="33">
        <v>120834.400390625</v>
      </c>
      <c r="G20" s="34">
        <v>148484.5078125</v>
      </c>
    </row>
    <row r="21" spans="1:7" x14ac:dyDescent="0.25">
      <c r="A21" s="32" t="s">
        <v>57</v>
      </c>
      <c r="B21" s="32" t="s">
        <v>2</v>
      </c>
      <c r="C21" s="32" t="s">
        <v>50</v>
      </c>
      <c r="D21" s="32" t="s">
        <v>49</v>
      </c>
      <c r="E21" s="32" t="s">
        <v>48</v>
      </c>
      <c r="F21" s="33">
        <v>67829.71044921875</v>
      </c>
      <c r="G21" s="34">
        <v>277556.0380859375</v>
      </c>
    </row>
    <row r="22" spans="1:7" x14ac:dyDescent="0.25">
      <c r="A22" s="32" t="s">
        <v>57</v>
      </c>
      <c r="B22" s="32" t="s">
        <v>2</v>
      </c>
      <c r="C22" s="32" t="s">
        <v>50</v>
      </c>
      <c r="D22" s="32" t="s">
        <v>61</v>
      </c>
      <c r="E22" s="32" t="s">
        <v>51</v>
      </c>
      <c r="F22" s="33">
        <v>7257.60009765625</v>
      </c>
      <c r="G22" s="34">
        <v>14108.599609375</v>
      </c>
    </row>
    <row r="23" spans="1:7" x14ac:dyDescent="0.25">
      <c r="A23" s="32" t="s">
        <v>57</v>
      </c>
      <c r="B23" s="32" t="s">
        <v>2</v>
      </c>
      <c r="C23" s="32" t="s">
        <v>50</v>
      </c>
      <c r="D23" s="32" t="s">
        <v>61</v>
      </c>
      <c r="E23" s="32" t="s">
        <v>48</v>
      </c>
      <c r="F23" s="33">
        <v>9135.3603515625</v>
      </c>
      <c r="G23" s="34">
        <v>20182.19921875</v>
      </c>
    </row>
    <row r="24" spans="1:7" ht="15.75" thickBot="1" x14ac:dyDescent="0.3">
      <c r="A24" s="19" t="s">
        <v>59</v>
      </c>
      <c r="B24" s="21"/>
      <c r="C24" s="21"/>
      <c r="D24" s="21"/>
      <c r="E24" s="21"/>
      <c r="F24" s="21">
        <f>SUM(F19:F23)</f>
        <v>417860.15124511719</v>
      </c>
      <c r="G24" s="20">
        <f>SUM(G19:G23)</f>
        <v>864151.7353515625</v>
      </c>
    </row>
    <row r="25" spans="1:7" x14ac:dyDescent="0.25">
      <c r="A25" s="32" t="s">
        <v>64</v>
      </c>
      <c r="B25" s="32" t="s">
        <v>2</v>
      </c>
      <c r="C25" s="32" t="s">
        <v>50</v>
      </c>
      <c r="D25" s="32" t="s">
        <v>68</v>
      </c>
      <c r="E25" s="32" t="s">
        <v>36</v>
      </c>
      <c r="F25" s="33">
        <v>1509.280029296875</v>
      </c>
      <c r="G25" s="34">
        <v>2155.27001953125</v>
      </c>
    </row>
    <row r="26" spans="1:7" x14ac:dyDescent="0.25">
      <c r="A26" s="32" t="s">
        <v>64</v>
      </c>
      <c r="B26" s="32" t="s">
        <v>2</v>
      </c>
      <c r="C26" s="32" t="s">
        <v>50</v>
      </c>
      <c r="D26" s="32" t="s">
        <v>49</v>
      </c>
      <c r="E26" s="32" t="s">
        <v>51</v>
      </c>
      <c r="F26" s="33">
        <v>11568.400390625</v>
      </c>
      <c r="G26" s="34">
        <v>78659.8125</v>
      </c>
    </row>
    <row r="27" spans="1:7" x14ac:dyDescent="0.25">
      <c r="A27" s="32" t="s">
        <v>64</v>
      </c>
      <c r="B27" s="32" t="s">
        <v>2</v>
      </c>
      <c r="C27" s="32" t="s">
        <v>50</v>
      </c>
      <c r="D27" s="32" t="s">
        <v>49</v>
      </c>
      <c r="E27" s="32" t="s">
        <v>48</v>
      </c>
      <c r="F27" s="33">
        <v>3178.3701171875</v>
      </c>
      <c r="G27" s="34">
        <v>21932.419921875</v>
      </c>
    </row>
    <row r="28" spans="1:7" x14ac:dyDescent="0.25">
      <c r="A28" s="32" t="s">
        <v>64</v>
      </c>
      <c r="B28" s="32" t="s">
        <v>2</v>
      </c>
      <c r="C28" s="32" t="s">
        <v>50</v>
      </c>
      <c r="D28" s="32" t="s">
        <v>61</v>
      </c>
      <c r="E28" s="32" t="s">
        <v>48</v>
      </c>
      <c r="F28" s="33">
        <v>14894.8798828125</v>
      </c>
      <c r="G28" s="34">
        <v>46478.9609375</v>
      </c>
    </row>
    <row r="29" spans="1:7" ht="15.75" thickBot="1" x14ac:dyDescent="0.3">
      <c r="A29" s="19" t="s">
        <v>65</v>
      </c>
      <c r="B29" s="21"/>
      <c r="C29" s="21"/>
      <c r="D29" s="21"/>
      <c r="E29" s="21"/>
      <c r="F29" s="21">
        <f>SUM(F25:F28)</f>
        <v>31150.930419921875</v>
      </c>
      <c r="G29" s="20">
        <f>SUM(G25:G28)</f>
        <v>149226.46337890625</v>
      </c>
    </row>
    <row r="30" spans="1:7" ht="16.5" thickBot="1" x14ac:dyDescent="0.3">
      <c r="A30" s="17" t="s">
        <v>0</v>
      </c>
      <c r="B30" s="17"/>
      <c r="C30" s="17"/>
      <c r="D30" s="17"/>
      <c r="E30" s="17"/>
      <c r="F30" s="17">
        <f>SUM(F29,F24,F18)</f>
        <v>604577.8727722168</v>
      </c>
      <c r="G30" s="18">
        <f>SUM(G29,G24,G18)</f>
        <v>1759815.4161987305</v>
      </c>
    </row>
    <row r="32" spans="1:7" x14ac:dyDescent="0.25">
      <c r="A32" t="s">
        <v>23</v>
      </c>
    </row>
  </sheetData>
  <sortState xmlns:xlrd2="http://schemas.microsoft.com/office/spreadsheetml/2017/richdata2" ref="A12:H154">
    <sortCondition ref="D12:D154"/>
    <sortCondition ref="E12:E154"/>
  </sortState>
  <mergeCells count="5">
    <mergeCell ref="A10:G10"/>
    <mergeCell ref="A6:G6"/>
    <mergeCell ref="A7:G7"/>
    <mergeCell ref="A8:G8"/>
    <mergeCell ref="A9:G9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1"/>
  <headerFooter>
    <oddFooter>&amp;CE-Página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29" bestFit="1" customWidth="1"/>
  </cols>
  <sheetData>
    <row r="1" spans="1:7" x14ac:dyDescent="0.25">
      <c r="A1" s="11"/>
    </row>
    <row r="6" spans="1:7" x14ac:dyDescent="0.25">
      <c r="A6" s="49" t="s">
        <v>14</v>
      </c>
      <c r="B6" s="49"/>
      <c r="C6" s="49"/>
      <c r="D6" s="49"/>
      <c r="E6" s="49"/>
      <c r="F6" s="49"/>
      <c r="G6" s="49"/>
    </row>
    <row r="7" spans="1:7" ht="23.25" x14ac:dyDescent="0.35">
      <c r="A7" s="50" t="s">
        <v>15</v>
      </c>
      <c r="B7" s="50"/>
      <c r="C7" s="50"/>
      <c r="D7" s="50"/>
      <c r="E7" s="50"/>
      <c r="F7" s="50"/>
      <c r="G7" s="50"/>
    </row>
    <row r="8" spans="1:7" ht="22.5" x14ac:dyDescent="0.35">
      <c r="A8" s="51" t="s">
        <v>16</v>
      </c>
      <c r="B8" s="51"/>
      <c r="C8" s="51"/>
      <c r="D8" s="51"/>
      <c r="E8" s="51"/>
      <c r="F8" s="51"/>
      <c r="G8" s="51"/>
    </row>
    <row r="9" spans="1:7" ht="20.25" thickBot="1" x14ac:dyDescent="0.4">
      <c r="A9" s="54" t="e">
        <f>Consolidado!#REF!</f>
        <v>#REF!</v>
      </c>
      <c r="B9" s="54"/>
      <c r="C9" s="54"/>
      <c r="D9" s="54"/>
      <c r="E9" s="54"/>
      <c r="F9" s="54"/>
      <c r="G9" s="54"/>
    </row>
    <row r="10" spans="1:7" ht="15.75" thickBot="1" x14ac:dyDescent="0.3">
      <c r="A10" s="52" t="s">
        <v>22</v>
      </c>
      <c r="B10" s="47"/>
      <c r="C10" s="47"/>
      <c r="D10" s="47"/>
      <c r="E10" s="47"/>
      <c r="F10" s="47"/>
      <c r="G10" s="53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13</v>
      </c>
      <c r="E11" s="35" t="s">
        <v>20</v>
      </c>
      <c r="F11" s="36" t="s">
        <v>7</v>
      </c>
      <c r="G11" s="37" t="s">
        <v>8</v>
      </c>
    </row>
    <row r="12" spans="1:7" x14ac:dyDescent="0.25">
      <c r="A12" s="32"/>
      <c r="B12" s="32"/>
      <c r="C12" s="32"/>
      <c r="D12" s="32"/>
      <c r="E12" s="32"/>
      <c r="F12" s="44"/>
      <c r="G12" s="45"/>
    </row>
    <row r="13" spans="1:7" x14ac:dyDescent="0.25">
      <c r="A13" s="38"/>
      <c r="B13" s="39"/>
      <c r="C13" s="39"/>
      <c r="D13" s="39"/>
      <c r="E13" s="39"/>
      <c r="F13" s="39"/>
      <c r="G13" s="40"/>
    </row>
    <row r="14" spans="1:7" x14ac:dyDescent="0.25">
      <c r="A14" s="32"/>
      <c r="B14" s="32"/>
      <c r="C14" s="32"/>
      <c r="D14" s="32"/>
      <c r="E14" s="32"/>
      <c r="F14" s="33"/>
      <c r="G14" s="34"/>
    </row>
    <row r="15" spans="1:7" ht="15.75" thickBot="1" x14ac:dyDescent="0.3">
      <c r="A15" s="38"/>
      <c r="B15" s="39"/>
      <c r="C15" s="39"/>
      <c r="D15" s="39"/>
      <c r="E15" s="39"/>
      <c r="F15" s="39"/>
      <c r="G15" s="40"/>
    </row>
    <row r="16" spans="1:7" ht="16.5" thickBot="1" x14ac:dyDescent="0.3">
      <c r="A16" s="25" t="s">
        <v>0</v>
      </c>
      <c r="B16" s="25"/>
      <c r="C16" s="25"/>
      <c r="D16" s="25"/>
      <c r="E16" s="25"/>
      <c r="F16" s="25">
        <f>SUM(F15,F13)</f>
        <v>0</v>
      </c>
      <c r="G16" s="2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Consolidado</vt:lpstr>
      <vt:lpstr>Bovino Carnico</vt:lpstr>
      <vt:lpstr>Bovino Lacteo</vt:lpstr>
      <vt:lpstr>Leche</vt:lpstr>
      <vt:lpstr>Porcino Carnico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  <vt:lpstr>'Porcino Carnico'!Títulos_a_imprimir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2020-10-16T17:58:30Z</cp:lastPrinted>
  <dcterms:created xsi:type="dcterms:W3CDTF">2013-05-27T12:29:06Z</dcterms:created>
  <dcterms:modified xsi:type="dcterms:W3CDTF">2025-06-04T19:20:42Z</dcterms:modified>
</cp:coreProperties>
</file>