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45DE9209-DFFB-45EE-8CCD-DEFC98DDB0B8}" xr6:coauthVersionLast="47" xr6:coauthVersionMax="47" xr10:uidLastSave="{00000000-0000-0000-0000-000000000000}"/>
  <bookViews>
    <workbookView xWindow="4635" yWindow="4635" windowWidth="27675" windowHeight="8940" tabRatio="918" activeTab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0" l="1"/>
  <c r="A11" i="14"/>
  <c r="A11" i="12"/>
  <c r="A11" i="11"/>
  <c r="A11" i="8"/>
  <c r="A11" i="7"/>
  <c r="A11" i="6"/>
  <c r="A11" i="5"/>
  <c r="E18" i="20" l="1"/>
  <c r="E16" i="20"/>
  <c r="F41" i="14"/>
  <c r="G41" i="14"/>
  <c r="F16" i="12"/>
  <c r="G16" i="12"/>
  <c r="F18" i="12"/>
  <c r="G18" i="12"/>
  <c r="F28" i="11"/>
  <c r="G28" i="11"/>
  <c r="G29" i="11" s="1"/>
  <c r="F24" i="7"/>
  <c r="G24" i="7"/>
  <c r="F26" i="6"/>
  <c r="G26" i="6"/>
  <c r="G27" i="6" s="1"/>
  <c r="F20" i="5"/>
  <c r="G20" i="5"/>
  <c r="F29" i="14"/>
  <c r="G29" i="14"/>
  <c r="G42" i="14" s="1"/>
  <c r="F22" i="11"/>
  <c r="F29" i="11" s="1"/>
  <c r="G22" i="11"/>
  <c r="G16" i="8"/>
  <c r="F16" i="8"/>
  <c r="F22" i="7"/>
  <c r="G22" i="7"/>
  <c r="F21" i="6"/>
  <c r="G21" i="6"/>
  <c r="F17" i="6"/>
  <c r="G17" i="6"/>
  <c r="F18" i="5"/>
  <c r="G18" i="5"/>
  <c r="F22" i="14"/>
  <c r="G22" i="14"/>
  <c r="F16" i="11"/>
  <c r="G16" i="11"/>
  <c r="F14" i="8"/>
  <c r="G14" i="8"/>
  <c r="F17" i="7"/>
  <c r="G17" i="7"/>
  <c r="F15" i="5"/>
  <c r="G15" i="5"/>
  <c r="G21" i="5" l="1"/>
  <c r="F27" i="6"/>
  <c r="G25" i="7"/>
  <c r="F25" i="7"/>
  <c r="F42" i="14"/>
  <c r="F17" i="8"/>
  <c r="G17" i="8"/>
  <c r="F21" i="5"/>
  <c r="E14" i="20" l="1"/>
  <c r="E19" i="20" s="1"/>
  <c r="F14" i="12"/>
  <c r="F19" i="12" s="1"/>
  <c r="G14" i="12"/>
  <c r="G19" i="12" s="1"/>
  <c r="B13" i="15" l="1"/>
  <c r="C13" i="15"/>
  <c r="A9" i="21" l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<sst xmlns="http://schemas.openxmlformats.org/spreadsheetml/2006/main" count="471" uniqueCount="92">
  <si>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</si>
  <si>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</si>
  <si>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</si>
  <si>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</si>
  <si>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</si>
  <si>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</si>
  <si>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</si>
  <si>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</si>
  <si>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</si>
  <si>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</si>
  <si>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</si>
  <si>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</si>
  <si>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</si>
  <si>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</si>
  <si>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</si>
  <si>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</si>
  <si>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</si>
  <si>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</si>
  <si>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</si>
  <si>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</si>
  <si>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</si>
  <si>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</si>
  <si>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Haiti</t>
  </si>
  <si>
    <t>Lácteo</t>
  </si>
  <si>
    <t>Bovino</t>
  </si>
  <si>
    <t>Jamaica</t>
  </si>
  <si>
    <t>Helados</t>
  </si>
  <si>
    <t>Estados Unidos</t>
  </si>
  <si>
    <t>Queso</t>
  </si>
  <si>
    <t>Queso Blanco</t>
  </si>
  <si>
    <t>Enero</t>
  </si>
  <si>
    <t>Leche entera en polvo</t>
  </si>
  <si>
    <t>Santa Lucia</t>
  </si>
  <si>
    <t>Formula Infantil</t>
  </si>
  <si>
    <t>Aruba</t>
  </si>
  <si>
    <t>Piel Animal</t>
  </si>
  <si>
    <t>San Martin</t>
  </si>
  <si>
    <t>Otro Tipo</t>
  </si>
  <si>
    <t>Cuba</t>
  </si>
  <si>
    <t>Cárnico</t>
  </si>
  <si>
    <t>Consolidado de Importaciones de Huevos del Año 2017</t>
  </si>
  <si>
    <t>Antigua y Barbuda</t>
  </si>
  <si>
    <t>Leche UHT</t>
  </si>
  <si>
    <t>Porcino</t>
  </si>
  <si>
    <t>Barbados</t>
  </si>
  <si>
    <t>Chuleta</t>
  </si>
  <si>
    <t>Curtidas o curadas</t>
  </si>
  <si>
    <t>China</t>
  </si>
  <si>
    <t>El Salvador</t>
  </si>
  <si>
    <t>Italia</t>
  </si>
  <si>
    <t>Piel Bovina Salada verde</t>
  </si>
  <si>
    <t>Bosnia</t>
  </si>
  <si>
    <t>Mexico</t>
  </si>
  <si>
    <t>Pieles Bovinas Frescas Saladas</t>
  </si>
  <si>
    <t>Turquia</t>
  </si>
  <si>
    <t>Caldo de pollo</t>
  </si>
  <si>
    <t>Guatemala</t>
  </si>
  <si>
    <t>Mayonesa</t>
  </si>
  <si>
    <t>Sazones</t>
  </si>
  <si>
    <t>Trinidad &amp; Tobago</t>
  </si>
  <si>
    <t>Sopa</t>
  </si>
  <si>
    <t>Febrero</t>
  </si>
  <si>
    <t>Marzo</t>
  </si>
  <si>
    <t>Leche entera liquida</t>
  </si>
  <si>
    <t>Ucrania</t>
  </si>
  <si>
    <t>Embutidos Variados</t>
  </si>
  <si>
    <t>Curazao</t>
  </si>
  <si>
    <t>Guyana</t>
  </si>
  <si>
    <t>Surinam</t>
  </si>
  <si>
    <t>Granada</t>
  </si>
  <si>
    <t>Cortes</t>
  </si>
  <si>
    <t>Indonesia</t>
  </si>
  <si>
    <t>Filipinas</t>
  </si>
  <si>
    <t>Costillas</t>
  </si>
  <si>
    <t>Leche semidescremada en polvo</t>
  </si>
  <si>
    <t>Queso maduro</t>
  </si>
  <si>
    <t>SAN SALVADOR</t>
  </si>
  <si>
    <t>Nota: Los meses con asterisco (*) estan sujetos a cambios</t>
  </si>
  <si>
    <t>Febrero*</t>
  </si>
  <si>
    <t>Marzo*</t>
  </si>
  <si>
    <t>Enero*</t>
  </si>
  <si>
    <t>Consolidado de Exportaciones de Mercancia de Otro Origen del Año 2019</t>
  </si>
  <si>
    <t>Consolidado de Exportaciones de Productos veterinarios del Año 2019</t>
  </si>
  <si>
    <t>Periodo Enero - Marzo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</si>
  <si>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</si>
  <si>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</si>
  <si>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</si>
  <si>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</si>
  <si>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</si>
  <si>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</si>
  <si>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</si>
  <si>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San Cristobal-Nevis (St. Kitts)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</si>
</sst>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6</xdr:row>
      <xdr:rowOff>126052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0" y="0"/>
          <a:ext cx="4248150" cy="12690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1395627</xdr:colOff>
      <xdr:row>6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0" y="0"/>
          <a:ext cx="4176927" cy="1247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59481</xdr:colOff>
      <xdr:row>8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0" y="0"/>
          <a:ext cx="5803056" cy="1733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6</xdr:col>
      <xdr:colOff>895350</xdr:colOff>
      <xdr:row>8</xdr:row>
      <xdr:rowOff>121777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66675" y="19050"/>
          <a:ext cx="6115050" cy="18267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6</xdr:col>
      <xdr:colOff>704850</xdr:colOff>
      <xdr:row>8</xdr:row>
      <xdr:rowOff>136992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180975" y="28575"/>
          <a:ext cx="6134100" cy="18324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828675</xdr:colOff>
      <xdr:row>8</xdr:row>
      <xdr:rowOff>175092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95250" y="66675"/>
          <a:ext cx="6134100" cy="18324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66675</xdr:rowOff>
    </xdr:from>
    <xdr:to>
      <xdr:col>6</xdr:col>
      <xdr:colOff>638175</xdr:colOff>
      <xdr:row>8</xdr:row>
      <xdr:rowOff>175092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514350" y="66675"/>
          <a:ext cx="6134100" cy="18324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923925</xdr:colOff>
      <xdr:row>8</xdr:row>
      <xdr:rowOff>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0" y="0"/>
          <a:ext cx="5962650" cy="1781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6</xdr:col>
      <xdr:colOff>695325</xdr:colOff>
      <xdr:row>8</xdr:row>
      <xdr:rowOff>146517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142875" y="38100"/>
          <a:ext cx="6134100" cy="18324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F6" sqref="F6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50"/>
      <c r="B1" s="50"/>
      <c r="C1" s="50"/>
    </row>
    <row r="2" spans="1:3" x14ac:dyDescent="0.25">
      <c r="A2" s="50"/>
      <c r="B2" s="50"/>
      <c r="C2" s="50"/>
    </row>
    <row r="3" spans="1:3" x14ac:dyDescent="0.25">
      <c r="A3" s="50"/>
      <c r="B3" s="50"/>
      <c r="C3" s="50"/>
    </row>
    <row r="4" spans="1:3" x14ac:dyDescent="0.25">
      <c r="A4" s="50"/>
      <c r="B4" s="50"/>
      <c r="C4" s="50"/>
    </row>
    <row r="5" spans="1:3" x14ac:dyDescent="0.25">
      <c r="A5" s="50"/>
      <c r="B5" s="50"/>
      <c r="C5" s="50"/>
    </row>
    <row r="6" spans="1:3" x14ac:dyDescent="0.25">
      <c r="A6" s="50"/>
      <c r="B6" s="50"/>
      <c r="C6" s="50"/>
    </row>
    <row r="7" spans="1:3" x14ac:dyDescent="0.25">
      <c r="A7" s="50"/>
      <c r="B7" s="50"/>
      <c r="C7" s="50"/>
    </row>
    <row r="8" spans="1:3" x14ac:dyDescent="0.25">
      <c r="A8" s="50"/>
      <c r="B8" s="50"/>
      <c r="C8" s="50"/>
    </row>
    <row r="9" spans="1:3" ht="15.75" thickBot="1" x14ac:dyDescent="0.3">
      <c r="A9" s="51"/>
      <c r="B9" s="51"/>
      <c r="C9" s="51"/>
    </row>
    <row r="10" spans="1:3" ht="15.75" thickBot="1" x14ac:dyDescent="0.3">
      <c r="A10" s="49" t="s">
        <v>84</v>
      </c>
      <c r="B10" s="47"/>
      <c r="C10" s="48"/>
    </row>
    <row r="11" spans="1:3" ht="15.75" thickBot="1" x14ac:dyDescent="0.3">
      <c r="A11" s="46" t="s">
        <v>83</v>
      </c>
      <c r="B11" s="47"/>
      <c r="C11" s="48"/>
    </row>
    <row r="12" spans="1:3" ht="15.75" thickBot="1" x14ac:dyDescent="0.3">
      <c r="A12" s="2" t="s">
        <v>13</v>
      </c>
      <c r="B12" s="2" t="s">
        <v>7</v>
      </c>
      <c r="C12" s="2" t="s">
        <v>8</v>
      </c>
    </row>
    <row r="13" spans="1:3" x14ac:dyDescent="0.25">
      <c r="A13" s="9" t="s">
        <v>9</v>
      </c>
      <c r="B13" s="10">
        <f>'Bovino Carnico'!F21</f>
        <v>135313.9609375</v>
      </c>
      <c r="C13" s="26">
        <f>'Bovino Carnico'!G21</f>
        <v>413843.3828125</v>
      </c>
    </row>
    <row r="14" spans="1:3" x14ac:dyDescent="0.25">
      <c r="A14" s="7" t="s">
        <v>10</v>
      </c>
      <c r="B14" s="8">
        <f>'Bovino Lacteo'!F27</f>
        <v>187336.30140686035</v>
      </c>
      <c r="C14" s="27">
        <f>'Bovino Lacteo'!G27</f>
        <v>650290.36595153809</v>
      </c>
    </row>
    <row r="15" spans="1:3" x14ac:dyDescent="0.25">
      <c r="A15" s="7" t="s">
        <v>1</v>
      </c>
      <c r="B15" s="8">
        <f>Leche!F25</f>
        <v>64151.130859375</v>
      </c>
      <c r="C15" s="27">
        <f>Leche!G25</f>
        <v>620683.4453125</v>
      </c>
    </row>
    <row r="16" spans="1:3" x14ac:dyDescent="0.25">
      <c r="A16" s="7" t="s">
        <v>11</v>
      </c>
      <c r="B16" s="8">
        <f>'Porcino Carnico'!F17</f>
        <v>680.39999389648438</v>
      </c>
      <c r="C16" s="27">
        <f>'Porcino Carnico'!G17</f>
        <v>1380</v>
      </c>
    </row>
    <row r="17" spans="1:3" x14ac:dyDescent="0.25">
      <c r="A17" s="7" t="s">
        <v>12</v>
      </c>
      <c r="B17" s="8">
        <f>Pieles!F29</f>
        <v>1424594.990234375</v>
      </c>
      <c r="C17" s="27">
        <f>Pieles!G29</f>
        <v>197238.33996582031</v>
      </c>
    </row>
    <row r="18" spans="1:3" x14ac:dyDescent="0.25">
      <c r="A18" s="7" t="s">
        <v>3</v>
      </c>
      <c r="B18" s="8">
        <f>Embutidos!F19</f>
        <v>7733.10009765625</v>
      </c>
      <c r="C18" s="27">
        <f>Embutidos!G19</f>
        <v>20409.759765625</v>
      </c>
    </row>
    <row r="19" spans="1:3" x14ac:dyDescent="0.25">
      <c r="A19" s="7" t="s">
        <v>2</v>
      </c>
      <c r="B19" s="8">
        <f>'Otro Origen'!F42</f>
        <v>926704.59326171875</v>
      </c>
      <c r="C19" s="27">
        <f>'Otro Origen'!G42</f>
        <v>3093076.5737304688</v>
      </c>
    </row>
    <row r="20" spans="1:3" x14ac:dyDescent="0.25">
      <c r="A20" s="41" t="s">
        <v>21</v>
      </c>
      <c r="B20" s="42">
        <f>Huevo!F16</f>
        <v>0</v>
      </c>
      <c r="C20" s="42">
        <f>Huevo!G16</f>
        <v>0</v>
      </c>
    </row>
    <row r="21" spans="1:3" ht="15.75" thickBot="1" x14ac:dyDescent="0.3">
      <c r="A21" s="11" t="s">
        <v>17</v>
      </c>
      <c r="B21" s="12"/>
      <c r="C21" s="26">
        <f>'Pro vet'!E19</f>
        <v>0</v>
      </c>
    </row>
    <row r="22" spans="1:3" ht="15.75" thickBot="1" x14ac:dyDescent="0.3">
      <c r="A22" s="13" t="s">
        <v>0</v>
      </c>
      <c r="B22" s="15">
        <f>SUM(B13:B21)</f>
        <v>2746514.4767913818</v>
      </c>
      <c r="C22" s="14">
        <f>SUM(C13:C21)</f>
        <v>4996921.8675384521</v>
      </c>
    </row>
  </sheetData>
  <mergeCells count="3">
    <mergeCell ref="A11:C11"/>
    <mergeCell ref="A10:C10"/>
    <mergeCell ref="A1:C9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tabSelected="1" topLeftCell="B4" workbookViewId="0">
      <selection activeCell="G8" sqref="G8"/>
    </sheetView>
  </sheetViews>
  <sheetFormatPr baseColWidth="10" defaultColWidth="24.140625" defaultRowHeight="15" x14ac:dyDescent="0.25"/>
  <cols>
    <col min="1" max="1" width="16.7109375" hidden="1" customWidth="1"/>
    <col min="2" max="2" width="11.42578125" bestFit="1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50"/>
      <c r="C1" s="50"/>
      <c r="D1" s="50"/>
      <c r="E1" s="50"/>
    </row>
    <row r="2" spans="2:5" x14ac:dyDescent="0.25">
      <c r="B2" s="50"/>
      <c r="C2" s="50"/>
      <c r="D2" s="50"/>
      <c r="E2" s="50"/>
    </row>
    <row r="3" spans="2:5" x14ac:dyDescent="0.25">
      <c r="B3" s="50"/>
      <c r="C3" s="50"/>
      <c r="D3" s="50"/>
      <c r="E3" s="50"/>
    </row>
    <row r="4" spans="2:5" x14ac:dyDescent="0.25">
      <c r="B4" s="50"/>
      <c r="C4" s="50"/>
      <c r="D4" s="50"/>
      <c r="E4" s="50"/>
    </row>
    <row r="5" spans="2:5" x14ac:dyDescent="0.25">
      <c r="B5" s="50"/>
      <c r="C5" s="50"/>
      <c r="D5" s="50"/>
      <c r="E5" s="50"/>
    </row>
    <row r="6" spans="2:5" x14ac:dyDescent="0.25">
      <c r="B6" s="50"/>
      <c r="C6" s="50"/>
      <c r="D6" s="50"/>
      <c r="E6" s="50"/>
    </row>
    <row r="7" spans="2:5" ht="23.25" customHeight="1" x14ac:dyDescent="0.25">
      <c r="B7" s="50"/>
      <c r="C7" s="50"/>
      <c r="D7" s="50"/>
      <c r="E7" s="50"/>
    </row>
    <row r="8" spans="2:5" ht="22.5" customHeight="1" x14ac:dyDescent="0.25">
      <c r="B8" s="50"/>
      <c r="C8" s="50"/>
      <c r="D8" s="50"/>
      <c r="E8" s="50"/>
    </row>
    <row r="9" spans="2:5" ht="20.25" customHeight="1" thickBot="1" x14ac:dyDescent="0.3">
      <c r="B9" s="51"/>
      <c r="C9" s="51"/>
      <c r="D9" s="51"/>
      <c r="E9" s="51"/>
    </row>
    <row r="10" spans="2:5" ht="15.75" thickBot="1" x14ac:dyDescent="0.3">
      <c r="B10" s="56" t="s">
        <v>82</v>
      </c>
      <c r="C10" s="57"/>
      <c r="D10" s="57"/>
      <c r="E10" s="57"/>
    </row>
    <row r="11" spans="2:5" ht="15.75" thickBot="1" x14ac:dyDescent="0.3">
      <c r="B11" s="46" t="str">
        <f>Consolidado!A11</f>
        <v>Periodo Enero - Marzo 2019</v>
      </c>
      <c r="C11" s="47"/>
      <c r="D11" s="47"/>
      <c r="E11" s="48"/>
    </row>
    <row r="12" spans="2:5" ht="15.75" thickBot="1" x14ac:dyDescent="0.3">
      <c r="B12" s="29" t="s">
        <v>4</v>
      </c>
      <c r="C12" s="29" t="s">
        <v>13</v>
      </c>
      <c r="D12" s="30" t="s">
        <v>20</v>
      </c>
      <c r="E12" s="30" t="s">
        <v>8</v>
      </c>
    </row>
    <row r="13" spans="2:5" x14ac:dyDescent="0.25">
      <c r="B13" s="31" t="s">
        <v>30</v>
      </c>
      <c r="C13" s="31"/>
      <c r="D13" s="31"/>
      <c r="E13" s="43">
        <v>0</v>
      </c>
    </row>
    <row r="14" spans="2:5" ht="15.75" thickBot="1" x14ac:dyDescent="0.3">
      <c r="B14" s="18" t="s">
        <v>80</v>
      </c>
      <c r="C14" s="20"/>
      <c r="D14" s="20"/>
      <c r="E14" s="19">
        <f>SUM(E13)</f>
        <v>0</v>
      </c>
    </row>
    <row r="15" spans="2:5" x14ac:dyDescent="0.25">
      <c r="B15" s="31" t="s">
        <v>61</v>
      </c>
      <c r="C15" s="31"/>
      <c r="D15" s="31"/>
      <c r="E15" s="43">
        <v>0</v>
      </c>
    </row>
    <row r="16" spans="2:5" ht="15.75" thickBot="1" x14ac:dyDescent="0.3">
      <c r="B16" s="18" t="s">
        <v>78</v>
      </c>
      <c r="C16" s="20"/>
      <c r="D16" s="20"/>
      <c r="E16" s="19">
        <f>SUM(E15)</f>
        <v>0</v>
      </c>
    </row>
    <row r="17" spans="2:5" x14ac:dyDescent="0.25">
      <c r="B17" s="31" t="s">
        <v>62</v>
      </c>
      <c r="C17" s="31"/>
      <c r="D17" s="31"/>
      <c r="E17" s="43">
        <v>0</v>
      </c>
    </row>
    <row r="18" spans="2:5" ht="15.75" thickBot="1" x14ac:dyDescent="0.3">
      <c r="B18" s="18" t="s">
        <v>79</v>
      </c>
      <c r="C18" s="20"/>
      <c r="D18" s="20"/>
      <c r="E18" s="19">
        <f>SUM(E17)</f>
        <v>0</v>
      </c>
    </row>
    <row r="19" spans="2:5" ht="16.5" thickBot="1" x14ac:dyDescent="0.3">
      <c r="B19" s="16" t="s">
        <v>0</v>
      </c>
      <c r="C19" s="16"/>
      <c r="D19" s="16"/>
      <c r="E19" s="17">
        <f>SUM(E18,E16,E14)</f>
        <v>0</v>
      </c>
    </row>
    <row r="21" spans="2:5" x14ac:dyDescent="0.25">
      <c r="B21" t="s">
        <v>77</v>
      </c>
    </row>
  </sheetData>
  <sortState xmlns:xlrd2="http://schemas.microsoft.com/office/spreadsheetml/2017/richdata2" ref="B12:E16">
    <sortCondition ref="B12"/>
  </sortState>
  <mergeCells count="3">
    <mergeCell ref="B11:E11"/>
    <mergeCell ref="B10:E10"/>
    <mergeCell ref="B1:E9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workbookViewId="0">
      <selection activeCell="H7" sqref="H7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50"/>
      <c r="B1" s="50"/>
      <c r="C1" s="50"/>
      <c r="D1" s="50"/>
      <c r="E1" s="50"/>
      <c r="F1" s="50"/>
      <c r="G1" s="50"/>
    </row>
    <row r="2" spans="1:7" x14ac:dyDescent="0.25">
      <c r="A2" s="50"/>
      <c r="B2" s="50"/>
      <c r="C2" s="50"/>
      <c r="D2" s="50"/>
      <c r="E2" s="50"/>
      <c r="F2" s="50"/>
      <c r="G2" s="50"/>
    </row>
    <row r="3" spans="1:7" x14ac:dyDescent="0.25">
      <c r="A3" s="50"/>
      <c r="B3" s="50"/>
      <c r="C3" s="50"/>
      <c r="D3" s="50"/>
      <c r="E3" s="50"/>
      <c r="F3" s="50"/>
      <c r="G3" s="50"/>
    </row>
    <row r="4" spans="1:7" x14ac:dyDescent="0.25">
      <c r="A4" s="50"/>
      <c r="B4" s="50"/>
      <c r="C4" s="50"/>
      <c r="D4" s="50"/>
      <c r="E4" s="50"/>
      <c r="F4" s="50"/>
      <c r="G4" s="50"/>
    </row>
    <row r="5" spans="1:7" x14ac:dyDescent="0.25">
      <c r="A5" s="50"/>
      <c r="B5" s="50"/>
      <c r="C5" s="50"/>
      <c r="D5" s="50"/>
      <c r="E5" s="50"/>
      <c r="F5" s="50"/>
      <c r="G5" s="50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customHeight="1" x14ac:dyDescent="0.25">
      <c r="A7" s="50"/>
      <c r="B7" s="50"/>
      <c r="C7" s="50"/>
      <c r="D7" s="50"/>
      <c r="E7" s="50"/>
      <c r="F7" s="50"/>
      <c r="G7" s="50"/>
    </row>
    <row r="8" spans="1:7" ht="19.5" customHeight="1" x14ac:dyDescent="0.25">
      <c r="A8" s="50"/>
      <c r="B8" s="50"/>
      <c r="C8" s="50"/>
      <c r="D8" s="50"/>
      <c r="E8" s="50"/>
      <c r="F8" s="50"/>
      <c r="G8" s="50"/>
    </row>
    <row r="9" spans="1:7" ht="20.25" customHeight="1" thickBot="1" x14ac:dyDescent="0.3">
      <c r="A9" s="51"/>
      <c r="B9" s="51"/>
      <c r="C9" s="51"/>
      <c r="D9" s="51"/>
      <c r="E9" s="51"/>
      <c r="F9" s="51"/>
      <c r="G9" s="51"/>
    </row>
    <row r="10" spans="1:7" ht="15.75" thickBot="1" x14ac:dyDescent="0.3">
      <c r="A10" s="49" t="s">
        <v>85</v>
      </c>
      <c r="B10" s="47"/>
      <c r="C10" s="47"/>
      <c r="D10" s="47"/>
      <c r="E10" s="47"/>
      <c r="F10" s="47"/>
      <c r="G10" s="52"/>
    </row>
    <row r="11" spans="1:7" ht="15.75" thickBot="1" x14ac:dyDescent="0.3">
      <c r="A11" s="46" t="str">
        <f>Consolidado!A11</f>
        <v>Periodo Enero - Marzo 2019</v>
      </c>
      <c r="B11" s="47"/>
      <c r="C11" s="47"/>
      <c r="D11" s="47"/>
      <c r="E11" s="47"/>
      <c r="F11" s="47"/>
      <c r="G11" s="48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1" t="s">
        <v>30</v>
      </c>
      <c r="B13" s="31" t="s">
        <v>24</v>
      </c>
      <c r="C13" s="31" t="s">
        <v>39</v>
      </c>
      <c r="D13" s="31" t="s">
        <v>70</v>
      </c>
      <c r="E13" s="31" t="s">
        <v>48</v>
      </c>
      <c r="F13" s="32">
        <v>18586.130859375</v>
      </c>
      <c r="G13" s="33">
        <v>86047.6015625</v>
      </c>
    </row>
    <row r="14" spans="1:7" x14ac:dyDescent="0.25">
      <c r="A14" s="31" t="s">
        <v>30</v>
      </c>
      <c r="B14" s="31" t="s">
        <v>24</v>
      </c>
      <c r="C14" s="31" t="s">
        <v>39</v>
      </c>
      <c r="D14" s="31" t="s">
        <v>73</v>
      </c>
      <c r="E14" s="31" t="s">
        <v>47</v>
      </c>
      <c r="F14" s="32">
        <v>29132.4609375</v>
      </c>
      <c r="G14" s="33">
        <v>72539.828125</v>
      </c>
    </row>
    <row r="15" spans="1:7" ht="15.75" thickBot="1" x14ac:dyDescent="0.3">
      <c r="A15" s="18" t="s">
        <v>80</v>
      </c>
      <c r="B15" s="20"/>
      <c r="C15" s="20"/>
      <c r="D15" s="20"/>
      <c r="E15" s="20"/>
      <c r="F15" s="20">
        <f>SUM(F13:F14)</f>
        <v>47718.591796875</v>
      </c>
      <c r="G15" s="19">
        <f>SUM(G13:G14)</f>
        <v>158587.4296875</v>
      </c>
    </row>
    <row r="16" spans="1:7" x14ac:dyDescent="0.25">
      <c r="A16" s="31" t="s">
        <v>61</v>
      </c>
      <c r="B16" s="31" t="s">
        <v>24</v>
      </c>
      <c r="C16" s="31" t="s">
        <v>39</v>
      </c>
      <c r="D16" s="31" t="s">
        <v>70</v>
      </c>
      <c r="E16" s="31" t="s">
        <v>56</v>
      </c>
      <c r="F16" s="32">
        <v>20865.44921875</v>
      </c>
      <c r="G16" s="33">
        <v>73023.34375</v>
      </c>
    </row>
    <row r="17" spans="1:7" ht="30" x14ac:dyDescent="0.25">
      <c r="A17" s="31" t="s">
        <v>61</v>
      </c>
      <c r="B17" s="31" t="s">
        <v>24</v>
      </c>
      <c r="C17" s="31" t="s">
        <v>39</v>
      </c>
      <c r="D17" s="31" t="s">
        <v>70</v>
      </c>
      <c r="E17" s="31" t="s">
        <v>76</v>
      </c>
      <c r="F17" s="32">
        <v>20816.919921875</v>
      </c>
      <c r="G17" s="33">
        <v>96375.296875</v>
      </c>
    </row>
    <row r="18" spans="1:7" ht="15.75" thickBot="1" x14ac:dyDescent="0.3">
      <c r="A18" s="18" t="s">
        <v>78</v>
      </c>
      <c r="B18" s="20"/>
      <c r="C18" s="20"/>
      <c r="D18" s="20"/>
      <c r="E18" s="20"/>
      <c r="F18" s="20">
        <f>SUM(F16:F17)</f>
        <v>41682.369140625</v>
      </c>
      <c r="G18" s="19">
        <f>SUM(G16:G17)</f>
        <v>169398.640625</v>
      </c>
    </row>
    <row r="19" spans="1:7" x14ac:dyDescent="0.25">
      <c r="A19" s="31" t="s">
        <v>62</v>
      </c>
      <c r="B19" s="31" t="s">
        <v>24</v>
      </c>
      <c r="C19" s="31" t="s">
        <v>39</v>
      </c>
      <c r="D19" s="31" t="s">
        <v>70</v>
      </c>
      <c r="E19" s="31" t="s">
        <v>48</v>
      </c>
      <c r="F19" s="32">
        <v>45913</v>
      </c>
      <c r="G19" s="33">
        <v>85857.3125</v>
      </c>
    </row>
    <row r="20" spans="1:7" ht="15.75" thickBot="1" x14ac:dyDescent="0.3">
      <c r="A20" s="18" t="s">
        <v>79</v>
      </c>
      <c r="B20" s="20"/>
      <c r="C20" s="20"/>
      <c r="D20" s="20"/>
      <c r="E20" s="20"/>
      <c r="F20" s="20">
        <f>SUM(F19)</f>
        <v>45913</v>
      </c>
      <c r="G20" s="19">
        <f>SUM(G19)</f>
        <v>85857.3125</v>
      </c>
    </row>
    <row r="21" spans="1:7" ht="16.5" thickBot="1" x14ac:dyDescent="0.3">
      <c r="A21" s="16" t="s">
        <v>0</v>
      </c>
      <c r="B21" s="16"/>
      <c r="C21" s="16"/>
      <c r="D21" s="16"/>
      <c r="E21" s="16"/>
      <c r="F21" s="16">
        <f>SUM(F20,F18,F15)</f>
        <v>135313.9609375</v>
      </c>
      <c r="G21" s="16">
        <f>SUM(G20,G18,G15)</f>
        <v>413843.3828125</v>
      </c>
    </row>
    <row r="23" spans="1:7" x14ac:dyDescent="0.25">
      <c r="A23" t="s">
        <v>77</v>
      </c>
    </row>
  </sheetData>
  <sortState xmlns:xlrd2="http://schemas.microsoft.com/office/spreadsheetml/2017/richdata2" ref="A12:H28">
    <sortCondition ref="D12:D28"/>
  </sortState>
  <mergeCells count="3">
    <mergeCell ref="A11:G11"/>
    <mergeCell ref="A10:G10"/>
    <mergeCell ref="A1:G9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workbookViewId="0">
      <selection activeCell="H9" sqref="H9"/>
    </sheetView>
  </sheetViews>
  <sheetFormatPr baseColWidth="10" defaultColWidth="25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50"/>
      <c r="B1" s="50"/>
      <c r="C1" s="50"/>
      <c r="D1" s="50"/>
      <c r="E1" s="50"/>
      <c r="F1" s="50"/>
      <c r="G1" s="50"/>
    </row>
    <row r="2" spans="1:7" x14ac:dyDescent="0.25">
      <c r="A2" s="50"/>
      <c r="B2" s="50"/>
      <c r="C2" s="50"/>
      <c r="D2" s="50"/>
      <c r="E2" s="50"/>
      <c r="F2" s="50"/>
      <c r="G2" s="50"/>
    </row>
    <row r="3" spans="1:7" x14ac:dyDescent="0.25">
      <c r="A3" s="50"/>
      <c r="B3" s="50"/>
      <c r="C3" s="50"/>
      <c r="D3" s="50"/>
      <c r="E3" s="50"/>
      <c r="F3" s="50"/>
      <c r="G3" s="50"/>
    </row>
    <row r="4" spans="1:7" x14ac:dyDescent="0.25">
      <c r="A4" s="50"/>
      <c r="B4" s="50"/>
      <c r="C4" s="50"/>
      <c r="D4" s="50"/>
      <c r="E4" s="50"/>
      <c r="F4" s="50"/>
      <c r="G4" s="50"/>
    </row>
    <row r="5" spans="1:7" x14ac:dyDescent="0.25">
      <c r="A5" s="50"/>
      <c r="B5" s="50"/>
      <c r="C5" s="50"/>
      <c r="D5" s="50"/>
      <c r="E5" s="50"/>
      <c r="F5" s="50"/>
      <c r="G5" s="50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customHeight="1" x14ac:dyDescent="0.25">
      <c r="A7" s="50"/>
      <c r="B7" s="50"/>
      <c r="C7" s="50"/>
      <c r="D7" s="50"/>
      <c r="E7" s="50"/>
      <c r="F7" s="50"/>
      <c r="G7" s="50"/>
    </row>
    <row r="8" spans="1:7" ht="22.5" customHeight="1" x14ac:dyDescent="0.25">
      <c r="A8" s="50"/>
      <c r="B8" s="50"/>
      <c r="C8" s="50"/>
      <c r="D8" s="50"/>
      <c r="E8" s="50"/>
      <c r="F8" s="50"/>
      <c r="G8" s="50"/>
    </row>
    <row r="9" spans="1:7" ht="20.25" customHeight="1" thickBot="1" x14ac:dyDescent="0.3">
      <c r="A9" s="51"/>
      <c r="B9" s="51"/>
      <c r="C9" s="51"/>
      <c r="D9" s="51"/>
      <c r="E9" s="51"/>
      <c r="F9" s="51"/>
      <c r="G9" s="51"/>
    </row>
    <row r="10" spans="1:7" ht="15.75" thickBot="1" x14ac:dyDescent="0.3">
      <c r="A10" s="49" t="s">
        <v>86</v>
      </c>
      <c r="B10" s="47"/>
      <c r="C10" s="47"/>
      <c r="D10" s="47"/>
      <c r="E10" s="47"/>
      <c r="F10" s="47"/>
      <c r="G10" s="52"/>
    </row>
    <row r="11" spans="1:7" ht="15.75" thickBot="1" x14ac:dyDescent="0.3">
      <c r="A11" s="46" t="str">
        <f>Consolidado!A11</f>
        <v>Periodo Enero - Marzo 2019</v>
      </c>
      <c r="B11" s="47"/>
      <c r="C11" s="47"/>
      <c r="D11" s="47"/>
      <c r="E11" s="47"/>
      <c r="F11" s="47"/>
      <c r="G11" s="48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30" x14ac:dyDescent="0.25">
      <c r="A13" s="31" t="s">
        <v>30</v>
      </c>
      <c r="B13" s="31" t="s">
        <v>24</v>
      </c>
      <c r="C13" s="31" t="s">
        <v>23</v>
      </c>
      <c r="D13" s="31" t="s">
        <v>26</v>
      </c>
      <c r="E13" s="31" t="s">
        <v>91</v>
      </c>
      <c r="F13" s="32">
        <v>4694.89013671875</v>
      </c>
      <c r="G13" s="33">
        <v>16113.75</v>
      </c>
    </row>
    <row r="14" spans="1:7" x14ac:dyDescent="0.25">
      <c r="A14" s="31" t="s">
        <v>30</v>
      </c>
      <c r="B14" s="31" t="s">
        <v>24</v>
      </c>
      <c r="C14" s="31" t="s">
        <v>23</v>
      </c>
      <c r="D14" s="31" t="s">
        <v>26</v>
      </c>
      <c r="E14" s="31" t="s">
        <v>44</v>
      </c>
      <c r="F14" s="32">
        <v>14782.5498046875</v>
      </c>
      <c r="G14" s="33">
        <v>45013.5</v>
      </c>
    </row>
    <row r="15" spans="1:7" x14ac:dyDescent="0.25">
      <c r="A15" s="31" t="s">
        <v>30</v>
      </c>
      <c r="B15" s="31" t="s">
        <v>24</v>
      </c>
      <c r="C15" s="31" t="s">
        <v>23</v>
      </c>
      <c r="D15" s="31" t="s">
        <v>26</v>
      </c>
      <c r="E15" s="31" t="s">
        <v>25</v>
      </c>
      <c r="F15" s="32">
        <v>37719.890625</v>
      </c>
      <c r="G15" s="33">
        <v>98554.5</v>
      </c>
    </row>
    <row r="16" spans="1:7" x14ac:dyDescent="0.25">
      <c r="A16" s="31" t="s">
        <v>30</v>
      </c>
      <c r="B16" s="31" t="s">
        <v>24</v>
      </c>
      <c r="C16" s="31" t="s">
        <v>28</v>
      </c>
      <c r="D16" s="31" t="s">
        <v>75</v>
      </c>
      <c r="E16" s="31" t="s">
        <v>36</v>
      </c>
      <c r="F16" s="32">
        <v>133.36000061035156</v>
      </c>
      <c r="G16" s="33">
        <v>710</v>
      </c>
    </row>
    <row r="17" spans="1:7" ht="15.75" thickBot="1" x14ac:dyDescent="0.3">
      <c r="A17" s="18" t="s">
        <v>80</v>
      </c>
      <c r="B17" s="20"/>
      <c r="C17" s="20"/>
      <c r="D17" s="20"/>
      <c r="E17" s="20"/>
      <c r="F17" s="20">
        <f>SUM(F13:F16)</f>
        <v>57330.690567016602</v>
      </c>
      <c r="G17" s="19">
        <f>SUM(G13:G16)</f>
        <v>160391.75</v>
      </c>
    </row>
    <row r="18" spans="1:7" x14ac:dyDescent="0.25">
      <c r="A18" s="31" t="s">
        <v>61</v>
      </c>
      <c r="B18" s="31" t="s">
        <v>24</v>
      </c>
      <c r="C18" s="31" t="s">
        <v>23</v>
      </c>
      <c r="D18" s="31" t="s">
        <v>26</v>
      </c>
      <c r="E18" s="31" t="s">
        <v>41</v>
      </c>
      <c r="F18" s="32">
        <v>14466.169921875</v>
      </c>
      <c r="G18" s="33">
        <v>41346.25</v>
      </c>
    </row>
    <row r="19" spans="1:7" x14ac:dyDescent="0.25">
      <c r="A19" s="31" t="s">
        <v>61</v>
      </c>
      <c r="B19" s="31" t="s">
        <v>24</v>
      </c>
      <c r="C19" s="31" t="s">
        <v>23</v>
      </c>
      <c r="D19" s="31" t="s">
        <v>26</v>
      </c>
      <c r="E19" s="31" t="s">
        <v>44</v>
      </c>
      <c r="F19" s="32">
        <v>4980</v>
      </c>
      <c r="G19" s="33">
        <v>41382</v>
      </c>
    </row>
    <row r="20" spans="1:7" x14ac:dyDescent="0.25">
      <c r="A20" s="31" t="s">
        <v>61</v>
      </c>
      <c r="B20" s="31" t="s">
        <v>24</v>
      </c>
      <c r="C20" s="31" t="s">
        <v>23</v>
      </c>
      <c r="D20" s="31" t="s">
        <v>26</v>
      </c>
      <c r="E20" s="31" t="s">
        <v>25</v>
      </c>
      <c r="F20" s="32">
        <v>38089.6806640625</v>
      </c>
      <c r="G20" s="33">
        <v>116150.5</v>
      </c>
    </row>
    <row r="21" spans="1:7" ht="15.75" thickBot="1" x14ac:dyDescent="0.3">
      <c r="A21" s="18" t="s">
        <v>78</v>
      </c>
      <c r="B21" s="20"/>
      <c r="C21" s="20"/>
      <c r="D21" s="20"/>
      <c r="E21" s="20"/>
      <c r="F21" s="20">
        <f>SUM(F18:F20)</f>
        <v>57535.8505859375</v>
      </c>
      <c r="G21" s="19">
        <f>SUM(G18:G20)</f>
        <v>198878.75</v>
      </c>
    </row>
    <row r="22" spans="1:7" x14ac:dyDescent="0.25">
      <c r="A22" s="31" t="s">
        <v>62</v>
      </c>
      <c r="B22" s="31" t="s">
        <v>24</v>
      </c>
      <c r="C22" s="31" t="s">
        <v>23</v>
      </c>
      <c r="D22" s="31" t="s">
        <v>26</v>
      </c>
      <c r="E22" s="31" t="s">
        <v>44</v>
      </c>
      <c r="F22" s="32">
        <v>14086.669921875</v>
      </c>
      <c r="G22" s="33">
        <v>34734.91015625</v>
      </c>
    </row>
    <row r="23" spans="1:7" x14ac:dyDescent="0.25">
      <c r="A23" s="31" t="s">
        <v>62</v>
      </c>
      <c r="B23" s="31" t="s">
        <v>24</v>
      </c>
      <c r="C23" s="31" t="s">
        <v>23</v>
      </c>
      <c r="D23" s="31" t="s">
        <v>26</v>
      </c>
      <c r="E23" s="31" t="s">
        <v>25</v>
      </c>
      <c r="F23" s="32">
        <v>32482.240234375</v>
      </c>
      <c r="G23" s="33">
        <v>148865.4375</v>
      </c>
    </row>
    <row r="24" spans="1:7" x14ac:dyDescent="0.25">
      <c r="A24" s="31" t="s">
        <v>62</v>
      </c>
      <c r="B24" s="31" t="s">
        <v>24</v>
      </c>
      <c r="C24" s="31" t="s">
        <v>23</v>
      </c>
      <c r="D24" s="31" t="s">
        <v>26</v>
      </c>
      <c r="E24" s="31" t="s">
        <v>59</v>
      </c>
      <c r="F24" s="32">
        <v>25809.85009765625</v>
      </c>
      <c r="G24" s="33">
        <v>106999.51829528809</v>
      </c>
    </row>
    <row r="25" spans="1:7" x14ac:dyDescent="0.25">
      <c r="A25" s="31" t="s">
        <v>62</v>
      </c>
      <c r="B25" s="31" t="s">
        <v>24</v>
      </c>
      <c r="C25" s="31" t="s">
        <v>28</v>
      </c>
      <c r="D25" s="31" t="s">
        <v>29</v>
      </c>
      <c r="E25" s="31" t="s">
        <v>36</v>
      </c>
      <c r="F25" s="32">
        <v>91</v>
      </c>
      <c r="G25" s="33">
        <v>420</v>
      </c>
    </row>
    <row r="26" spans="1:7" ht="15.75" thickBot="1" x14ac:dyDescent="0.3">
      <c r="A26" s="18" t="s">
        <v>79</v>
      </c>
      <c r="B26" s="20"/>
      <c r="C26" s="20"/>
      <c r="D26" s="20"/>
      <c r="E26" s="20"/>
      <c r="F26" s="20">
        <f>SUM(F22:F25)</f>
        <v>72469.76025390625</v>
      </c>
      <c r="G26" s="19">
        <f>SUM(G22:G25)</f>
        <v>291019.86595153809</v>
      </c>
    </row>
    <row r="27" spans="1:7" ht="16.5" thickBot="1" x14ac:dyDescent="0.3">
      <c r="A27" s="16" t="s">
        <v>0</v>
      </c>
      <c r="B27" s="16"/>
      <c r="C27" s="16"/>
      <c r="D27" s="16"/>
      <c r="E27" s="16"/>
      <c r="F27" s="16">
        <f>SUM(F26,F21,F17)</f>
        <v>187336.30140686035</v>
      </c>
      <c r="G27" s="17">
        <f>SUM(G26,G21,G17)</f>
        <v>650290.36595153809</v>
      </c>
    </row>
    <row r="29" spans="1:7" x14ac:dyDescent="0.25">
      <c r="A29" t="s">
        <v>77</v>
      </c>
    </row>
  </sheetData>
  <sortState xmlns:xlrd2="http://schemas.microsoft.com/office/spreadsheetml/2017/richdata2" ref="A12:H115">
    <sortCondition ref="D12:D115"/>
    <sortCondition ref="E12:E115"/>
  </sortState>
  <mergeCells count="3">
    <mergeCell ref="A11:G11"/>
    <mergeCell ref="A10:G10"/>
    <mergeCell ref="A1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workbookViewId="0">
      <selection activeCell="H7" sqref="H7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50"/>
      <c r="B1" s="50"/>
      <c r="C1" s="50"/>
      <c r="D1" s="50"/>
      <c r="E1" s="50"/>
      <c r="F1" s="50"/>
      <c r="G1" s="50"/>
    </row>
    <row r="2" spans="1:7" x14ac:dyDescent="0.25">
      <c r="A2" s="50"/>
      <c r="B2" s="50"/>
      <c r="C2" s="50"/>
      <c r="D2" s="50"/>
      <c r="E2" s="50"/>
      <c r="F2" s="50"/>
      <c r="G2" s="50"/>
    </row>
    <row r="3" spans="1:7" x14ac:dyDescent="0.25">
      <c r="A3" s="50"/>
      <c r="B3" s="50"/>
      <c r="C3" s="50"/>
      <c r="D3" s="50"/>
      <c r="E3" s="50"/>
      <c r="F3" s="50"/>
      <c r="G3" s="50"/>
    </row>
    <row r="4" spans="1:7" x14ac:dyDescent="0.25">
      <c r="A4" s="50"/>
      <c r="B4" s="50"/>
      <c r="C4" s="50"/>
      <c r="D4" s="50"/>
      <c r="E4" s="50"/>
      <c r="F4" s="50"/>
      <c r="G4" s="50"/>
    </row>
    <row r="5" spans="1:7" x14ac:dyDescent="0.25">
      <c r="A5" s="50"/>
      <c r="B5" s="50"/>
      <c r="C5" s="50"/>
      <c r="D5" s="50"/>
      <c r="E5" s="50"/>
      <c r="F5" s="50"/>
      <c r="G5" s="50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customHeight="1" x14ac:dyDescent="0.25">
      <c r="A7" s="50"/>
      <c r="B7" s="50"/>
      <c r="C7" s="50"/>
      <c r="D7" s="50"/>
      <c r="E7" s="50"/>
      <c r="F7" s="50"/>
      <c r="G7" s="50"/>
    </row>
    <row r="8" spans="1:7" ht="22.5" customHeight="1" x14ac:dyDescent="0.25">
      <c r="A8" s="50"/>
      <c r="B8" s="50"/>
      <c r="C8" s="50"/>
      <c r="D8" s="50"/>
      <c r="E8" s="50"/>
      <c r="F8" s="50"/>
      <c r="G8" s="50"/>
    </row>
    <row r="9" spans="1:7" ht="20.25" customHeight="1" thickBot="1" x14ac:dyDescent="0.3">
      <c r="A9" s="51"/>
      <c r="B9" s="51"/>
      <c r="C9" s="51"/>
      <c r="D9" s="51"/>
      <c r="E9" s="51"/>
      <c r="F9" s="51"/>
      <c r="G9" s="51"/>
    </row>
    <row r="10" spans="1:7" ht="15.75" thickBot="1" x14ac:dyDescent="0.3">
      <c r="A10" s="49" t="s">
        <v>87</v>
      </c>
      <c r="B10" s="47"/>
      <c r="C10" s="47"/>
      <c r="D10" s="47"/>
      <c r="E10" s="47"/>
      <c r="F10" s="47"/>
      <c r="G10" s="52"/>
    </row>
    <row r="11" spans="1:7" ht="15.75" thickBot="1" x14ac:dyDescent="0.3">
      <c r="A11" s="46" t="str">
        <f>Consolidado!A11</f>
        <v>Periodo Enero - Marzo 2019</v>
      </c>
      <c r="B11" s="47"/>
      <c r="C11" s="47"/>
      <c r="D11" s="47"/>
      <c r="E11" s="47"/>
      <c r="F11" s="47"/>
      <c r="G11" s="48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1" t="s">
        <v>30</v>
      </c>
      <c r="B13" s="31" t="s">
        <v>24</v>
      </c>
      <c r="C13" s="31" t="s">
        <v>1</v>
      </c>
      <c r="D13" s="31" t="s">
        <v>33</v>
      </c>
      <c r="E13" s="31" t="s">
        <v>22</v>
      </c>
      <c r="F13" s="32">
        <v>14112.23046875</v>
      </c>
      <c r="G13" s="33">
        <v>325662.28125</v>
      </c>
    </row>
    <row r="14" spans="1:7" x14ac:dyDescent="0.25">
      <c r="A14" s="31" t="s">
        <v>30</v>
      </c>
      <c r="B14" s="31" t="s">
        <v>24</v>
      </c>
      <c r="C14" s="31" t="s">
        <v>1</v>
      </c>
      <c r="D14" s="31" t="s">
        <v>31</v>
      </c>
      <c r="E14" s="31" t="s">
        <v>32</v>
      </c>
      <c r="F14" s="32">
        <v>4665.60009765625</v>
      </c>
      <c r="G14" s="33">
        <v>32480.970703125</v>
      </c>
    </row>
    <row r="15" spans="1:7" ht="30" x14ac:dyDescent="0.25">
      <c r="A15" s="31" t="s">
        <v>30</v>
      </c>
      <c r="B15" s="31" t="s">
        <v>24</v>
      </c>
      <c r="C15" s="31" t="s">
        <v>1</v>
      </c>
      <c r="D15" s="31" t="s">
        <v>74</v>
      </c>
      <c r="E15" s="31" t="s">
        <v>22</v>
      </c>
      <c r="F15" s="32">
        <v>3577</v>
      </c>
      <c r="G15" s="33">
        <v>17099</v>
      </c>
    </row>
    <row r="16" spans="1:7" x14ac:dyDescent="0.25">
      <c r="A16" s="31" t="s">
        <v>30</v>
      </c>
      <c r="B16" s="31" t="s">
        <v>24</v>
      </c>
      <c r="C16" s="31" t="s">
        <v>1</v>
      </c>
      <c r="D16" s="31" t="s">
        <v>42</v>
      </c>
      <c r="E16" s="31" t="s">
        <v>22</v>
      </c>
      <c r="F16" s="32">
        <v>18894</v>
      </c>
      <c r="G16" s="33">
        <v>4038.5</v>
      </c>
    </row>
    <row r="17" spans="1:7" ht="15.75" thickBot="1" x14ac:dyDescent="0.3">
      <c r="A17" s="18" t="s">
        <v>80</v>
      </c>
      <c r="B17" s="20"/>
      <c r="C17" s="20"/>
      <c r="D17" s="20"/>
      <c r="E17" s="20"/>
      <c r="F17" s="20">
        <f>SUM(F13:F16)</f>
        <v>41248.83056640625</v>
      </c>
      <c r="G17" s="19">
        <f>SUM(G13:G16)</f>
        <v>379280.751953125</v>
      </c>
    </row>
    <row r="18" spans="1:7" x14ac:dyDescent="0.25">
      <c r="A18" s="31" t="s">
        <v>61</v>
      </c>
      <c r="B18" s="31" t="s">
        <v>24</v>
      </c>
      <c r="C18" s="31" t="s">
        <v>1</v>
      </c>
      <c r="D18" s="31" t="s">
        <v>33</v>
      </c>
      <c r="E18" s="31" t="s">
        <v>22</v>
      </c>
      <c r="F18" s="32">
        <v>5526.2998046875</v>
      </c>
      <c r="G18" s="33">
        <v>128301.6015625</v>
      </c>
    </row>
    <row r="19" spans="1:7" x14ac:dyDescent="0.25">
      <c r="A19" s="31" t="s">
        <v>61</v>
      </c>
      <c r="B19" s="31" t="s">
        <v>24</v>
      </c>
      <c r="C19" s="31" t="s">
        <v>1</v>
      </c>
      <c r="D19" s="31" t="s">
        <v>33</v>
      </c>
      <c r="E19" s="31" t="s">
        <v>32</v>
      </c>
      <c r="F19" s="32">
        <v>4746.240234375</v>
      </c>
      <c r="G19" s="33">
        <v>29134.650390625</v>
      </c>
    </row>
    <row r="20" spans="1:7" x14ac:dyDescent="0.25">
      <c r="A20" s="31" t="s">
        <v>61</v>
      </c>
      <c r="B20" s="31" t="s">
        <v>24</v>
      </c>
      <c r="C20" s="31" t="s">
        <v>1</v>
      </c>
      <c r="D20" s="31" t="s">
        <v>31</v>
      </c>
      <c r="E20" s="31" t="s">
        <v>69</v>
      </c>
      <c r="F20" s="32">
        <v>4759.68017578125</v>
      </c>
      <c r="G20" s="33">
        <v>34306.1015625</v>
      </c>
    </row>
    <row r="21" spans="1:7" x14ac:dyDescent="0.25">
      <c r="A21" s="31" t="s">
        <v>61</v>
      </c>
      <c r="B21" s="31" t="s">
        <v>24</v>
      </c>
      <c r="C21" s="31" t="s">
        <v>1</v>
      </c>
      <c r="D21" s="31" t="s">
        <v>63</v>
      </c>
      <c r="E21" s="31" t="s">
        <v>22</v>
      </c>
      <c r="F21" s="32">
        <v>3083.52001953125</v>
      </c>
      <c r="G21" s="33">
        <v>15671</v>
      </c>
    </row>
    <row r="22" spans="1:7" ht="15.75" thickBot="1" x14ac:dyDescent="0.3">
      <c r="A22" s="18" t="s">
        <v>78</v>
      </c>
      <c r="B22" s="20"/>
      <c r="C22" s="20"/>
      <c r="D22" s="20"/>
      <c r="E22" s="20"/>
      <c r="F22" s="20">
        <f>SUM(F18:F21)</f>
        <v>18115.740234375</v>
      </c>
      <c r="G22" s="19">
        <f>SUM(G18:G21)</f>
        <v>207413.353515625</v>
      </c>
    </row>
    <row r="23" spans="1:7" x14ac:dyDescent="0.25">
      <c r="A23" s="31" t="s">
        <v>62</v>
      </c>
      <c r="B23" s="31" t="s">
        <v>24</v>
      </c>
      <c r="C23" s="31" t="s">
        <v>1</v>
      </c>
      <c r="D23" s="31" t="s">
        <v>33</v>
      </c>
      <c r="E23" s="31" t="s">
        <v>34</v>
      </c>
      <c r="F23" s="32">
        <v>4786.56005859375</v>
      </c>
      <c r="G23" s="33">
        <v>33989.33984375</v>
      </c>
    </row>
    <row r="24" spans="1:7" ht="15.75" thickBot="1" x14ac:dyDescent="0.3">
      <c r="A24" s="18" t="s">
        <v>79</v>
      </c>
      <c r="B24" s="20"/>
      <c r="C24" s="20"/>
      <c r="D24" s="20"/>
      <c r="E24" s="20"/>
      <c r="F24" s="20">
        <f>SUM(F23)</f>
        <v>4786.56005859375</v>
      </c>
      <c r="G24" s="19">
        <f>SUM(G23)</f>
        <v>33989.33984375</v>
      </c>
    </row>
    <row r="25" spans="1:7" ht="16.5" thickBot="1" x14ac:dyDescent="0.3">
      <c r="A25" s="16" t="s">
        <v>0</v>
      </c>
      <c r="B25" s="16"/>
      <c r="C25" s="16"/>
      <c r="D25" s="16"/>
      <c r="E25" s="16"/>
      <c r="F25" s="16">
        <f>SUM(F24,F22,F17)</f>
        <v>64151.130859375</v>
      </c>
      <c r="G25" s="17">
        <f>SUM(G24,G22,G17)</f>
        <v>620683.4453125</v>
      </c>
    </row>
    <row r="27" spans="1:7" x14ac:dyDescent="0.25">
      <c r="A27" t="s">
        <v>77</v>
      </c>
    </row>
  </sheetData>
  <sortState xmlns:xlrd2="http://schemas.microsoft.com/office/spreadsheetml/2017/richdata2" ref="A12:H70">
    <sortCondition ref="D12:D70"/>
    <sortCondition ref="E12:E70"/>
  </sortState>
  <mergeCells count="3">
    <mergeCell ref="A11:G11"/>
    <mergeCell ref="A10:G10"/>
    <mergeCell ref="A1:G9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workbookViewId="0">
      <selection activeCell="H9" sqref="H9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50"/>
      <c r="B1" s="50"/>
      <c r="C1" s="50"/>
      <c r="D1" s="50"/>
      <c r="E1" s="50"/>
      <c r="F1" s="50"/>
      <c r="G1" s="50"/>
    </row>
    <row r="2" spans="1:7" x14ac:dyDescent="0.25">
      <c r="A2" s="50"/>
      <c r="B2" s="50"/>
      <c r="C2" s="50"/>
      <c r="D2" s="50"/>
      <c r="E2" s="50"/>
      <c r="F2" s="50"/>
      <c r="G2" s="50"/>
    </row>
    <row r="3" spans="1:7" x14ac:dyDescent="0.25">
      <c r="A3" s="50"/>
      <c r="B3" s="50"/>
      <c r="C3" s="50"/>
      <c r="D3" s="50"/>
      <c r="E3" s="50"/>
      <c r="F3" s="50"/>
      <c r="G3" s="50"/>
    </row>
    <row r="4" spans="1:7" x14ac:dyDescent="0.25">
      <c r="A4" s="50"/>
      <c r="B4" s="50"/>
      <c r="C4" s="50"/>
      <c r="D4" s="50"/>
      <c r="E4" s="50"/>
      <c r="F4" s="50"/>
      <c r="G4" s="50"/>
    </row>
    <row r="5" spans="1:7" x14ac:dyDescent="0.25">
      <c r="A5" s="50"/>
      <c r="B5" s="50"/>
      <c r="C5" s="50"/>
      <c r="D5" s="50"/>
      <c r="E5" s="50"/>
      <c r="F5" s="50"/>
      <c r="G5" s="50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customHeight="1" x14ac:dyDescent="0.25">
      <c r="A7" s="50"/>
      <c r="B7" s="50"/>
      <c r="C7" s="50"/>
      <c r="D7" s="50"/>
      <c r="E7" s="50"/>
      <c r="F7" s="50"/>
      <c r="G7" s="50"/>
    </row>
    <row r="8" spans="1:7" ht="22.5" customHeight="1" x14ac:dyDescent="0.25">
      <c r="A8" s="50"/>
      <c r="B8" s="50"/>
      <c r="C8" s="50"/>
      <c r="D8" s="50"/>
      <c r="E8" s="50"/>
      <c r="F8" s="50"/>
      <c r="G8" s="50"/>
    </row>
    <row r="9" spans="1:7" ht="20.25" customHeight="1" thickBot="1" x14ac:dyDescent="0.3">
      <c r="A9" s="51"/>
      <c r="B9" s="51"/>
      <c r="C9" s="51"/>
      <c r="D9" s="51"/>
      <c r="E9" s="51"/>
      <c r="F9" s="51"/>
      <c r="G9" s="51"/>
    </row>
    <row r="10" spans="1:7" ht="15.75" thickBot="1" x14ac:dyDescent="0.3">
      <c r="A10" s="49" t="s">
        <v>88</v>
      </c>
      <c r="B10" s="47"/>
      <c r="C10" s="47"/>
      <c r="D10" s="47"/>
      <c r="E10" s="47"/>
      <c r="F10" s="47"/>
      <c r="G10" s="52"/>
    </row>
    <row r="11" spans="1:7" ht="15.75" thickBot="1" x14ac:dyDescent="0.3">
      <c r="A11" s="46" t="str">
        <f>Consolidado!A11</f>
        <v>Periodo Enero - Marzo 2019</v>
      </c>
      <c r="B11" s="47"/>
      <c r="C11" s="47"/>
      <c r="D11" s="47"/>
      <c r="E11" s="47"/>
      <c r="F11" s="47"/>
      <c r="G11" s="48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1" t="s">
        <v>30</v>
      </c>
      <c r="B13" s="31" t="s">
        <v>43</v>
      </c>
      <c r="C13" s="31" t="s">
        <v>39</v>
      </c>
      <c r="D13" s="31" t="s">
        <v>45</v>
      </c>
      <c r="E13" s="31" t="s">
        <v>36</v>
      </c>
      <c r="F13" s="32">
        <v>272.16000366210938</v>
      </c>
      <c r="G13" s="33">
        <v>1080</v>
      </c>
    </row>
    <row r="14" spans="1:7" ht="15.75" thickBot="1" x14ac:dyDescent="0.3">
      <c r="A14" s="18" t="s">
        <v>80</v>
      </c>
      <c r="B14" s="20"/>
      <c r="C14" s="20"/>
      <c r="D14" s="20"/>
      <c r="E14" s="20"/>
      <c r="F14" s="20">
        <f>SUM(F13)</f>
        <v>272.16000366210938</v>
      </c>
      <c r="G14" s="19">
        <f>SUM(G13)</f>
        <v>1080</v>
      </c>
    </row>
    <row r="15" spans="1:7" x14ac:dyDescent="0.25">
      <c r="A15" s="31" t="s">
        <v>61</v>
      </c>
      <c r="B15" s="31" t="s">
        <v>43</v>
      </c>
      <c r="C15" s="31" t="s">
        <v>39</v>
      </c>
      <c r="D15" s="31" t="s">
        <v>45</v>
      </c>
      <c r="E15" s="31" t="s">
        <v>36</v>
      </c>
      <c r="F15" s="32">
        <v>408.239990234375</v>
      </c>
      <c r="G15" s="33">
        <v>300</v>
      </c>
    </row>
    <row r="16" spans="1:7" ht="15.75" thickBot="1" x14ac:dyDescent="0.3">
      <c r="A16" s="18" t="s">
        <v>78</v>
      </c>
      <c r="B16" s="20"/>
      <c r="C16" s="20"/>
      <c r="D16" s="20"/>
      <c r="E16" s="20"/>
      <c r="F16" s="20">
        <f>SUM(F15)</f>
        <v>408.239990234375</v>
      </c>
      <c r="G16" s="19">
        <f>SUM(G15)</f>
        <v>300</v>
      </c>
    </row>
    <row r="17" spans="1:7" ht="16.5" thickBot="1" x14ac:dyDescent="0.3">
      <c r="A17" s="16" t="s">
        <v>0</v>
      </c>
      <c r="B17" s="16"/>
      <c r="C17" s="16"/>
      <c r="D17" s="16"/>
      <c r="E17" s="16"/>
      <c r="F17" s="16">
        <f>SUM(F16,F14)</f>
        <v>680.39999389648438</v>
      </c>
      <c r="G17" s="17">
        <f>SUM(G16,G14)</f>
        <v>1380</v>
      </c>
    </row>
    <row r="19" spans="1:7" x14ac:dyDescent="0.25">
      <c r="A19" t="s">
        <v>77</v>
      </c>
    </row>
  </sheetData>
  <sortState xmlns:xlrd2="http://schemas.microsoft.com/office/spreadsheetml/2017/richdata2" ref="A12:H21">
    <sortCondition ref="A12:A21"/>
    <sortCondition ref="D12:D21"/>
  </sortState>
  <mergeCells count="3">
    <mergeCell ref="A11:G11"/>
    <mergeCell ref="A10:G10"/>
    <mergeCell ref="A1:G9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workbookViewId="0">
      <selection sqref="A1:G9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50"/>
      <c r="B1" s="50"/>
      <c r="C1" s="50"/>
      <c r="D1" s="50"/>
      <c r="E1" s="50"/>
      <c r="F1" s="50"/>
      <c r="G1" s="50"/>
    </row>
    <row r="2" spans="1:7" x14ac:dyDescent="0.25">
      <c r="A2" s="50"/>
      <c r="B2" s="50"/>
      <c r="C2" s="50"/>
      <c r="D2" s="50"/>
      <c r="E2" s="50"/>
      <c r="F2" s="50"/>
      <c r="G2" s="50"/>
    </row>
    <row r="3" spans="1:7" x14ac:dyDescent="0.25">
      <c r="A3" s="50"/>
      <c r="B3" s="50"/>
      <c r="C3" s="50"/>
      <c r="D3" s="50"/>
      <c r="E3" s="50"/>
      <c r="F3" s="50"/>
      <c r="G3" s="50"/>
    </row>
    <row r="4" spans="1:7" x14ac:dyDescent="0.25">
      <c r="A4" s="50"/>
      <c r="B4" s="50"/>
      <c r="C4" s="50"/>
      <c r="D4" s="50"/>
      <c r="E4" s="50"/>
      <c r="F4" s="50"/>
      <c r="G4" s="50"/>
    </row>
    <row r="5" spans="1:7" x14ac:dyDescent="0.25">
      <c r="A5" s="50"/>
      <c r="B5" s="50"/>
      <c r="C5" s="50"/>
      <c r="D5" s="50"/>
      <c r="E5" s="50"/>
      <c r="F5" s="50"/>
      <c r="G5" s="50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customHeight="1" x14ac:dyDescent="0.25">
      <c r="A7" s="50"/>
      <c r="B7" s="50"/>
      <c r="C7" s="50"/>
      <c r="D7" s="50"/>
      <c r="E7" s="50"/>
      <c r="F7" s="50"/>
      <c r="G7" s="50"/>
    </row>
    <row r="8" spans="1:7" ht="22.5" customHeight="1" x14ac:dyDescent="0.25">
      <c r="A8" s="50"/>
      <c r="B8" s="50"/>
      <c r="C8" s="50"/>
      <c r="D8" s="50"/>
      <c r="E8" s="50"/>
      <c r="F8" s="50"/>
      <c r="G8" s="50"/>
    </row>
    <row r="9" spans="1:7" ht="20.25" customHeight="1" thickBot="1" x14ac:dyDescent="0.3">
      <c r="A9" s="51"/>
      <c r="B9" s="51"/>
      <c r="C9" s="51"/>
      <c r="D9" s="51"/>
      <c r="E9" s="51"/>
      <c r="F9" s="51"/>
      <c r="G9" s="51"/>
    </row>
    <row r="10" spans="1:7" ht="15.75" thickBot="1" x14ac:dyDescent="0.3">
      <c r="A10" s="49" t="s">
        <v>89</v>
      </c>
      <c r="B10" s="47"/>
      <c r="C10" s="47"/>
      <c r="D10" s="47"/>
      <c r="E10" s="47"/>
      <c r="F10" s="47"/>
      <c r="G10" s="52"/>
    </row>
    <row r="11" spans="1:7" ht="15.75" thickBot="1" x14ac:dyDescent="0.3">
      <c r="A11" s="46" t="str">
        <f>Consolidado!A11</f>
        <v>Periodo Enero - Marzo 2019</v>
      </c>
      <c r="B11" s="47"/>
      <c r="C11" s="47"/>
      <c r="D11" s="47"/>
      <c r="E11" s="47"/>
      <c r="F11" s="47"/>
      <c r="G11" s="48"/>
    </row>
    <row r="12" spans="1:7" ht="15.75" thickBot="1" x14ac:dyDescent="0.3">
      <c r="A12" s="2" t="s">
        <v>4</v>
      </c>
      <c r="B12" s="34" t="s">
        <v>5</v>
      </c>
      <c r="C12" s="34" t="s">
        <v>6</v>
      </c>
      <c r="D12" s="34" t="s">
        <v>19</v>
      </c>
      <c r="E12" s="34" t="s">
        <v>18</v>
      </c>
      <c r="F12" s="35" t="s">
        <v>7</v>
      </c>
      <c r="G12" s="36" t="s">
        <v>8</v>
      </c>
    </row>
    <row r="13" spans="1:7" x14ac:dyDescent="0.25">
      <c r="A13" s="31" t="s">
        <v>30</v>
      </c>
      <c r="B13" s="31" t="s">
        <v>24</v>
      </c>
      <c r="C13" s="31" t="s">
        <v>35</v>
      </c>
      <c r="D13" s="31" t="s">
        <v>46</v>
      </c>
      <c r="E13" s="31" t="s">
        <v>72</v>
      </c>
      <c r="F13" s="32">
        <v>76025</v>
      </c>
      <c r="G13" s="33">
        <v>2356.780029296875</v>
      </c>
    </row>
    <row r="14" spans="1:7" x14ac:dyDescent="0.25">
      <c r="A14" s="31" t="s">
        <v>30</v>
      </c>
      <c r="B14" s="31" t="s">
        <v>24</v>
      </c>
      <c r="C14" s="31" t="s">
        <v>35</v>
      </c>
      <c r="D14" s="31" t="s">
        <v>46</v>
      </c>
      <c r="E14" s="31" t="s">
        <v>71</v>
      </c>
      <c r="F14" s="32">
        <v>28630</v>
      </c>
      <c r="G14" s="33">
        <v>894.3499755859375</v>
      </c>
    </row>
    <row r="15" spans="1:7" ht="30.75" thickBot="1" x14ac:dyDescent="0.3">
      <c r="A15" s="31" t="s">
        <v>30</v>
      </c>
      <c r="B15" s="31" t="s">
        <v>24</v>
      </c>
      <c r="C15" s="31" t="s">
        <v>35</v>
      </c>
      <c r="D15" s="31" t="s">
        <v>53</v>
      </c>
      <c r="E15" s="31" t="s">
        <v>64</v>
      </c>
      <c r="F15" s="32">
        <v>75490</v>
      </c>
      <c r="G15" s="33">
        <v>4078.030029296875</v>
      </c>
    </row>
    <row r="16" spans="1:7" ht="15.75" thickBot="1" x14ac:dyDescent="0.3">
      <c r="A16" s="21" t="s">
        <v>80</v>
      </c>
      <c r="B16" s="23"/>
      <c r="C16" s="23"/>
      <c r="D16" s="23"/>
      <c r="E16" s="23"/>
      <c r="F16" s="23">
        <f>SUM(F13:F15)</f>
        <v>180145</v>
      </c>
      <c r="G16" s="22">
        <f>SUM(G13:G15)</f>
        <v>7329.1600341796875</v>
      </c>
    </row>
    <row r="17" spans="1:7" x14ac:dyDescent="0.25">
      <c r="A17" s="31" t="s">
        <v>61</v>
      </c>
      <c r="B17" s="31" t="s">
        <v>24</v>
      </c>
      <c r="C17" s="31" t="s">
        <v>35</v>
      </c>
      <c r="D17" s="31" t="s">
        <v>46</v>
      </c>
      <c r="E17" s="31" t="s">
        <v>52</v>
      </c>
      <c r="F17" s="32">
        <v>78020</v>
      </c>
      <c r="G17" s="33">
        <v>9716.1199951171875</v>
      </c>
    </row>
    <row r="18" spans="1:7" x14ac:dyDescent="0.25">
      <c r="A18" s="31" t="s">
        <v>61</v>
      </c>
      <c r="B18" s="31" t="s">
        <v>24</v>
      </c>
      <c r="C18" s="31" t="s">
        <v>35</v>
      </c>
      <c r="D18" s="31" t="s">
        <v>50</v>
      </c>
      <c r="E18" s="31" t="s">
        <v>54</v>
      </c>
      <c r="F18" s="32">
        <v>74690</v>
      </c>
      <c r="G18" s="33">
        <v>17950.39990234375</v>
      </c>
    </row>
    <row r="19" spans="1:7" ht="30" x14ac:dyDescent="0.25">
      <c r="A19" s="31" t="s">
        <v>61</v>
      </c>
      <c r="B19" s="31" t="s">
        <v>24</v>
      </c>
      <c r="C19" s="31" t="s">
        <v>35</v>
      </c>
      <c r="D19" s="31" t="s">
        <v>53</v>
      </c>
      <c r="E19" s="31" t="s">
        <v>51</v>
      </c>
      <c r="F19" s="32">
        <v>128650</v>
      </c>
      <c r="G19" s="33">
        <v>19297.5</v>
      </c>
    </row>
    <row r="20" spans="1:7" ht="30" x14ac:dyDescent="0.25">
      <c r="A20" s="31" t="s">
        <v>61</v>
      </c>
      <c r="B20" s="31" t="s">
        <v>24</v>
      </c>
      <c r="C20" s="31" t="s">
        <v>35</v>
      </c>
      <c r="D20" s="31" t="s">
        <v>53</v>
      </c>
      <c r="E20" s="31" t="s">
        <v>71</v>
      </c>
      <c r="F20" s="32">
        <v>629190</v>
      </c>
      <c r="G20" s="33">
        <v>90454.890014648438</v>
      </c>
    </row>
    <row r="21" spans="1:7" ht="30.75" thickBot="1" x14ac:dyDescent="0.3">
      <c r="A21" s="31" t="s">
        <v>61</v>
      </c>
      <c r="B21" s="31" t="s">
        <v>24</v>
      </c>
      <c r="C21" s="31" t="s">
        <v>35</v>
      </c>
      <c r="D21" s="31" t="s">
        <v>53</v>
      </c>
      <c r="E21" s="31" t="s">
        <v>54</v>
      </c>
      <c r="F21" s="32">
        <v>48000</v>
      </c>
      <c r="G21" s="33">
        <v>16800</v>
      </c>
    </row>
    <row r="22" spans="1:7" ht="15.75" thickBot="1" x14ac:dyDescent="0.3">
      <c r="A22" s="21" t="s">
        <v>78</v>
      </c>
      <c r="B22" s="23"/>
      <c r="C22" s="23"/>
      <c r="D22" s="23"/>
      <c r="E22" s="23"/>
      <c r="F22" s="23">
        <f>SUM(F17:F21)</f>
        <v>958550</v>
      </c>
      <c r="G22" s="22">
        <f>SUM(G17:G21)</f>
        <v>154218.90991210938</v>
      </c>
    </row>
    <row r="23" spans="1:7" x14ac:dyDescent="0.25">
      <c r="A23" s="31" t="s">
        <v>62</v>
      </c>
      <c r="B23" s="31" t="s">
        <v>24</v>
      </c>
      <c r="C23" s="31" t="s">
        <v>35</v>
      </c>
      <c r="D23" s="31" t="s">
        <v>46</v>
      </c>
      <c r="E23" s="31" t="s">
        <v>49</v>
      </c>
      <c r="F23" s="32">
        <v>19999.990234375</v>
      </c>
      <c r="G23" s="33">
        <v>8000</v>
      </c>
    </row>
    <row r="24" spans="1:7" x14ac:dyDescent="0.25">
      <c r="A24" s="31" t="s">
        <v>62</v>
      </c>
      <c r="B24" s="31" t="s">
        <v>24</v>
      </c>
      <c r="C24" s="31" t="s">
        <v>35</v>
      </c>
      <c r="D24" s="31" t="s">
        <v>46</v>
      </c>
      <c r="E24" s="31" t="s">
        <v>52</v>
      </c>
      <c r="F24" s="32">
        <v>57500</v>
      </c>
      <c r="G24" s="33"/>
    </row>
    <row r="25" spans="1:7" ht="30" x14ac:dyDescent="0.25">
      <c r="A25" s="31" t="s">
        <v>62</v>
      </c>
      <c r="B25" s="31" t="s">
        <v>24</v>
      </c>
      <c r="C25" s="31" t="s">
        <v>35</v>
      </c>
      <c r="D25" s="31" t="s">
        <v>53</v>
      </c>
      <c r="E25" s="31" t="s">
        <v>51</v>
      </c>
      <c r="F25" s="32">
        <v>50350</v>
      </c>
      <c r="G25" s="33">
        <v>7552.5</v>
      </c>
    </row>
    <row r="26" spans="1:7" ht="30" x14ac:dyDescent="0.25">
      <c r="A26" s="31" t="s">
        <v>62</v>
      </c>
      <c r="B26" s="31" t="s">
        <v>24</v>
      </c>
      <c r="C26" s="31" t="s">
        <v>35</v>
      </c>
      <c r="D26" s="31" t="s">
        <v>53</v>
      </c>
      <c r="E26" s="31" t="s">
        <v>71</v>
      </c>
      <c r="F26" s="32">
        <v>110050</v>
      </c>
      <c r="G26" s="33">
        <v>3337.77001953125</v>
      </c>
    </row>
    <row r="27" spans="1:7" ht="30.75" thickBot="1" x14ac:dyDescent="0.3">
      <c r="A27" s="31" t="s">
        <v>62</v>
      </c>
      <c r="B27" s="31" t="s">
        <v>24</v>
      </c>
      <c r="C27" s="31" t="s">
        <v>35</v>
      </c>
      <c r="D27" s="31" t="s">
        <v>53</v>
      </c>
      <c r="E27" s="31" t="s">
        <v>54</v>
      </c>
      <c r="F27" s="32">
        <v>48000</v>
      </c>
      <c r="G27" s="33">
        <v>16800</v>
      </c>
    </row>
    <row r="28" spans="1:7" ht="15.75" thickBot="1" x14ac:dyDescent="0.3">
      <c r="A28" s="21" t="s">
        <v>79</v>
      </c>
      <c r="B28" s="23"/>
      <c r="C28" s="23"/>
      <c r="D28" s="23"/>
      <c r="E28" s="23"/>
      <c r="F28" s="23">
        <f>SUM(F23:F27)</f>
        <v>285899.990234375</v>
      </c>
      <c r="G28" s="22">
        <f>SUM(G23:G27)</f>
        <v>35690.27001953125</v>
      </c>
    </row>
    <row r="29" spans="1:7" ht="16.5" thickBot="1" x14ac:dyDescent="0.3">
      <c r="A29" s="24" t="s">
        <v>0</v>
      </c>
      <c r="B29" s="24"/>
      <c r="C29" s="24"/>
      <c r="D29" s="24"/>
      <c r="E29" s="24"/>
      <c r="F29" s="24">
        <f>SUM(F28,F22,F16)</f>
        <v>1424594.990234375</v>
      </c>
      <c r="G29" s="25">
        <f>SUM(G28,G22,G16)</f>
        <v>197238.33996582031</v>
      </c>
    </row>
    <row r="31" spans="1:7" x14ac:dyDescent="0.25">
      <c r="A31" t="s">
        <v>77</v>
      </c>
    </row>
  </sheetData>
  <sortState xmlns:xlrd2="http://schemas.microsoft.com/office/spreadsheetml/2017/richdata2" ref="A12:H75">
    <sortCondition ref="D12:D75"/>
  </sortState>
  <mergeCells count="3">
    <mergeCell ref="A11:G11"/>
    <mergeCell ref="A10:G10"/>
    <mergeCell ref="A1:G9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"/>
  <sheetViews>
    <sheetView workbookViewId="0">
      <selection activeCell="H9" sqref="H9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50"/>
      <c r="B1" s="50"/>
      <c r="C1" s="50"/>
      <c r="D1" s="50"/>
      <c r="E1" s="50"/>
      <c r="F1" s="50"/>
      <c r="G1" s="50"/>
    </row>
    <row r="2" spans="1:7" x14ac:dyDescent="0.25">
      <c r="A2" s="50"/>
      <c r="B2" s="50"/>
      <c r="C2" s="50"/>
      <c r="D2" s="50"/>
      <c r="E2" s="50"/>
      <c r="F2" s="50"/>
      <c r="G2" s="50"/>
    </row>
    <row r="3" spans="1:7" x14ac:dyDescent="0.25">
      <c r="A3" s="50"/>
      <c r="B3" s="50"/>
      <c r="C3" s="50"/>
      <c r="D3" s="50"/>
      <c r="E3" s="50"/>
      <c r="F3" s="50"/>
      <c r="G3" s="50"/>
    </row>
    <row r="4" spans="1:7" x14ac:dyDescent="0.25">
      <c r="A4" s="50"/>
      <c r="B4" s="50"/>
      <c r="C4" s="50"/>
      <c r="D4" s="50"/>
      <c r="E4" s="50"/>
      <c r="F4" s="50"/>
      <c r="G4" s="50"/>
    </row>
    <row r="5" spans="1:7" x14ac:dyDescent="0.25">
      <c r="A5" s="50"/>
      <c r="B5" s="50"/>
      <c r="C5" s="50"/>
      <c r="D5" s="50"/>
      <c r="E5" s="50"/>
      <c r="F5" s="50"/>
      <c r="G5" s="50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customHeight="1" x14ac:dyDescent="0.25">
      <c r="A7" s="50"/>
      <c r="B7" s="50"/>
      <c r="C7" s="50"/>
      <c r="D7" s="50"/>
      <c r="E7" s="50"/>
      <c r="F7" s="50"/>
      <c r="G7" s="50"/>
    </row>
    <row r="8" spans="1:7" ht="22.5" customHeight="1" x14ac:dyDescent="0.25">
      <c r="A8" s="50"/>
      <c r="B8" s="50"/>
      <c r="C8" s="50"/>
      <c r="D8" s="50"/>
      <c r="E8" s="50"/>
      <c r="F8" s="50"/>
      <c r="G8" s="50"/>
    </row>
    <row r="9" spans="1:7" ht="20.25" customHeight="1" thickBot="1" x14ac:dyDescent="0.3">
      <c r="A9" s="51"/>
      <c r="B9" s="51"/>
      <c r="C9" s="51"/>
      <c r="D9" s="51"/>
      <c r="E9" s="51"/>
      <c r="F9" s="51"/>
      <c r="G9" s="51"/>
    </row>
    <row r="10" spans="1:7" ht="15.75" thickBot="1" x14ac:dyDescent="0.3">
      <c r="A10" s="49" t="s">
        <v>90</v>
      </c>
      <c r="B10" s="47"/>
      <c r="C10" s="47"/>
      <c r="D10" s="47"/>
      <c r="E10" s="47"/>
      <c r="F10" s="47"/>
      <c r="G10" s="52"/>
    </row>
    <row r="11" spans="1:7" ht="15.75" thickBot="1" x14ac:dyDescent="0.3">
      <c r="A11" s="46" t="str">
        <f>Consolidado!A11</f>
        <v>Periodo Enero - Marzo 2019</v>
      </c>
      <c r="B11" s="47"/>
      <c r="C11" s="47"/>
      <c r="D11" s="47"/>
      <c r="E11" s="47"/>
      <c r="F11" s="47"/>
      <c r="G11" s="48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15.75" thickBot="1" x14ac:dyDescent="0.3">
      <c r="A13" s="31" t="s">
        <v>30</v>
      </c>
      <c r="B13" s="31" t="s">
        <v>2</v>
      </c>
      <c r="C13" s="31" t="s">
        <v>3</v>
      </c>
      <c r="D13" s="31" t="s">
        <v>65</v>
      </c>
      <c r="E13" s="31" t="s">
        <v>36</v>
      </c>
      <c r="F13" s="32">
        <v>7279.10009765625</v>
      </c>
      <c r="G13" s="33">
        <v>19359.759765625</v>
      </c>
    </row>
    <row r="14" spans="1:7" ht="15.75" thickBot="1" x14ac:dyDescent="0.3">
      <c r="A14" s="21" t="s">
        <v>80</v>
      </c>
      <c r="B14" s="23"/>
      <c r="C14" s="23"/>
      <c r="D14" s="23"/>
      <c r="E14" s="23"/>
      <c r="F14" s="23">
        <f>SUM(F13:F13)</f>
        <v>7279.10009765625</v>
      </c>
      <c r="G14" s="22">
        <f>SUM(G13:G13)</f>
        <v>19359.759765625</v>
      </c>
    </row>
    <row r="15" spans="1:7" x14ac:dyDescent="0.25">
      <c r="A15" s="31" t="s">
        <v>61</v>
      </c>
      <c r="B15" s="31"/>
      <c r="C15" s="31"/>
      <c r="D15" s="31"/>
      <c r="E15" s="31"/>
      <c r="F15" s="32">
        <v>0</v>
      </c>
      <c r="G15" s="33">
        <v>0</v>
      </c>
    </row>
    <row r="16" spans="1:7" x14ac:dyDescent="0.25">
      <c r="A16" s="38" t="s">
        <v>78</v>
      </c>
      <c r="B16" s="39"/>
      <c r="C16" s="39"/>
      <c r="D16" s="39"/>
      <c r="E16" s="39"/>
      <c r="F16" s="39">
        <f>SUM(F15)</f>
        <v>0</v>
      </c>
      <c r="G16" s="40">
        <f>SUM(G15)</f>
        <v>0</v>
      </c>
    </row>
    <row r="17" spans="1:7" ht="15.75" thickBot="1" x14ac:dyDescent="0.3">
      <c r="A17" s="31" t="s">
        <v>62</v>
      </c>
      <c r="B17" s="31" t="s">
        <v>2</v>
      </c>
      <c r="C17" s="31" t="s">
        <v>3</v>
      </c>
      <c r="D17" s="31" t="s">
        <v>65</v>
      </c>
      <c r="E17" s="31" t="s">
        <v>36</v>
      </c>
      <c r="F17" s="32">
        <v>454</v>
      </c>
      <c r="G17" s="33">
        <v>1050</v>
      </c>
    </row>
    <row r="18" spans="1:7" ht="15.75" thickBot="1" x14ac:dyDescent="0.3">
      <c r="A18" s="21" t="s">
        <v>79</v>
      </c>
      <c r="B18" s="23"/>
      <c r="C18" s="23"/>
      <c r="D18" s="23"/>
      <c r="E18" s="23"/>
      <c r="F18" s="23">
        <f>SUM(F17)</f>
        <v>454</v>
      </c>
      <c r="G18" s="22">
        <f>SUM(G17)</f>
        <v>1050</v>
      </c>
    </row>
    <row r="19" spans="1:7" ht="16.5" thickBot="1" x14ac:dyDescent="0.3">
      <c r="A19" s="16" t="s">
        <v>0</v>
      </c>
      <c r="B19" s="16"/>
      <c r="C19" s="16"/>
      <c r="D19" s="16"/>
      <c r="E19" s="16"/>
      <c r="F19" s="16">
        <f>SUM(F18,F16,F14)</f>
        <v>7733.10009765625</v>
      </c>
      <c r="G19" s="17">
        <f>SUM(G18,G16,G14)</f>
        <v>20409.759765625</v>
      </c>
    </row>
    <row r="21" spans="1:7" x14ac:dyDescent="0.25">
      <c r="A21" t="s">
        <v>77</v>
      </c>
    </row>
  </sheetData>
  <sortState xmlns:xlrd2="http://schemas.microsoft.com/office/spreadsheetml/2017/richdata2" ref="A12:H22">
    <sortCondition ref="D12:D22"/>
  </sortState>
  <mergeCells count="3">
    <mergeCell ref="A11:G11"/>
    <mergeCell ref="A10:G10"/>
    <mergeCell ref="A1:G9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4"/>
  <sheetViews>
    <sheetView workbookViewId="0">
      <selection activeCell="H6" sqref="H6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50"/>
      <c r="B1" s="50"/>
      <c r="C1" s="50"/>
      <c r="D1" s="50"/>
      <c r="E1" s="50"/>
      <c r="F1" s="50"/>
      <c r="G1" s="50"/>
    </row>
    <row r="2" spans="1:7" x14ac:dyDescent="0.25">
      <c r="A2" s="50"/>
      <c r="B2" s="50"/>
      <c r="C2" s="50"/>
      <c r="D2" s="50"/>
      <c r="E2" s="50"/>
      <c r="F2" s="50"/>
      <c r="G2" s="50"/>
    </row>
    <row r="3" spans="1:7" x14ac:dyDescent="0.25">
      <c r="A3" s="50"/>
      <c r="B3" s="50"/>
      <c r="C3" s="50"/>
      <c r="D3" s="50"/>
      <c r="E3" s="50"/>
      <c r="F3" s="50"/>
      <c r="G3" s="50"/>
    </row>
    <row r="4" spans="1:7" x14ac:dyDescent="0.25">
      <c r="A4" s="50"/>
      <c r="B4" s="50"/>
      <c r="C4" s="50"/>
      <c r="D4" s="50"/>
      <c r="E4" s="50"/>
      <c r="F4" s="50"/>
      <c r="G4" s="50"/>
    </row>
    <row r="5" spans="1:7" x14ac:dyDescent="0.25">
      <c r="A5" s="50"/>
      <c r="B5" s="50"/>
      <c r="C5" s="50"/>
      <c r="D5" s="50"/>
      <c r="E5" s="50"/>
      <c r="F5" s="50"/>
      <c r="G5" s="50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customHeight="1" x14ac:dyDescent="0.25">
      <c r="A7" s="50"/>
      <c r="B7" s="50"/>
      <c r="C7" s="50"/>
      <c r="D7" s="50"/>
      <c r="E7" s="50"/>
      <c r="F7" s="50"/>
      <c r="G7" s="50"/>
    </row>
    <row r="8" spans="1:7" ht="22.5" customHeight="1" x14ac:dyDescent="0.25">
      <c r="A8" s="50"/>
      <c r="B8" s="50"/>
      <c r="C8" s="50"/>
      <c r="D8" s="50"/>
      <c r="E8" s="50"/>
      <c r="F8" s="50"/>
      <c r="G8" s="50"/>
    </row>
    <row r="9" spans="1:7" ht="20.25" customHeight="1" thickBot="1" x14ac:dyDescent="0.3">
      <c r="A9" s="51"/>
      <c r="B9" s="51"/>
      <c r="C9" s="51"/>
      <c r="D9" s="51"/>
      <c r="E9" s="51"/>
      <c r="F9" s="51"/>
      <c r="G9" s="51"/>
    </row>
    <row r="10" spans="1:7" ht="15.75" thickBot="1" x14ac:dyDescent="0.3">
      <c r="A10" s="49" t="s">
        <v>81</v>
      </c>
      <c r="B10" s="47"/>
      <c r="C10" s="47"/>
      <c r="D10" s="47"/>
      <c r="E10" s="47"/>
      <c r="F10" s="47"/>
      <c r="G10" s="52"/>
    </row>
    <row r="11" spans="1:7" ht="15.75" thickBot="1" x14ac:dyDescent="0.3">
      <c r="A11" s="46" t="str">
        <f>Consolidado!A11</f>
        <v>Periodo Enero - Marzo 2019</v>
      </c>
      <c r="B11" s="47"/>
      <c r="C11" s="47"/>
      <c r="D11" s="47"/>
      <c r="E11" s="47"/>
      <c r="F11" s="47"/>
      <c r="G11" s="48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1" t="s">
        <v>30</v>
      </c>
      <c r="B13" s="31" t="s">
        <v>2</v>
      </c>
      <c r="C13" s="31" t="s">
        <v>37</v>
      </c>
      <c r="D13" s="31" t="s">
        <v>55</v>
      </c>
      <c r="E13" s="31" t="s">
        <v>27</v>
      </c>
      <c r="F13" s="32">
        <v>3825</v>
      </c>
      <c r="G13" s="33">
        <v>27708</v>
      </c>
    </row>
    <row r="14" spans="1:7" x14ac:dyDescent="0.25">
      <c r="A14" s="31" t="s">
        <v>30</v>
      </c>
      <c r="B14" s="31" t="s">
        <v>2</v>
      </c>
      <c r="C14" s="31" t="s">
        <v>37</v>
      </c>
      <c r="D14" s="31" t="s">
        <v>55</v>
      </c>
      <c r="E14" s="31" t="s">
        <v>22</v>
      </c>
      <c r="F14" s="32">
        <v>13305</v>
      </c>
      <c r="G14" s="33">
        <v>83999.578125</v>
      </c>
    </row>
    <row r="15" spans="1:7" x14ac:dyDescent="0.25">
      <c r="A15" s="31" t="s">
        <v>30</v>
      </c>
      <c r="B15" s="31" t="s">
        <v>2</v>
      </c>
      <c r="C15" s="31" t="s">
        <v>37</v>
      </c>
      <c r="D15" s="31" t="s">
        <v>57</v>
      </c>
      <c r="E15" s="31" t="s">
        <v>66</v>
      </c>
      <c r="F15" s="32">
        <v>8511.7197265625</v>
      </c>
      <c r="G15" s="33">
        <v>10714.150390625</v>
      </c>
    </row>
    <row r="16" spans="1:7" x14ac:dyDescent="0.25">
      <c r="A16" s="31" t="s">
        <v>30</v>
      </c>
      <c r="B16" s="31" t="s">
        <v>2</v>
      </c>
      <c r="C16" s="31" t="s">
        <v>37</v>
      </c>
      <c r="D16" s="31" t="s">
        <v>58</v>
      </c>
      <c r="E16" s="31" t="s">
        <v>38</v>
      </c>
      <c r="F16" s="32">
        <v>7041.5</v>
      </c>
      <c r="G16" s="33">
        <v>29327.0390625</v>
      </c>
    </row>
    <row r="17" spans="1:7" x14ac:dyDescent="0.25">
      <c r="A17" s="31" t="s">
        <v>30</v>
      </c>
      <c r="B17" s="31" t="s">
        <v>2</v>
      </c>
      <c r="C17" s="31" t="s">
        <v>37</v>
      </c>
      <c r="D17" s="31" t="s">
        <v>58</v>
      </c>
      <c r="E17" s="31" t="s">
        <v>25</v>
      </c>
      <c r="F17" s="32">
        <v>112916.427734375</v>
      </c>
      <c r="G17" s="33">
        <v>311720.01171875</v>
      </c>
    </row>
    <row r="18" spans="1:7" x14ac:dyDescent="0.25">
      <c r="A18" s="31" t="s">
        <v>30</v>
      </c>
      <c r="B18" s="31" t="s">
        <v>2</v>
      </c>
      <c r="C18" s="31" t="s">
        <v>37</v>
      </c>
      <c r="D18" s="31" t="s">
        <v>58</v>
      </c>
      <c r="E18" s="31" t="s">
        <v>68</v>
      </c>
      <c r="F18" s="32">
        <v>21249.599609375</v>
      </c>
      <c r="G18" s="33">
        <v>122357.6484375</v>
      </c>
    </row>
    <row r="19" spans="1:7" x14ac:dyDescent="0.25">
      <c r="A19" s="31" t="s">
        <v>30</v>
      </c>
      <c r="B19" s="31" t="s">
        <v>2</v>
      </c>
      <c r="C19" s="31" t="s">
        <v>37</v>
      </c>
      <c r="D19" s="31" t="s">
        <v>58</v>
      </c>
      <c r="E19" s="31" t="s">
        <v>59</v>
      </c>
      <c r="F19" s="32">
        <v>42527.51953125</v>
      </c>
      <c r="G19" s="33">
        <v>106727.52734375</v>
      </c>
    </row>
    <row r="20" spans="1:7" x14ac:dyDescent="0.25">
      <c r="A20" s="31" t="s">
        <v>30</v>
      </c>
      <c r="B20" s="31" t="s">
        <v>2</v>
      </c>
      <c r="C20" s="31" t="s">
        <v>37</v>
      </c>
      <c r="D20" s="31" t="s">
        <v>60</v>
      </c>
      <c r="E20" s="31" t="s">
        <v>38</v>
      </c>
      <c r="F20" s="32">
        <v>14781.83984375</v>
      </c>
      <c r="G20" s="33">
        <v>37426.2890625</v>
      </c>
    </row>
    <row r="21" spans="1:7" x14ac:dyDescent="0.25">
      <c r="A21" s="31" t="s">
        <v>30</v>
      </c>
      <c r="B21" s="31" t="s">
        <v>2</v>
      </c>
      <c r="C21" s="31" t="s">
        <v>37</v>
      </c>
      <c r="D21" s="31" t="s">
        <v>60</v>
      </c>
      <c r="E21" s="31" t="s">
        <v>59</v>
      </c>
      <c r="F21" s="32">
        <v>30376.25</v>
      </c>
      <c r="G21" s="33">
        <v>89050.611328125</v>
      </c>
    </row>
    <row r="22" spans="1:7" ht="15.75" thickBot="1" x14ac:dyDescent="0.3">
      <c r="A22" s="18" t="s">
        <v>80</v>
      </c>
      <c r="B22" s="20"/>
      <c r="C22" s="20"/>
      <c r="D22" s="20"/>
      <c r="E22" s="20"/>
      <c r="F22" s="20">
        <f>SUM(F13:F21)</f>
        <v>254534.8564453125</v>
      </c>
      <c r="G22" s="19">
        <f>SUM(G13:G21)</f>
        <v>819030.85546875</v>
      </c>
    </row>
    <row r="23" spans="1:7" x14ac:dyDescent="0.25">
      <c r="A23" s="31" t="s">
        <v>61</v>
      </c>
      <c r="B23" s="31" t="s">
        <v>2</v>
      </c>
      <c r="C23" s="31" t="s">
        <v>37</v>
      </c>
      <c r="D23" s="31" t="s">
        <v>55</v>
      </c>
      <c r="E23" s="31" t="s">
        <v>22</v>
      </c>
      <c r="F23" s="32">
        <v>22176</v>
      </c>
      <c r="G23" s="33">
        <v>140000</v>
      </c>
    </row>
    <row r="24" spans="1:7" x14ac:dyDescent="0.25">
      <c r="A24" s="31" t="s">
        <v>61</v>
      </c>
      <c r="B24" s="31" t="s">
        <v>2</v>
      </c>
      <c r="C24" s="31" t="s">
        <v>37</v>
      </c>
      <c r="D24" s="31" t="s">
        <v>58</v>
      </c>
      <c r="E24" s="31" t="s">
        <v>44</v>
      </c>
      <c r="F24" s="32">
        <v>9384.099609375</v>
      </c>
      <c r="G24" s="33">
        <v>90658.59375</v>
      </c>
    </row>
    <row r="25" spans="1:7" x14ac:dyDescent="0.25">
      <c r="A25" s="31" t="s">
        <v>61</v>
      </c>
      <c r="B25" s="31" t="s">
        <v>2</v>
      </c>
      <c r="C25" s="31" t="s">
        <v>37</v>
      </c>
      <c r="D25" s="31" t="s">
        <v>58</v>
      </c>
      <c r="E25" s="31" t="s">
        <v>38</v>
      </c>
      <c r="F25" s="32">
        <v>7360</v>
      </c>
      <c r="G25" s="33">
        <v>31972.080078125</v>
      </c>
    </row>
    <row r="26" spans="1:7" x14ac:dyDescent="0.25">
      <c r="A26" s="31" t="s">
        <v>61</v>
      </c>
      <c r="B26" s="31" t="s">
        <v>2</v>
      </c>
      <c r="C26" s="31" t="s">
        <v>37</v>
      </c>
      <c r="D26" s="31" t="s">
        <v>58</v>
      </c>
      <c r="E26" s="31" t="s">
        <v>25</v>
      </c>
      <c r="F26" s="32">
        <v>156895.478515625</v>
      </c>
      <c r="G26" s="33">
        <v>428480.91015625</v>
      </c>
    </row>
    <row r="27" spans="1:7" x14ac:dyDescent="0.25">
      <c r="A27" s="31" t="s">
        <v>61</v>
      </c>
      <c r="B27" s="31" t="s">
        <v>2</v>
      </c>
      <c r="C27" s="31" t="s">
        <v>37</v>
      </c>
      <c r="D27" s="31" t="s">
        <v>58</v>
      </c>
      <c r="E27" s="31" t="s">
        <v>59</v>
      </c>
      <c r="F27" s="32">
        <v>47775.0791015625</v>
      </c>
      <c r="G27" s="33">
        <v>139989.53125</v>
      </c>
    </row>
    <row r="28" spans="1:7" x14ac:dyDescent="0.25">
      <c r="A28" s="31" t="s">
        <v>61</v>
      </c>
      <c r="B28" s="31" t="s">
        <v>2</v>
      </c>
      <c r="C28" s="31" t="s">
        <v>37</v>
      </c>
      <c r="D28" s="31" t="s">
        <v>60</v>
      </c>
      <c r="E28" s="31" t="s">
        <v>59</v>
      </c>
      <c r="F28" s="32">
        <v>26564.060546875</v>
      </c>
      <c r="G28" s="33">
        <v>71070.0390625</v>
      </c>
    </row>
    <row r="29" spans="1:7" ht="15.75" thickBot="1" x14ac:dyDescent="0.3">
      <c r="A29" s="18" t="s">
        <v>78</v>
      </c>
      <c r="B29" s="20"/>
      <c r="C29" s="20"/>
      <c r="D29" s="20"/>
      <c r="E29" s="20"/>
      <c r="F29" s="20">
        <f>SUM(F23:F28)</f>
        <v>270154.7177734375</v>
      </c>
      <c r="G29" s="19">
        <f>SUM(G23:G28)</f>
        <v>902171.154296875</v>
      </c>
    </row>
    <row r="30" spans="1:7" x14ac:dyDescent="0.25">
      <c r="A30" s="31" t="s">
        <v>62</v>
      </c>
      <c r="B30" s="31" t="s">
        <v>2</v>
      </c>
      <c r="C30" s="31" t="s">
        <v>37</v>
      </c>
      <c r="D30" s="31" t="s">
        <v>55</v>
      </c>
      <c r="E30" s="31" t="s">
        <v>27</v>
      </c>
      <c r="F30" s="32">
        <v>19466.7197265625</v>
      </c>
      <c r="G30" s="33">
        <v>23734.39990234375</v>
      </c>
    </row>
    <row r="31" spans="1:7" x14ac:dyDescent="0.25">
      <c r="A31" s="31" t="s">
        <v>62</v>
      </c>
      <c r="B31" s="31" t="s">
        <v>2</v>
      </c>
      <c r="C31" s="31" t="s">
        <v>37</v>
      </c>
      <c r="D31" s="31" t="s">
        <v>55</v>
      </c>
      <c r="E31" s="31" t="s">
        <v>22</v>
      </c>
      <c r="F31" s="32">
        <v>22176</v>
      </c>
      <c r="G31" s="33">
        <v>140000</v>
      </c>
    </row>
    <row r="32" spans="1:7" x14ac:dyDescent="0.25">
      <c r="A32" s="31" t="s">
        <v>62</v>
      </c>
      <c r="B32" s="31" t="s">
        <v>2</v>
      </c>
      <c r="C32" s="31" t="s">
        <v>37</v>
      </c>
      <c r="D32" s="31" t="s">
        <v>57</v>
      </c>
      <c r="E32" s="31" t="s">
        <v>66</v>
      </c>
      <c r="F32" s="32">
        <v>9276.599609375</v>
      </c>
      <c r="G32" s="33">
        <v>33302.30078125</v>
      </c>
    </row>
    <row r="33" spans="1:7" x14ac:dyDescent="0.25">
      <c r="A33" s="31" t="s">
        <v>62</v>
      </c>
      <c r="B33" s="31" t="s">
        <v>2</v>
      </c>
      <c r="C33" s="31" t="s">
        <v>37</v>
      </c>
      <c r="D33" s="31" t="s">
        <v>58</v>
      </c>
      <c r="E33" s="31" t="s">
        <v>38</v>
      </c>
      <c r="F33" s="32">
        <v>99639.9296875</v>
      </c>
      <c r="G33" s="33">
        <v>362723.759765625</v>
      </c>
    </row>
    <row r="34" spans="1:7" x14ac:dyDescent="0.25">
      <c r="A34" s="31" t="s">
        <v>62</v>
      </c>
      <c r="B34" s="31" t="s">
        <v>2</v>
      </c>
      <c r="C34" s="31" t="s">
        <v>37</v>
      </c>
      <c r="D34" s="31" t="s">
        <v>58</v>
      </c>
      <c r="E34" s="31" t="s">
        <v>67</v>
      </c>
      <c r="F34" s="32">
        <v>7153.7998046875</v>
      </c>
      <c r="G34" s="33">
        <v>43902.73828125</v>
      </c>
    </row>
    <row r="35" spans="1:7" x14ac:dyDescent="0.25">
      <c r="A35" s="31" t="s">
        <v>62</v>
      </c>
      <c r="B35" s="31" t="s">
        <v>2</v>
      </c>
      <c r="C35" s="31" t="s">
        <v>37</v>
      </c>
      <c r="D35" s="31" t="s">
        <v>58</v>
      </c>
      <c r="E35" s="31" t="s">
        <v>25</v>
      </c>
      <c r="F35" s="32">
        <v>78715.35888671875</v>
      </c>
      <c r="G35" s="33">
        <v>223852.017578125</v>
      </c>
    </row>
    <row r="36" spans="1:7" x14ac:dyDescent="0.25">
      <c r="A36" s="31" t="s">
        <v>62</v>
      </c>
      <c r="B36" s="31" t="s">
        <v>2</v>
      </c>
      <c r="C36" s="31" t="s">
        <v>37</v>
      </c>
      <c r="D36" s="31" t="s">
        <v>58</v>
      </c>
      <c r="E36" s="31" t="s">
        <v>59</v>
      </c>
      <c r="F36" s="32">
        <v>34315.58984375</v>
      </c>
      <c r="G36" s="33">
        <v>108264.298828125</v>
      </c>
    </row>
    <row r="37" spans="1:7" x14ac:dyDescent="0.25">
      <c r="A37" s="31" t="s">
        <v>62</v>
      </c>
      <c r="B37" s="31" t="s">
        <v>2</v>
      </c>
      <c r="C37" s="31" t="s">
        <v>37</v>
      </c>
      <c r="D37" s="31" t="s">
        <v>60</v>
      </c>
      <c r="E37" s="31" t="s">
        <v>44</v>
      </c>
      <c r="F37" s="32">
        <v>12454.080078125</v>
      </c>
      <c r="G37" s="33">
        <v>106673.3125</v>
      </c>
    </row>
    <row r="38" spans="1:7" x14ac:dyDescent="0.25">
      <c r="A38" s="31" t="s">
        <v>62</v>
      </c>
      <c r="B38" s="31" t="s">
        <v>2</v>
      </c>
      <c r="C38" s="31" t="s">
        <v>37</v>
      </c>
      <c r="D38" s="31" t="s">
        <v>60</v>
      </c>
      <c r="E38" s="31" t="s">
        <v>27</v>
      </c>
      <c r="F38" s="32">
        <v>6503.0400390625</v>
      </c>
      <c r="G38" s="33">
        <v>19661.259765625</v>
      </c>
    </row>
    <row r="39" spans="1:7" x14ac:dyDescent="0.25">
      <c r="A39" s="31" t="s">
        <v>62</v>
      </c>
      <c r="B39" s="31" t="s">
        <v>2</v>
      </c>
      <c r="C39" s="31" t="s">
        <v>37</v>
      </c>
      <c r="D39" s="31" t="s">
        <v>60</v>
      </c>
      <c r="E39" s="31" t="s">
        <v>25</v>
      </c>
      <c r="F39" s="32">
        <v>73403.771484375</v>
      </c>
      <c r="G39" s="33">
        <v>202633.03515625</v>
      </c>
    </row>
    <row r="40" spans="1:7" x14ac:dyDescent="0.25">
      <c r="A40" s="31" t="s">
        <v>62</v>
      </c>
      <c r="B40" s="31" t="s">
        <v>2</v>
      </c>
      <c r="C40" s="31" t="s">
        <v>37</v>
      </c>
      <c r="D40" s="31" t="s">
        <v>60</v>
      </c>
      <c r="E40" s="31" t="s">
        <v>59</v>
      </c>
      <c r="F40" s="32">
        <v>38910.1298828125</v>
      </c>
      <c r="G40" s="33">
        <v>107127.44140625</v>
      </c>
    </row>
    <row r="41" spans="1:7" ht="15.75" thickBot="1" x14ac:dyDescent="0.3">
      <c r="A41" s="18" t="s">
        <v>79</v>
      </c>
      <c r="B41" s="20"/>
      <c r="C41" s="20"/>
      <c r="D41" s="20"/>
      <c r="E41" s="20"/>
      <c r="F41" s="20">
        <f>SUM(F30:F40)</f>
        <v>402015.01904296875</v>
      </c>
      <c r="G41" s="19">
        <f>SUM(G30:G40)</f>
        <v>1371874.5639648438</v>
      </c>
    </row>
    <row r="42" spans="1:7" ht="16.5" thickBot="1" x14ac:dyDescent="0.3">
      <c r="A42" s="16" t="s">
        <v>0</v>
      </c>
      <c r="B42" s="16"/>
      <c r="C42" s="16"/>
      <c r="D42" s="16"/>
      <c r="E42" s="16"/>
      <c r="F42" s="16">
        <f>SUM(F41,F29,F22)</f>
        <v>926704.59326171875</v>
      </c>
      <c r="G42" s="17">
        <f>SUM(G41,G29,G22)</f>
        <v>3093076.5737304688</v>
      </c>
    </row>
    <row r="44" spans="1:7" x14ac:dyDescent="0.25">
      <c r="A44" t="s">
        <v>77</v>
      </c>
    </row>
  </sheetData>
  <sortState xmlns:xlrd2="http://schemas.microsoft.com/office/spreadsheetml/2017/richdata2" ref="A12:H154">
    <sortCondition ref="D12:D154"/>
    <sortCondition ref="E12:E154"/>
  </sortState>
  <mergeCells count="3">
    <mergeCell ref="A11:G11"/>
    <mergeCell ref="A10:G10"/>
    <mergeCell ref="A1:G9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8" bestFit="1" customWidth="1"/>
  </cols>
  <sheetData>
    <row r="1" spans="1:7" x14ac:dyDescent="0.25">
      <c r="A1" s="37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5">
        <f>Consolidado!A9</f>
        <v>0</v>
      </c>
      <c r="B9" s="55"/>
      <c r="C9" s="55"/>
      <c r="D9" s="55"/>
      <c r="E9" s="55"/>
      <c r="F9" s="55"/>
      <c r="G9" s="55"/>
    </row>
    <row r="10" spans="1:7" ht="15.75" thickBot="1" x14ac:dyDescent="0.3">
      <c r="A10" s="49" t="s">
        <v>40</v>
      </c>
      <c r="B10" s="47"/>
      <c r="C10" s="47"/>
      <c r="D10" s="47"/>
      <c r="E10" s="47"/>
      <c r="F10" s="47"/>
      <c r="G10" s="52"/>
    </row>
    <row r="11" spans="1:7" ht="15.75" thickBot="1" x14ac:dyDescent="0.3">
      <c r="A11" s="2" t="s">
        <v>4</v>
      </c>
      <c r="B11" s="34" t="s">
        <v>5</v>
      </c>
      <c r="C11" s="34" t="s">
        <v>6</v>
      </c>
      <c r="D11" s="34" t="s">
        <v>13</v>
      </c>
      <c r="E11" s="34" t="s">
        <v>20</v>
      </c>
      <c r="F11" s="35" t="s">
        <v>7</v>
      </c>
      <c r="G11" s="36" t="s">
        <v>8</v>
      </c>
    </row>
    <row r="12" spans="1:7" x14ac:dyDescent="0.25">
      <c r="A12" s="31"/>
      <c r="B12" s="31"/>
      <c r="C12" s="31"/>
      <c r="D12" s="31"/>
      <c r="E12" s="31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1"/>
      <c r="B14" s="31"/>
      <c r="C14" s="31"/>
      <c r="D14" s="31"/>
      <c r="E14" s="31"/>
      <c r="F14" s="32"/>
      <c r="G14" s="33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4" t="s">
        <v>0</v>
      </c>
      <c r="B16" s="24"/>
      <c r="C16" s="24"/>
      <c r="D16" s="24"/>
      <c r="E16" s="24"/>
      <c r="F16" s="24">
        <f>SUM(F15,F13)</f>
        <v>0</v>
      </c>
      <c r="G16" s="25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2019-04-09T19:27:39Z</cp:lastPrinted>
  <dcterms:created xsi:type="dcterms:W3CDTF">2013-05-27T12:29:06Z</dcterms:created>
  <dcterms:modified xsi:type="dcterms:W3CDTF">2025-06-04T19:54:21Z</dcterms:modified>
</cp:coreProperties>
</file>