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EstefaniTaveras\Desktop\"/>
    </mc:Choice>
  </mc:AlternateContent>
  <xr:revisionPtr revIDLastSave="0" documentId="13_ncr:1_{BD942448-F8FE-4A76-9F09-E88959A6335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lantilla Ejecución" sheetId="3" r:id="rId1"/>
  </sheets>
  <definedNames>
    <definedName name="_xlnm.Print_Area" localSheetId="0">'Plantilla Ejecución'!$A$1:$O$104</definedName>
    <definedName name="_xlnm.Print_Titles" localSheetId="0">'Plantilla Ejecución'!$13:$13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9" i="3" l="1"/>
  <c r="O90" i="3"/>
  <c r="O89" i="3"/>
  <c r="O88" i="3" s="1"/>
  <c r="O87" i="3"/>
  <c r="O86" i="3"/>
  <c r="O84" i="3"/>
  <c r="O83" i="3"/>
  <c r="O77" i="3"/>
  <c r="O78" i="3"/>
  <c r="O76" i="3"/>
  <c r="O74" i="3"/>
  <c r="O73" i="3"/>
  <c r="O69" i="3"/>
  <c r="O70" i="3"/>
  <c r="O71" i="3"/>
  <c r="O68" i="3"/>
  <c r="O59" i="3"/>
  <c r="O60" i="3"/>
  <c r="O61" i="3"/>
  <c r="O62" i="3"/>
  <c r="O63" i="3"/>
  <c r="O64" i="3"/>
  <c r="O65" i="3"/>
  <c r="O66" i="3"/>
  <c r="O58" i="3"/>
  <c r="O51" i="3"/>
  <c r="O52" i="3"/>
  <c r="O53" i="3"/>
  <c r="O54" i="3"/>
  <c r="O55" i="3"/>
  <c r="O56" i="3"/>
  <c r="O50" i="3"/>
  <c r="O43" i="3"/>
  <c r="O44" i="3"/>
  <c r="O45" i="3"/>
  <c r="O46" i="3"/>
  <c r="O47" i="3"/>
  <c r="O48" i="3"/>
  <c r="O42" i="3"/>
  <c r="O33" i="3"/>
  <c r="O34" i="3"/>
  <c r="O35" i="3"/>
  <c r="O36" i="3"/>
  <c r="O37" i="3"/>
  <c r="O38" i="3"/>
  <c r="O39" i="3"/>
  <c r="O40" i="3"/>
  <c r="O32" i="3"/>
  <c r="O23" i="3"/>
  <c r="O24" i="3"/>
  <c r="O25" i="3"/>
  <c r="O26" i="3"/>
  <c r="O27" i="3"/>
  <c r="O28" i="3"/>
  <c r="O29" i="3"/>
  <c r="O30" i="3"/>
  <c r="O22" i="3"/>
  <c r="O17" i="3"/>
  <c r="O18" i="3"/>
  <c r="O19" i="3"/>
  <c r="O20" i="3"/>
  <c r="O16" i="3"/>
  <c r="N92" i="3"/>
  <c r="N90" i="3"/>
  <c r="N79" i="3"/>
  <c r="M90" i="3"/>
  <c r="M79" i="3"/>
  <c r="M92" i="3" s="1"/>
  <c r="L90" i="3"/>
  <c r="L79" i="3"/>
  <c r="K90" i="3"/>
  <c r="K79" i="3"/>
  <c r="K92" i="3" s="1"/>
  <c r="J90" i="3"/>
  <c r="J79" i="3"/>
  <c r="J92" i="3" s="1"/>
  <c r="I90" i="3"/>
  <c r="I79" i="3"/>
  <c r="I92" i="3" s="1"/>
  <c r="B72" i="3"/>
  <c r="B67" i="3"/>
  <c r="B57" i="3"/>
  <c r="B49" i="3"/>
  <c r="B41" i="3"/>
  <c r="B31" i="3"/>
  <c r="B21" i="3"/>
  <c r="B15" i="3"/>
  <c r="C90" i="3"/>
  <c r="B88" i="3"/>
  <c r="B85" i="3"/>
  <c r="B82" i="3"/>
  <c r="B75" i="3"/>
  <c r="H90" i="3"/>
  <c r="H79" i="3"/>
  <c r="G90" i="3"/>
  <c r="G79" i="3"/>
  <c r="F90" i="3"/>
  <c r="L92" i="3" l="1"/>
  <c r="O72" i="3"/>
  <c r="B79" i="3"/>
  <c r="B90" i="3"/>
  <c r="O57" i="3"/>
  <c r="O15" i="3"/>
  <c r="O85" i="3"/>
  <c r="O21" i="3"/>
  <c r="O49" i="3"/>
  <c r="O31" i="3"/>
  <c r="O75" i="3"/>
  <c r="O67" i="3"/>
  <c r="H92" i="3"/>
  <c r="O82" i="3"/>
  <c r="G92" i="3"/>
  <c r="C79" i="3"/>
  <c r="C92" i="3" s="1"/>
  <c r="B92" i="3" l="1"/>
  <c r="D90" i="3"/>
  <c r="E90" i="3"/>
  <c r="O92" i="3" l="1"/>
  <c r="D79" i="3"/>
  <c r="E79" i="3"/>
  <c r="E92" i="3" s="1"/>
  <c r="D92" i="3" l="1"/>
  <c r="F79" i="3" l="1"/>
  <c r="F92" i="3" s="1"/>
</calcChain>
</file>

<file path=xl/sharedStrings.xml><?xml version="1.0" encoding="utf-8"?>
<sst xmlns="http://schemas.openxmlformats.org/spreadsheetml/2006/main" count="113" uniqueCount="108">
  <si>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</si>
  <si>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</si>
  <si>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</si>
  <si>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</si>
  <si>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</si>
  <si>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</si>
  <si>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</si>
  <si>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</si>
  <si>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</si>
  <si>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</si>
  <si>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</si>
  <si>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</si>
  <si>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</si>
  <si>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</si>
  <si>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</si>
  <si>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</si>
  <si>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</si>
  <si>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</si>
  <si>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</si>
  <si>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</si>
  <si>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</si>
  <si>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</si>
  <si>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</si>
  <si>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</si>
  <si>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</si>
  <si>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</si>
  <si>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</si>
  <si>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</si>
  <si>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</si>
  <si>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</si>
  <si>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</si>
  <si>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</si>
  <si>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</si>
  <si>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</si>
  <si>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</si>
  <si>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</si>
  <si>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</si>
  <si>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</si>
  <si>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</si>
  <si>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</si>
  <si>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</si>
  <si>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</si>
  <si>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</si>
  <si>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</si>
  <si>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</si>
  <si>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</si>
  <si>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</si>
  <si>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</si>
  <si>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</si>
  <si>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</si>
  <si>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</si>
  <si>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</si>
  <si>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</si>
  <si>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</si>
  <si>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</si>
  <si>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</si>
  <si>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</si>
  <si>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</si>
  <si>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</si>
  <si>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</si>
  <si>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</si>
  <si>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</si>
  <si>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</si>
  <si>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</si>
  <si>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</si>
  <si>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</si>
  <si>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</si>
  <si>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</si>
  <si>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</si>
  <si>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</si>
  <si>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</si>
  <si>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</si>
  <si>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</si>
  <si>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</si>
  <si>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</si>
  <si>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</si>
  <si>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</si>
  <si>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</si>
  <si>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</si>
  <si>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</si>
  <si>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</si>
  <si>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</si>
  <si>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</si>
  <si>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</si>
  <si>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</si>
  <si>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</si>
  <si>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</si>
  <si>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</si>
  <si>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</si>
  <si>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</si>
  <si>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</si>
  <si>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Departamento Financiero</t>
  </si>
  <si>
    <t>Año 2022</t>
  </si>
  <si>
    <t>Presupuesto Aprobado</t>
  </si>
  <si>
    <t>Presupuesto Modificado</t>
  </si>
  <si>
    <t>Marzo</t>
  </si>
  <si>
    <t>Abril</t>
  </si>
  <si>
    <t>Mayo</t>
  </si>
  <si>
    <t>Gastos Devengados</t>
  </si>
  <si>
    <t>NOTAS:</t>
  </si>
  <si>
    <t>6.Fuente:  Reporte del -SIGEF</t>
  </si>
  <si>
    <t>Junio</t>
  </si>
  <si>
    <t>Julio</t>
  </si>
  <si>
    <t>Agosto</t>
  </si>
  <si>
    <t>Septiembre</t>
  </si>
  <si>
    <t>Octubre</t>
  </si>
  <si>
    <t>Division de Presupuesto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</si>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</sst>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43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5" fillId="0" borderId="0" xfId="1" applyFont="1" applyAlignment="1"/>
    <xf numFmtId="43" fontId="8" fillId="3" borderId="3" xfId="1" applyFont="1" applyFill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/>
    <xf numFmtId="0" fontId="4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vertical="center" wrapText="1"/>
    </xf>
    <xf numFmtId="43" fontId="4" fillId="0" borderId="0" xfId="1" applyFont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5" fillId="0" borderId="0" xfId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0" borderId="2" xfId="1" applyNumberFormat="1" applyFont="1" applyBorder="1" applyAlignment="1">
      <alignment horizontal="right" vertical="center"/>
    </xf>
    <xf numFmtId="4" fontId="0" fillId="0" borderId="2" xfId="0" applyNumberFormat="1" applyBorder="1"/>
    <xf numFmtId="4" fontId="8" fillId="2" borderId="3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4" fillId="0" borderId="0" xfId="1" applyNumberFormat="1" applyFont="1" applyBorder="1" applyAlignment="1">
      <alignment horizontal="right" vertical="center" wrapText="1"/>
    </xf>
    <xf numFmtId="4" fontId="5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6" fillId="0" borderId="0" xfId="1" applyNumberFormat="1" applyFont="1" applyBorder="1" applyAlignment="1">
      <alignment vertical="center" wrapText="1"/>
    </xf>
    <xf numFmtId="4" fontId="6" fillId="0" borderId="0" xfId="1" applyNumberFormat="1" applyFont="1" applyBorder="1" applyAlignment="1">
      <alignment horizontal="right" vertical="center"/>
    </xf>
    <xf numFmtId="4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left"/>
    </xf>
    <xf numFmtId="0" fontId="5" fillId="0" borderId="1" xfId="0" applyFont="1" applyBorder="1"/>
    <xf numFmtId="0" fontId="4" fillId="0" borderId="5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4" fontId="8" fillId="2" borderId="2" xfId="1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0" xfId="0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52757</xdr:colOff>
      <xdr:row>0</xdr:row>
      <xdr:rowOff>0</xdr:rowOff>
    </xdr:from>
    <xdr:to>
      <xdr:col>7</xdr:col>
      <xdr:colOff>619592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3232" y="0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1</xdr:col>
      <xdr:colOff>0</xdr:colOff>
      <xdr:row>103</xdr:row>
      <xdr:rowOff>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47459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2BEC7E4-135B-4635-B336-4A88BD38C0DA}"/>
            </a:ext>
          </a:extLst>
        </xdr:cNvPr>
        <xdr:cNvCxnSpPr/>
      </xdr:nvCxnSpPr>
      <xdr:spPr>
        <a:xfrm flipV="1">
          <a:off x="3676650" y="262699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Z214"/>
  <sheetViews>
    <sheetView tabSelected="1" zoomScaleNormal="100" zoomScaleSheetLayoutView="100" workbookViewId="0">
      <selection activeCell="J102" sqref="J102"/>
    </sheetView>
  </sheetViews>
  <sheetFormatPr baseColWidth="10" defaultRowHeight="15" x14ac:dyDescent="0.25"/>
  <cols>
    <col min="1" max="1" width="38.5703125" style="9" customWidth="1"/>
    <col min="2" max="2" width="16.5703125" customWidth="1"/>
    <col min="3" max="3" width="13.140625" bestFit="1" customWidth="1"/>
    <col min="4" max="6" width="15.28515625" style="6" bestFit="1" customWidth="1"/>
    <col min="7" max="8" width="15.28515625" style="6" customWidth="1"/>
    <col min="9" max="12" width="15.28515625" style="6" bestFit="1" customWidth="1"/>
    <col min="13" max="14" width="15.28515625" style="6" customWidth="1"/>
    <col min="15" max="15" width="16.140625" style="6" bestFit="1" customWidth="1"/>
    <col min="16" max="16" width="9.140625" style="1"/>
    <col min="17" max="17" width="85.42578125" style="1" bestFit="1" customWidth="1"/>
    <col min="18" max="18" width="9.140625" style="1"/>
    <col min="19" max="26" width="6" style="1" bestFit="1" customWidth="1"/>
  </cols>
  <sheetData>
    <row r="6" spans="1:26" ht="15.75" x14ac:dyDescent="0.25">
      <c r="A6" s="53" t="s">
        <v>80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Q6" s="2" t="s">
        <v>79</v>
      </c>
    </row>
    <row r="7" spans="1:26" ht="15.75" x14ac:dyDescent="0.25">
      <c r="A7" s="53" t="s">
        <v>81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Q7" s="3" t="s">
        <v>82</v>
      </c>
    </row>
    <row r="8" spans="1:26" ht="15.75" x14ac:dyDescent="0.25">
      <c r="A8" s="53" t="s">
        <v>92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Q8" s="3" t="s">
        <v>83</v>
      </c>
    </row>
    <row r="9" spans="1:26" ht="15.75" x14ac:dyDescent="0.25">
      <c r="A9" s="53" t="s">
        <v>84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Q9" s="3" t="s">
        <v>85</v>
      </c>
    </row>
    <row r="10" spans="1:26" ht="15.75" x14ac:dyDescent="0.25">
      <c r="A10" s="54" t="s">
        <v>36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Q10" s="3" t="s">
        <v>86</v>
      </c>
    </row>
    <row r="11" spans="1:26" ht="15.7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  <c r="Q11" s="3"/>
    </row>
    <row r="12" spans="1:26" x14ac:dyDescent="0.25">
      <c r="D12" s="55" t="s">
        <v>98</v>
      </c>
      <c r="E12" s="56"/>
      <c r="F12" s="56"/>
      <c r="G12" s="56"/>
      <c r="H12" s="56"/>
      <c r="I12" s="56"/>
      <c r="J12" s="56"/>
      <c r="K12" s="56"/>
      <c r="L12" s="56"/>
      <c r="M12" s="56"/>
      <c r="N12" s="57"/>
      <c r="Q12" s="3" t="s">
        <v>87</v>
      </c>
    </row>
    <row r="13" spans="1:26" s="10" customFormat="1" ht="31.5" x14ac:dyDescent="0.2">
      <c r="A13" s="13" t="s">
        <v>0</v>
      </c>
      <c r="B13" s="23" t="s">
        <v>93</v>
      </c>
      <c r="C13" s="23" t="s">
        <v>94</v>
      </c>
      <c r="D13" s="23" t="s">
        <v>89</v>
      </c>
      <c r="E13" s="23" t="s">
        <v>90</v>
      </c>
      <c r="F13" s="13" t="s">
        <v>95</v>
      </c>
      <c r="G13" s="13" t="s">
        <v>96</v>
      </c>
      <c r="H13" s="13" t="s">
        <v>97</v>
      </c>
      <c r="I13" s="13" t="s">
        <v>101</v>
      </c>
      <c r="J13" s="13" t="s">
        <v>102</v>
      </c>
      <c r="K13" s="13" t="s">
        <v>103</v>
      </c>
      <c r="L13" s="13" t="s">
        <v>104</v>
      </c>
      <c r="M13" s="13" t="s">
        <v>105</v>
      </c>
      <c r="N13" s="13" t="s">
        <v>107</v>
      </c>
      <c r="O13" s="23" t="s">
        <v>88</v>
      </c>
    </row>
    <row r="14" spans="1:26" x14ac:dyDescent="0.25">
      <c r="A14" s="58" t="s">
        <v>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S14" s="4"/>
      <c r="T14" s="4"/>
      <c r="U14" s="4"/>
      <c r="V14" s="4"/>
      <c r="W14" s="4"/>
      <c r="X14" s="4"/>
      <c r="Y14" s="4"/>
      <c r="Z14" s="4"/>
    </row>
    <row r="15" spans="1:26" ht="24.95" customHeight="1" x14ac:dyDescent="0.25">
      <c r="A15" s="48" t="s">
        <v>2</v>
      </c>
      <c r="B15" s="49">
        <f>+B16+B17+B18+B19+B20</f>
        <v>495821859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>
        <f>+O16+O17+O18+O19+O20</f>
        <v>388626636.36999995</v>
      </c>
      <c r="S15" s="5"/>
    </row>
    <row r="16" spans="1:26" x14ac:dyDescent="0.25">
      <c r="A16" s="14" t="s">
        <v>3</v>
      </c>
      <c r="B16" s="30">
        <v>407550124</v>
      </c>
      <c r="C16" s="30">
        <v>0</v>
      </c>
      <c r="D16" s="31">
        <v>30189222.719999999</v>
      </c>
      <c r="E16" s="32">
        <v>30292456.050000001</v>
      </c>
      <c r="F16" s="32">
        <v>29594122.710000001</v>
      </c>
      <c r="G16" s="32">
        <v>31791337.420000002</v>
      </c>
      <c r="H16" s="32">
        <v>31655120.059999999</v>
      </c>
      <c r="I16" s="32">
        <v>30940966.239999998</v>
      </c>
      <c r="J16" s="32">
        <v>29954741.050000001</v>
      </c>
      <c r="K16" s="32">
        <v>30189207.719999999</v>
      </c>
      <c r="L16" s="32">
        <v>31312192.149999999</v>
      </c>
      <c r="M16" s="32">
        <v>29625041.050000001</v>
      </c>
      <c r="N16" s="32">
        <v>30753757.719999999</v>
      </c>
      <c r="O16" s="32">
        <f>+D16+E16+F16+G16+H16+I16+J16+K16+L16+M16+N16</f>
        <v>336298164.88999999</v>
      </c>
    </row>
    <row r="17" spans="1:15" x14ac:dyDescent="0.25">
      <c r="A17" s="14" t="s">
        <v>4</v>
      </c>
      <c r="B17" s="30">
        <v>33954550</v>
      </c>
      <c r="C17" s="33">
        <v>0</v>
      </c>
      <c r="D17" s="31">
        <v>0</v>
      </c>
      <c r="E17" s="32">
        <v>0</v>
      </c>
      <c r="F17" s="32">
        <v>59716.14</v>
      </c>
      <c r="G17" s="32">
        <v>1071000</v>
      </c>
      <c r="H17" s="32">
        <v>193354.4</v>
      </c>
      <c r="I17" s="32">
        <v>203338.35</v>
      </c>
      <c r="J17" s="32">
        <v>0</v>
      </c>
      <c r="K17" s="32">
        <v>0</v>
      </c>
      <c r="L17" s="32">
        <v>0</v>
      </c>
      <c r="M17" s="32">
        <v>0</v>
      </c>
      <c r="N17" s="32">
        <v>72454.95</v>
      </c>
      <c r="O17" s="32">
        <f t="shared" ref="O17:O20" si="0">+D17+E17+F17+G17+H17+I17+J17+K17+L17+M17+N17</f>
        <v>1599863.8399999999</v>
      </c>
    </row>
    <row r="18" spans="1:15" ht="24.95" customHeight="1" x14ac:dyDescent="0.25">
      <c r="A18" s="14" t="s">
        <v>37</v>
      </c>
      <c r="B18" s="30">
        <v>100000</v>
      </c>
      <c r="C18" s="33">
        <v>0</v>
      </c>
      <c r="D18" s="31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f t="shared" si="0"/>
        <v>0</v>
      </c>
    </row>
    <row r="19" spans="1:15" ht="24.95" customHeight="1" x14ac:dyDescent="0.25">
      <c r="A19" s="14" t="s">
        <v>5</v>
      </c>
      <c r="B19" s="30">
        <v>0</v>
      </c>
      <c r="C19" s="33">
        <v>0</v>
      </c>
      <c r="D19" s="31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12485.2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f t="shared" si="0"/>
        <v>12485.2</v>
      </c>
    </row>
    <row r="20" spans="1:15" ht="24.95" customHeight="1" x14ac:dyDescent="0.25">
      <c r="A20" s="14" t="s">
        <v>6</v>
      </c>
      <c r="B20" s="30">
        <v>54217185</v>
      </c>
      <c r="C20" s="33">
        <v>0</v>
      </c>
      <c r="D20" s="31">
        <v>4618156.33</v>
      </c>
      <c r="E20" s="32">
        <v>4634040.9400000004</v>
      </c>
      <c r="F20" s="32">
        <v>4527405.6399999997</v>
      </c>
      <c r="G20" s="32">
        <v>4549097.9800000004</v>
      </c>
      <c r="H20" s="32">
        <v>4763157.3099999996</v>
      </c>
      <c r="I20" s="32">
        <v>4645785.9800000004</v>
      </c>
      <c r="J20" s="32">
        <v>4579489.58</v>
      </c>
      <c r="K20" s="32">
        <v>4615633.99</v>
      </c>
      <c r="L20" s="32">
        <v>4553948.92</v>
      </c>
      <c r="M20" s="32">
        <v>4528327.54</v>
      </c>
      <c r="N20" s="32">
        <v>4701078.2300000004</v>
      </c>
      <c r="O20" s="32">
        <f t="shared" si="0"/>
        <v>50716122.439999998</v>
      </c>
    </row>
    <row r="21" spans="1:15" x14ac:dyDescent="0.25">
      <c r="A21" s="38" t="s">
        <v>7</v>
      </c>
      <c r="B21" s="39">
        <f>+B22+B23+B24+B25+B26+B27+B28+B29+B30</f>
        <v>39869789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39">
        <f>+O22+O23+O24+O25+O26+O27+O28+O29+O30</f>
        <v>17639379.139999997</v>
      </c>
    </row>
    <row r="22" spans="1:15" x14ac:dyDescent="0.25">
      <c r="A22" s="14" t="s">
        <v>8</v>
      </c>
      <c r="B22" s="30">
        <v>13025000</v>
      </c>
      <c r="C22" s="33">
        <v>0</v>
      </c>
      <c r="D22" s="31">
        <v>861674.73</v>
      </c>
      <c r="E22" s="32">
        <v>1144716.26</v>
      </c>
      <c r="F22" s="32">
        <v>1078863.4099999999</v>
      </c>
      <c r="G22" s="32">
        <v>1287222.6000000001</v>
      </c>
      <c r="H22" s="32">
        <v>1137740.96</v>
      </c>
      <c r="I22" s="32">
        <v>1281598.32</v>
      </c>
      <c r="J22" s="32">
        <v>991302.87</v>
      </c>
      <c r="K22" s="32">
        <v>1155010.3700000001</v>
      </c>
      <c r="L22" s="32">
        <v>1184913.48</v>
      </c>
      <c r="M22" s="32">
        <v>505694.41</v>
      </c>
      <c r="N22" s="32">
        <v>1683448.66</v>
      </c>
      <c r="O22" s="32">
        <f>+D22+E22+F22+G22+H22+I22+J22+K22+L22+M22+N22</f>
        <v>12312186.07</v>
      </c>
    </row>
    <row r="23" spans="1:15" ht="24.95" customHeight="1" x14ac:dyDescent="0.25">
      <c r="A23" s="14" t="s">
        <v>9</v>
      </c>
      <c r="B23" s="30">
        <v>50000</v>
      </c>
      <c r="C23" s="33">
        <v>0</v>
      </c>
      <c r="D23" s="31">
        <v>0</v>
      </c>
      <c r="E23" s="32">
        <v>0</v>
      </c>
      <c r="F23" s="32">
        <v>0</v>
      </c>
      <c r="G23" s="32">
        <v>164977.22</v>
      </c>
      <c r="H23" s="32">
        <v>104666</v>
      </c>
      <c r="I23" s="32">
        <v>0</v>
      </c>
      <c r="J23" s="32">
        <v>0</v>
      </c>
      <c r="K23" s="32">
        <v>0</v>
      </c>
      <c r="L23" s="32">
        <v>165736.9</v>
      </c>
      <c r="M23" s="32">
        <v>0</v>
      </c>
      <c r="N23" s="32">
        <v>0</v>
      </c>
      <c r="O23" s="32">
        <f t="shared" ref="O23:O30" si="1">+D23+E23+F23+G23+H23+I23+J23+K23+L23+M23+N23</f>
        <v>435380.12</v>
      </c>
    </row>
    <row r="24" spans="1:15" x14ac:dyDescent="0.25">
      <c r="A24" s="14" t="s">
        <v>10</v>
      </c>
      <c r="B24" s="30">
        <v>5320500</v>
      </c>
      <c r="C24" s="33">
        <v>0</v>
      </c>
      <c r="D24" s="31">
        <v>0</v>
      </c>
      <c r="E24" s="32">
        <v>287037.5</v>
      </c>
      <c r="F24" s="32">
        <v>115780</v>
      </c>
      <c r="G24" s="32">
        <v>98000</v>
      </c>
      <c r="H24" s="32">
        <v>0</v>
      </c>
      <c r="I24" s="32">
        <v>370115</v>
      </c>
      <c r="J24" s="32">
        <v>-126515</v>
      </c>
      <c r="K24" s="32">
        <v>195377.5</v>
      </c>
      <c r="L24" s="32">
        <v>83800</v>
      </c>
      <c r="M24" s="32">
        <v>296955</v>
      </c>
      <c r="N24" s="32">
        <v>259677</v>
      </c>
      <c r="O24" s="32">
        <f t="shared" si="1"/>
        <v>1580227</v>
      </c>
    </row>
    <row r="25" spans="1:15" x14ac:dyDescent="0.25">
      <c r="A25" s="14" t="s">
        <v>11</v>
      </c>
      <c r="B25" s="30">
        <v>0</v>
      </c>
      <c r="C25" s="33">
        <v>0</v>
      </c>
      <c r="D25" s="31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36149.300000000003</v>
      </c>
      <c r="O25" s="32">
        <f t="shared" si="1"/>
        <v>36149.300000000003</v>
      </c>
    </row>
    <row r="26" spans="1:15" x14ac:dyDescent="0.25">
      <c r="A26" s="14" t="s">
        <v>12</v>
      </c>
      <c r="B26" s="30">
        <v>43092</v>
      </c>
      <c r="C26" s="33">
        <v>0</v>
      </c>
      <c r="D26" s="31">
        <v>0</v>
      </c>
      <c r="E26" s="32">
        <v>0</v>
      </c>
      <c r="F26" s="32">
        <v>59000</v>
      </c>
      <c r="G26" s="32">
        <v>0</v>
      </c>
      <c r="H26" s="32">
        <v>0</v>
      </c>
      <c r="I26" s="32">
        <v>-29500</v>
      </c>
      <c r="J26" s="32">
        <v>147500</v>
      </c>
      <c r="K26" s="32">
        <v>0</v>
      </c>
      <c r="L26" s="32">
        <v>144076.57999999999</v>
      </c>
      <c r="M26" s="32">
        <v>0</v>
      </c>
      <c r="N26" s="32">
        <v>1038695</v>
      </c>
      <c r="O26" s="32">
        <f t="shared" si="1"/>
        <v>1359771.58</v>
      </c>
    </row>
    <row r="27" spans="1:15" x14ac:dyDescent="0.25">
      <c r="A27" s="14" t="s">
        <v>13</v>
      </c>
      <c r="B27" s="30">
        <v>7765849</v>
      </c>
      <c r="C27" s="33">
        <v>0</v>
      </c>
      <c r="D27" s="31">
        <v>0</v>
      </c>
      <c r="E27" s="32">
        <v>0</v>
      </c>
      <c r="F27" s="32">
        <v>44271.76</v>
      </c>
      <c r="G27" s="32">
        <v>0</v>
      </c>
      <c r="H27" s="32">
        <v>423089.47</v>
      </c>
      <c r="I27" s="32">
        <v>-413752.72</v>
      </c>
      <c r="J27" s="32">
        <v>413752.72</v>
      </c>
      <c r="K27" s="32">
        <v>0</v>
      </c>
      <c r="L27" s="32">
        <v>25310.05</v>
      </c>
      <c r="M27" s="32">
        <v>0</v>
      </c>
      <c r="N27" s="32">
        <v>0</v>
      </c>
      <c r="O27" s="32">
        <f t="shared" si="1"/>
        <v>492671.27999999997</v>
      </c>
    </row>
    <row r="28" spans="1:15" ht="36" x14ac:dyDescent="0.25">
      <c r="A28" s="14" t="s">
        <v>14</v>
      </c>
      <c r="B28" s="30">
        <v>4856900</v>
      </c>
      <c r="C28" s="33">
        <v>0</v>
      </c>
      <c r="D28" s="31">
        <v>0</v>
      </c>
      <c r="E28" s="32">
        <v>0</v>
      </c>
      <c r="F28" s="32">
        <v>0</v>
      </c>
      <c r="G28" s="32">
        <v>2950</v>
      </c>
      <c r="H28" s="32">
        <v>38700</v>
      </c>
      <c r="I28" s="32">
        <v>0</v>
      </c>
      <c r="J28" s="32">
        <v>0</v>
      </c>
      <c r="K28" s="32">
        <v>19200</v>
      </c>
      <c r="L28" s="32">
        <v>-19200</v>
      </c>
      <c r="M28" s="32">
        <v>0</v>
      </c>
      <c r="N28" s="32">
        <v>77360.84</v>
      </c>
      <c r="O28" s="32">
        <f t="shared" si="1"/>
        <v>119010.84</v>
      </c>
    </row>
    <row r="29" spans="1:15" ht="24" x14ac:dyDescent="0.25">
      <c r="A29" s="14" t="s">
        <v>15</v>
      </c>
      <c r="B29" s="30">
        <v>8308448</v>
      </c>
      <c r="C29" s="33">
        <v>0</v>
      </c>
      <c r="D29" s="31">
        <v>0</v>
      </c>
      <c r="E29" s="32">
        <v>0</v>
      </c>
      <c r="F29" s="32">
        <v>0</v>
      </c>
      <c r="G29" s="32">
        <v>200000</v>
      </c>
      <c r="H29" s="32">
        <v>454005</v>
      </c>
      <c r="I29" s="32">
        <v>384100</v>
      </c>
      <c r="J29" s="32">
        <v>0</v>
      </c>
      <c r="K29" s="32">
        <v>0</v>
      </c>
      <c r="L29" s="32">
        <v>-143924.6</v>
      </c>
      <c r="M29" s="32">
        <v>-92075.4</v>
      </c>
      <c r="N29" s="32">
        <v>0</v>
      </c>
      <c r="O29" s="32">
        <f t="shared" si="1"/>
        <v>802105</v>
      </c>
    </row>
    <row r="30" spans="1:15" ht="24.95" customHeight="1" x14ac:dyDescent="0.25">
      <c r="A30" s="14" t="s">
        <v>38</v>
      </c>
      <c r="B30" s="30">
        <v>500000</v>
      </c>
      <c r="C30" s="33">
        <v>0</v>
      </c>
      <c r="D30" s="31">
        <v>0</v>
      </c>
      <c r="E30" s="32">
        <v>0</v>
      </c>
      <c r="F30" s="32">
        <v>89328.36</v>
      </c>
      <c r="G30" s="32">
        <v>0</v>
      </c>
      <c r="H30" s="32">
        <v>0</v>
      </c>
      <c r="I30" s="32">
        <v>284079.09999999998</v>
      </c>
      <c r="J30" s="32">
        <v>78434.600000000006</v>
      </c>
      <c r="K30" s="32">
        <v>0</v>
      </c>
      <c r="L30" s="32">
        <v>0</v>
      </c>
      <c r="M30" s="32">
        <v>26199.89</v>
      </c>
      <c r="N30" s="32">
        <v>23836</v>
      </c>
      <c r="O30" s="32">
        <f t="shared" si="1"/>
        <v>501877.94999999995</v>
      </c>
    </row>
    <row r="31" spans="1:15" x14ac:dyDescent="0.25">
      <c r="A31" s="38" t="s">
        <v>16</v>
      </c>
      <c r="B31" s="39">
        <f>+B32+B33+B34+B35+B36+B37+B38+B39+B40</f>
        <v>93568070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39">
        <f>+O32+O33+O34+O35+O36+O37+O38+O39+O40</f>
        <v>51464549.669999987</v>
      </c>
    </row>
    <row r="32" spans="1:15" ht="24.95" customHeight="1" x14ac:dyDescent="0.25">
      <c r="A32" s="14" t="s">
        <v>17</v>
      </c>
      <c r="B32" s="30">
        <v>2169500</v>
      </c>
      <c r="C32" s="33">
        <v>0</v>
      </c>
      <c r="D32" s="32">
        <v>0</v>
      </c>
      <c r="E32" s="32">
        <v>0</v>
      </c>
      <c r="F32" s="32">
        <v>0</v>
      </c>
      <c r="G32" s="32">
        <v>258254.01</v>
      </c>
      <c r="H32" s="32">
        <v>807753</v>
      </c>
      <c r="I32" s="32">
        <v>327428.40000000002</v>
      </c>
      <c r="J32" s="32">
        <v>0</v>
      </c>
      <c r="K32" s="32">
        <v>28380</v>
      </c>
      <c r="L32" s="32">
        <v>0</v>
      </c>
      <c r="M32" s="32">
        <v>27675</v>
      </c>
      <c r="N32" s="32">
        <v>441679.29</v>
      </c>
      <c r="O32" s="32">
        <f>+D32+E32+F32+G32+H32+I32+J32+K32+L32+M32+N32</f>
        <v>1891169.7000000002</v>
      </c>
    </row>
    <row r="33" spans="1:15" x14ac:dyDescent="0.25">
      <c r="A33" s="14" t="s">
        <v>18</v>
      </c>
      <c r="B33" s="30">
        <v>1809870</v>
      </c>
      <c r="C33" s="33">
        <v>0</v>
      </c>
      <c r="D33" s="32">
        <v>0</v>
      </c>
      <c r="E33" s="32">
        <v>0</v>
      </c>
      <c r="F33" s="32">
        <v>0</v>
      </c>
      <c r="G33" s="32">
        <v>7000</v>
      </c>
      <c r="H33" s="32">
        <v>1829</v>
      </c>
      <c r="I33" s="32">
        <v>1180</v>
      </c>
      <c r="J33" s="32">
        <v>126165.6</v>
      </c>
      <c r="K33" s="32">
        <v>57284.28</v>
      </c>
      <c r="L33" s="32">
        <v>0</v>
      </c>
      <c r="M33" s="32">
        <v>138625</v>
      </c>
      <c r="N33" s="32">
        <v>53999.87</v>
      </c>
      <c r="O33" s="32">
        <f t="shared" ref="O33:O40" si="2">+D33+E33+F33+G33+H33+I33+J33+K33+L33+M33+N33</f>
        <v>386083.75</v>
      </c>
    </row>
    <row r="34" spans="1:15" ht="24.95" customHeight="1" x14ac:dyDescent="0.25">
      <c r="A34" s="14" t="s">
        <v>19</v>
      </c>
      <c r="B34" s="30">
        <v>1163927</v>
      </c>
      <c r="C34" s="33">
        <v>0</v>
      </c>
      <c r="D34" s="32">
        <v>0</v>
      </c>
      <c r="E34" s="32">
        <v>0</v>
      </c>
      <c r="F34" s="32">
        <v>0</v>
      </c>
      <c r="G34" s="32">
        <v>280081.02</v>
      </c>
      <c r="H34" s="32">
        <v>113955.55</v>
      </c>
      <c r="I34" s="32">
        <v>465592.6</v>
      </c>
      <c r="J34" s="32">
        <v>695020</v>
      </c>
      <c r="K34" s="32">
        <v>0</v>
      </c>
      <c r="L34" s="32">
        <v>0</v>
      </c>
      <c r="M34" s="32">
        <v>0</v>
      </c>
      <c r="N34" s="32">
        <v>18960.240000000002</v>
      </c>
      <c r="O34" s="32">
        <f t="shared" si="2"/>
        <v>1573609.41</v>
      </c>
    </row>
    <row r="35" spans="1:15" x14ac:dyDescent="0.25">
      <c r="A35" s="14" t="s">
        <v>20</v>
      </c>
      <c r="B35" s="30">
        <v>21324600</v>
      </c>
      <c r="C35" s="33">
        <v>0</v>
      </c>
      <c r="D35" s="32">
        <v>0</v>
      </c>
      <c r="E35" s="32">
        <v>5862500</v>
      </c>
      <c r="F35" s="32">
        <v>895060</v>
      </c>
      <c r="G35" s="32">
        <v>6300</v>
      </c>
      <c r="H35" s="32">
        <v>950532.77</v>
      </c>
      <c r="I35" s="32">
        <v>3532000</v>
      </c>
      <c r="J35" s="32">
        <v>1703740</v>
      </c>
      <c r="K35" s="32">
        <v>0</v>
      </c>
      <c r="L35" s="32">
        <v>1963960</v>
      </c>
      <c r="M35" s="32">
        <v>13293.86</v>
      </c>
      <c r="N35" s="32">
        <v>1780.2</v>
      </c>
      <c r="O35" s="32">
        <f t="shared" si="2"/>
        <v>14929166.829999998</v>
      </c>
    </row>
    <row r="36" spans="1:15" ht="24.95" customHeight="1" x14ac:dyDescent="0.25">
      <c r="A36" s="14" t="s">
        <v>21</v>
      </c>
      <c r="B36" s="30">
        <v>1000000</v>
      </c>
      <c r="C36" s="33">
        <v>0</v>
      </c>
      <c r="D36" s="32">
        <v>0</v>
      </c>
      <c r="E36" s="32">
        <v>0</v>
      </c>
      <c r="F36" s="32">
        <v>15246.78</v>
      </c>
      <c r="G36" s="32">
        <v>7350</v>
      </c>
      <c r="H36" s="32">
        <v>390346.36</v>
      </c>
      <c r="I36" s="32">
        <v>371763.6</v>
      </c>
      <c r="J36" s="32">
        <v>128441.82</v>
      </c>
      <c r="K36" s="32">
        <v>4937.12</v>
      </c>
      <c r="L36" s="32">
        <v>0</v>
      </c>
      <c r="M36" s="32">
        <v>0</v>
      </c>
      <c r="N36" s="32">
        <v>125316</v>
      </c>
      <c r="O36" s="32">
        <f t="shared" si="2"/>
        <v>1043401.68</v>
      </c>
    </row>
    <row r="37" spans="1:15" ht="24.95" customHeight="1" x14ac:dyDescent="0.25">
      <c r="A37" s="14" t="s">
        <v>22</v>
      </c>
      <c r="B37" s="30">
        <v>6041534</v>
      </c>
      <c r="C37" s="33">
        <v>0</v>
      </c>
      <c r="D37" s="32">
        <v>0</v>
      </c>
      <c r="E37" s="32">
        <v>0</v>
      </c>
      <c r="F37" s="32">
        <v>0</v>
      </c>
      <c r="G37" s="32">
        <v>18290</v>
      </c>
      <c r="H37" s="32">
        <v>0</v>
      </c>
      <c r="I37" s="32">
        <v>47118.6</v>
      </c>
      <c r="J37" s="32">
        <v>36533.980000000003</v>
      </c>
      <c r="K37" s="32">
        <v>99114.1</v>
      </c>
      <c r="L37" s="32">
        <v>0</v>
      </c>
      <c r="M37" s="32">
        <v>0</v>
      </c>
      <c r="N37" s="32">
        <v>384911.75</v>
      </c>
      <c r="O37" s="32">
        <f t="shared" si="2"/>
        <v>585968.42999999993</v>
      </c>
    </row>
    <row r="38" spans="1:15" ht="24" x14ac:dyDescent="0.25">
      <c r="A38" s="14" t="s">
        <v>23</v>
      </c>
      <c r="B38" s="30">
        <v>28002555</v>
      </c>
      <c r="C38" s="33">
        <v>0</v>
      </c>
      <c r="D38" s="32">
        <v>0</v>
      </c>
      <c r="E38" s="32">
        <v>0</v>
      </c>
      <c r="F38" s="32">
        <v>3846100</v>
      </c>
      <c r="G38" s="32">
        <v>3602265.6</v>
      </c>
      <c r="H38" s="32">
        <v>619131.19999999995</v>
      </c>
      <c r="I38" s="32">
        <v>2918352.94</v>
      </c>
      <c r="J38" s="32">
        <v>5607459.96</v>
      </c>
      <c r="K38" s="32">
        <v>808150.54</v>
      </c>
      <c r="L38" s="32">
        <v>0</v>
      </c>
      <c r="M38" s="32">
        <v>4363982.79</v>
      </c>
      <c r="N38" s="32">
        <v>2626666.29</v>
      </c>
      <c r="O38" s="32">
        <f t="shared" si="2"/>
        <v>24392109.319999997</v>
      </c>
    </row>
    <row r="39" spans="1:15" ht="36" x14ac:dyDescent="0.25">
      <c r="A39" s="14" t="s">
        <v>39</v>
      </c>
      <c r="B39" s="30">
        <v>0</v>
      </c>
      <c r="C39" s="33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f t="shared" si="2"/>
        <v>0</v>
      </c>
    </row>
    <row r="40" spans="1:15" x14ac:dyDescent="0.25">
      <c r="A40" s="14" t="s">
        <v>24</v>
      </c>
      <c r="B40" s="30">
        <v>32056084</v>
      </c>
      <c r="C40" s="33">
        <v>0</v>
      </c>
      <c r="D40" s="32">
        <v>0</v>
      </c>
      <c r="E40" s="32">
        <v>0</v>
      </c>
      <c r="F40" s="32">
        <v>269600</v>
      </c>
      <c r="G40" s="32">
        <v>1393957.88</v>
      </c>
      <c r="H40" s="32">
        <v>1168721.49</v>
      </c>
      <c r="I40" s="32">
        <v>274532.96000000002</v>
      </c>
      <c r="J40" s="32">
        <v>561584.42000000004</v>
      </c>
      <c r="K40" s="32">
        <v>237664.98</v>
      </c>
      <c r="L40" s="32">
        <v>-218125.62</v>
      </c>
      <c r="M40" s="32">
        <v>52779.75</v>
      </c>
      <c r="N40" s="32">
        <v>2922324.69</v>
      </c>
      <c r="O40" s="32">
        <f t="shared" si="2"/>
        <v>6663040.5499999998</v>
      </c>
    </row>
    <row r="41" spans="1:15" x14ac:dyDescent="0.25">
      <c r="A41" s="38" t="s">
        <v>25</v>
      </c>
      <c r="B41" s="39">
        <f>+B42+B43+B44+B45+B46+B47+B48</f>
        <v>0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1">
        <v>0</v>
      </c>
    </row>
    <row r="42" spans="1:15" ht="24" x14ac:dyDescent="0.25">
      <c r="A42" s="14" t="s">
        <v>26</v>
      </c>
      <c r="B42" s="30">
        <v>0</v>
      </c>
      <c r="C42" s="33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2">
        <f>+D42+E42+F42+G42+H42+I42+J42+K42+L42+M42+N42</f>
        <v>0</v>
      </c>
    </row>
    <row r="43" spans="1:15" ht="24" x14ac:dyDescent="0.25">
      <c r="A43" s="14" t="s">
        <v>40</v>
      </c>
      <c r="B43" s="30">
        <v>0</v>
      </c>
      <c r="C43" s="33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2">
        <f t="shared" ref="O43:O48" si="3">+D43+E43+F43+G43+H43+I43+J43+K43+L43+M43+N43</f>
        <v>0</v>
      </c>
    </row>
    <row r="44" spans="1:15" ht="24" x14ac:dyDescent="0.25">
      <c r="A44" s="14" t="s">
        <v>41</v>
      </c>
      <c r="B44" s="30">
        <v>0</v>
      </c>
      <c r="C44" s="33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2">
        <f t="shared" si="3"/>
        <v>0</v>
      </c>
    </row>
    <row r="45" spans="1:15" ht="24" x14ac:dyDescent="0.25">
      <c r="A45" s="14" t="s">
        <v>42</v>
      </c>
      <c r="B45" s="30">
        <v>0</v>
      </c>
      <c r="C45" s="33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2">
        <f t="shared" si="3"/>
        <v>0</v>
      </c>
    </row>
    <row r="46" spans="1:15" ht="24" x14ac:dyDescent="0.25">
      <c r="A46" s="14" t="s">
        <v>43</v>
      </c>
      <c r="B46" s="30">
        <v>0</v>
      </c>
      <c r="C46" s="33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2">
        <f t="shared" si="3"/>
        <v>0</v>
      </c>
    </row>
    <row r="47" spans="1:15" ht="24" x14ac:dyDescent="0.25">
      <c r="A47" s="14" t="s">
        <v>27</v>
      </c>
      <c r="B47" s="30">
        <v>0</v>
      </c>
      <c r="C47" s="33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2">
        <f t="shared" si="3"/>
        <v>0</v>
      </c>
    </row>
    <row r="48" spans="1:15" ht="24" x14ac:dyDescent="0.25">
      <c r="A48" s="14" t="s">
        <v>44</v>
      </c>
      <c r="B48" s="30">
        <v>0</v>
      </c>
      <c r="C48" s="33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2">
        <f t="shared" si="3"/>
        <v>0</v>
      </c>
    </row>
    <row r="49" spans="1:15" x14ac:dyDescent="0.25">
      <c r="A49" s="38" t="s">
        <v>45</v>
      </c>
      <c r="B49" s="39">
        <f>+B50+B51+B52+B53+B54+B55+B56</f>
        <v>0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39">
        <f>+O50+O51+O52+O53+O54+O55+O56</f>
        <v>0</v>
      </c>
    </row>
    <row r="50" spans="1:15" ht="24.95" customHeight="1" x14ac:dyDescent="0.25">
      <c r="A50" s="14" t="s">
        <v>46</v>
      </c>
      <c r="B50" s="30">
        <v>0</v>
      </c>
      <c r="C50" s="33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2">
        <f>+D50+E50+F50+G50+H50+I50+J50+K50+L50+M50+N50</f>
        <v>0</v>
      </c>
    </row>
    <row r="51" spans="1:15" ht="24" x14ac:dyDescent="0.25">
      <c r="A51" s="14" t="s">
        <v>47</v>
      </c>
      <c r="B51" s="30">
        <v>0</v>
      </c>
      <c r="C51" s="33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2">
        <f t="shared" ref="O51:O56" si="4">+D51+E51+F51+G51+H51+I51+J51+K51+L51+M51+N51</f>
        <v>0</v>
      </c>
    </row>
    <row r="52" spans="1:15" ht="24" x14ac:dyDescent="0.25">
      <c r="A52" s="14" t="s">
        <v>48</v>
      </c>
      <c r="B52" s="30">
        <v>0</v>
      </c>
      <c r="C52" s="33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2">
        <f t="shared" si="4"/>
        <v>0</v>
      </c>
    </row>
    <row r="53" spans="1:15" ht="24" x14ac:dyDescent="0.25">
      <c r="A53" s="14" t="s">
        <v>49</v>
      </c>
      <c r="B53" s="30">
        <v>0</v>
      </c>
      <c r="C53" s="33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2">
        <f t="shared" si="4"/>
        <v>0</v>
      </c>
    </row>
    <row r="54" spans="1:15" ht="24" x14ac:dyDescent="0.25">
      <c r="A54" s="14" t="s">
        <v>50</v>
      </c>
      <c r="B54" s="30">
        <v>0</v>
      </c>
      <c r="C54" s="33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2">
        <f t="shared" si="4"/>
        <v>0</v>
      </c>
    </row>
    <row r="55" spans="1:15" ht="24.95" customHeight="1" x14ac:dyDescent="0.25">
      <c r="A55" s="14" t="s">
        <v>51</v>
      </c>
      <c r="B55" s="30">
        <v>0</v>
      </c>
      <c r="C55" s="33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2">
        <f t="shared" si="4"/>
        <v>0</v>
      </c>
    </row>
    <row r="56" spans="1:15" ht="24" x14ac:dyDescent="0.25">
      <c r="A56" s="14" t="s">
        <v>52</v>
      </c>
      <c r="B56" s="30">
        <v>0</v>
      </c>
      <c r="C56" s="33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2">
        <f t="shared" si="4"/>
        <v>0</v>
      </c>
    </row>
    <row r="57" spans="1:15" ht="24" x14ac:dyDescent="0.25">
      <c r="A57" s="38" t="s">
        <v>28</v>
      </c>
      <c r="B57" s="39">
        <f>+B58+B59+B60+B61+B62+B63+B64+B65+B66</f>
        <v>20194923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39">
        <f>+O58+O59+O60+O61+O62+O63+O64+O65+O66</f>
        <v>9084528.5700000003</v>
      </c>
    </row>
    <row r="58" spans="1:15" x14ac:dyDescent="0.25">
      <c r="A58" s="14" t="s">
        <v>29</v>
      </c>
      <c r="B58" s="30">
        <v>4259109</v>
      </c>
      <c r="C58" s="33">
        <v>0</v>
      </c>
      <c r="D58" s="32">
        <v>0</v>
      </c>
      <c r="E58" s="32">
        <v>0</v>
      </c>
      <c r="F58" s="32">
        <v>0</v>
      </c>
      <c r="G58" s="32">
        <v>131363.5</v>
      </c>
      <c r="H58" s="32">
        <v>733386.13</v>
      </c>
      <c r="I58" s="32">
        <v>717739.5</v>
      </c>
      <c r="J58" s="32">
        <v>319166.40000000002</v>
      </c>
      <c r="K58" s="32">
        <v>0</v>
      </c>
      <c r="L58" s="32">
        <v>959676.62</v>
      </c>
      <c r="M58" s="32">
        <v>334703.15000000002</v>
      </c>
      <c r="N58" s="32">
        <v>704086.05</v>
      </c>
      <c r="O58" s="32">
        <f>+D58+E58+F58+G58+H58+I58+J58+K58+L58+M58+N58</f>
        <v>3900121.3499999996</v>
      </c>
    </row>
    <row r="59" spans="1:15" ht="24.95" customHeight="1" x14ac:dyDescent="0.25">
      <c r="A59" s="14" t="s">
        <v>30</v>
      </c>
      <c r="B59" s="30">
        <v>157500</v>
      </c>
      <c r="C59" s="33">
        <v>0</v>
      </c>
      <c r="D59" s="32">
        <v>0</v>
      </c>
      <c r="E59" s="32">
        <v>0</v>
      </c>
      <c r="F59" s="32">
        <v>0</v>
      </c>
      <c r="G59" s="32">
        <v>0</v>
      </c>
      <c r="H59" s="32">
        <v>8308.3700000000008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f t="shared" ref="O59:O66" si="5">+D59+E59+F59+G59+H59+I59+J59+K59+L59+M59+N59</f>
        <v>8308.3700000000008</v>
      </c>
    </row>
    <row r="60" spans="1:15" ht="24.95" customHeight="1" x14ac:dyDescent="0.25">
      <c r="A60" s="14" t="s">
        <v>31</v>
      </c>
      <c r="B60" s="30">
        <v>3332514</v>
      </c>
      <c r="C60" s="33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113280</v>
      </c>
      <c r="J60" s="32">
        <v>0</v>
      </c>
      <c r="K60" s="32">
        <v>42657</v>
      </c>
      <c r="L60" s="32">
        <v>698088</v>
      </c>
      <c r="M60" s="32">
        <v>16551.36</v>
      </c>
      <c r="N60" s="32">
        <v>667302.1</v>
      </c>
      <c r="O60" s="32">
        <f t="shared" si="5"/>
        <v>1537878.46</v>
      </c>
    </row>
    <row r="61" spans="1:15" ht="24" x14ac:dyDescent="0.25">
      <c r="A61" s="14" t="s">
        <v>32</v>
      </c>
      <c r="B61" s="30">
        <v>7890000</v>
      </c>
      <c r="C61" s="33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f t="shared" si="5"/>
        <v>0</v>
      </c>
    </row>
    <row r="62" spans="1:15" ht="24.95" customHeight="1" x14ac:dyDescent="0.25">
      <c r="A62" s="14" t="s">
        <v>33</v>
      </c>
      <c r="B62" s="30">
        <v>1052800</v>
      </c>
      <c r="C62" s="33">
        <v>0</v>
      </c>
      <c r="D62" s="32">
        <v>0</v>
      </c>
      <c r="E62" s="32">
        <v>0</v>
      </c>
      <c r="F62" s="32">
        <v>0</v>
      </c>
      <c r="G62" s="32">
        <v>0</v>
      </c>
      <c r="H62" s="32">
        <v>49796</v>
      </c>
      <c r="I62" s="32">
        <v>0</v>
      </c>
      <c r="J62" s="32">
        <v>545260.30000000005</v>
      </c>
      <c r="K62" s="32">
        <v>771239.78</v>
      </c>
      <c r="L62" s="32">
        <v>-45599.92</v>
      </c>
      <c r="M62" s="32">
        <v>45599.92</v>
      </c>
      <c r="N62" s="32">
        <v>446122.55</v>
      </c>
      <c r="O62" s="32">
        <f t="shared" si="5"/>
        <v>1812418.6300000001</v>
      </c>
    </row>
    <row r="63" spans="1:15" ht="24.95" customHeight="1" x14ac:dyDescent="0.25">
      <c r="A63" s="14" t="s">
        <v>53</v>
      </c>
      <c r="B63" s="30">
        <v>300000</v>
      </c>
      <c r="C63" s="33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f t="shared" si="5"/>
        <v>0</v>
      </c>
    </row>
    <row r="64" spans="1:15" ht="24.95" customHeight="1" x14ac:dyDescent="0.25">
      <c r="A64" s="14" t="s">
        <v>54</v>
      </c>
      <c r="B64" s="30">
        <v>3003000</v>
      </c>
      <c r="C64" s="33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1000000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f t="shared" si="5"/>
        <v>1000000</v>
      </c>
    </row>
    <row r="65" spans="1:15" x14ac:dyDescent="0.25">
      <c r="A65" s="14" t="s">
        <v>34</v>
      </c>
      <c r="B65" s="30">
        <v>200000</v>
      </c>
      <c r="C65" s="33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f t="shared" si="5"/>
        <v>0</v>
      </c>
    </row>
    <row r="66" spans="1:15" ht="24" x14ac:dyDescent="0.25">
      <c r="A66" s="14" t="s">
        <v>55</v>
      </c>
      <c r="B66" s="30">
        <v>0</v>
      </c>
      <c r="C66" s="33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825801.76</v>
      </c>
      <c r="M66" s="32">
        <v>0</v>
      </c>
      <c r="N66" s="32">
        <v>0</v>
      </c>
      <c r="O66" s="32">
        <f t="shared" si="5"/>
        <v>825801.76</v>
      </c>
    </row>
    <row r="67" spans="1:15" x14ac:dyDescent="0.25">
      <c r="A67" s="38" t="s">
        <v>56</v>
      </c>
      <c r="B67" s="39">
        <f>+B68+B69+B70+B71</f>
        <v>0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39">
        <f>+O68+O69+O70+O71</f>
        <v>0</v>
      </c>
    </row>
    <row r="68" spans="1:15" x14ac:dyDescent="0.25">
      <c r="A68" s="14" t="s">
        <v>57</v>
      </c>
      <c r="B68" s="30">
        <v>0</v>
      </c>
      <c r="C68" s="33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2">
        <f>+D68+E68+F68+G68+H68+I68+J68+K68+L68+M68+N68</f>
        <v>0</v>
      </c>
    </row>
    <row r="69" spans="1:15" x14ac:dyDescent="0.25">
      <c r="A69" s="14" t="s">
        <v>58</v>
      </c>
      <c r="B69" s="30">
        <v>0</v>
      </c>
      <c r="C69" s="33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2">
        <f t="shared" ref="O69:O71" si="6">+D69+E69+F69+G69+H69+I69+J69+K69+L69+M69+N69</f>
        <v>0</v>
      </c>
    </row>
    <row r="70" spans="1:15" ht="24.95" customHeight="1" x14ac:dyDescent="0.25">
      <c r="A70" s="14" t="s">
        <v>59</v>
      </c>
      <c r="B70" s="30">
        <v>0</v>
      </c>
      <c r="C70" s="33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2">
        <f t="shared" si="6"/>
        <v>0</v>
      </c>
    </row>
    <row r="71" spans="1:15" ht="36" x14ac:dyDescent="0.25">
      <c r="A71" s="14" t="s">
        <v>60</v>
      </c>
      <c r="B71" s="30">
        <v>0</v>
      </c>
      <c r="C71" s="33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2">
        <f t="shared" si="6"/>
        <v>0</v>
      </c>
    </row>
    <row r="72" spans="1:15" ht="36" customHeight="1" x14ac:dyDescent="0.25">
      <c r="A72" s="38" t="s">
        <v>61</v>
      </c>
      <c r="B72" s="39">
        <f>+B73+B74</f>
        <v>0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39">
        <f>+O73+O74</f>
        <v>0</v>
      </c>
    </row>
    <row r="73" spans="1:15" x14ac:dyDescent="0.25">
      <c r="A73" s="14" t="s">
        <v>62</v>
      </c>
      <c r="B73" s="30">
        <v>0</v>
      </c>
      <c r="C73" s="33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2">
        <f>+D73+E73+F73+G73+H73+I73+J73+K73+L73+M73+N73</f>
        <v>0</v>
      </c>
    </row>
    <row r="74" spans="1:15" ht="24" x14ac:dyDescent="0.25">
      <c r="A74" s="14" t="s">
        <v>63</v>
      </c>
      <c r="B74" s="30">
        <v>0</v>
      </c>
      <c r="C74" s="33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2">
        <f>+D74+E74+F74+G74+H74+I74+J74+K74+L74+M74+N74</f>
        <v>0</v>
      </c>
    </row>
    <row r="75" spans="1:15" x14ac:dyDescent="0.25">
      <c r="A75" s="38" t="s">
        <v>64</v>
      </c>
      <c r="B75" s="39">
        <f>+B76+B77+B78</f>
        <v>0</v>
      </c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>
        <f>+O76+O77+O78</f>
        <v>0</v>
      </c>
    </row>
    <row r="76" spans="1:15" ht="24.95" customHeight="1" x14ac:dyDescent="0.25">
      <c r="A76" s="14" t="s">
        <v>65</v>
      </c>
      <c r="B76" s="30">
        <v>0</v>
      </c>
      <c r="C76" s="33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2">
        <f>+D76+E76+F76+G76+H76+I76+J76+K76+L76+M76+N76</f>
        <v>0</v>
      </c>
    </row>
    <row r="77" spans="1:15" ht="24.95" customHeight="1" x14ac:dyDescent="0.25">
      <c r="A77" s="14" t="s">
        <v>66</v>
      </c>
      <c r="B77" s="30">
        <v>0</v>
      </c>
      <c r="C77" s="33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2">
        <f t="shared" ref="O77:O78" si="7">+D77+E77+F77+G77+H77+I77+J77+K77+L77+M77+N77</f>
        <v>0</v>
      </c>
    </row>
    <row r="78" spans="1:15" ht="24" x14ac:dyDescent="0.25">
      <c r="A78" s="14" t="s">
        <v>67</v>
      </c>
      <c r="B78" s="30">
        <v>0</v>
      </c>
      <c r="C78" s="33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2">
        <f t="shared" si="7"/>
        <v>0</v>
      </c>
    </row>
    <row r="79" spans="1:15" ht="15.75" thickBot="1" x14ac:dyDescent="0.3">
      <c r="A79" s="29" t="s">
        <v>35</v>
      </c>
      <c r="B79" s="34">
        <f>+B15+B21+B31+B41+B49+B57+B67+B72+B75</f>
        <v>649454641</v>
      </c>
      <c r="C79" s="34">
        <f>SUM(C16:C78)</f>
        <v>0</v>
      </c>
      <c r="D79" s="34">
        <f>SUM(D16:D78)</f>
        <v>35669053.779999994</v>
      </c>
      <c r="E79" s="34">
        <f t="shared" ref="E79" si="8">SUM(E16:E78)</f>
        <v>42220750.75</v>
      </c>
      <c r="F79" s="34">
        <f t="shared" ref="F79:N79" si="9">SUM(F16:F78)</f>
        <v>40594494.799999997</v>
      </c>
      <c r="G79" s="34">
        <f t="shared" si="9"/>
        <v>44869447.230000012</v>
      </c>
      <c r="H79" s="34">
        <f t="shared" si="9"/>
        <v>43613593.07</v>
      </c>
      <c r="I79" s="34">
        <f t="shared" si="9"/>
        <v>47448204.07</v>
      </c>
      <c r="J79" s="34">
        <f t="shared" si="9"/>
        <v>45762078.299999997</v>
      </c>
      <c r="K79" s="34">
        <f t="shared" si="9"/>
        <v>38223857.379999995</v>
      </c>
      <c r="L79" s="34">
        <f t="shared" si="9"/>
        <v>41490654.319999985</v>
      </c>
      <c r="M79" s="34">
        <f t="shared" si="9"/>
        <v>39883353.32</v>
      </c>
      <c r="N79" s="34">
        <f t="shared" si="9"/>
        <v>47039606.729999989</v>
      </c>
      <c r="O79" s="34">
        <f>+O15+O21+O31+O41+O49+O57+O67+O72+O75</f>
        <v>466815093.74999994</v>
      </c>
    </row>
    <row r="80" spans="1:15" ht="15.75" thickTop="1" x14ac:dyDescent="0.25">
      <c r="A80" s="8"/>
      <c r="B80" s="18"/>
      <c r="C80" s="19"/>
      <c r="D80" s="12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x14ac:dyDescent="0.25">
      <c r="A81" s="20" t="s">
        <v>68</v>
      </c>
      <c r="B81" s="21"/>
      <c r="C81" s="19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8"/>
    </row>
    <row r="82" spans="1:15" ht="24.95" customHeight="1" x14ac:dyDescent="0.25">
      <c r="A82" s="20" t="s">
        <v>69</v>
      </c>
      <c r="B82" s="42">
        <f>+B83+B84</f>
        <v>0</v>
      </c>
      <c r="C82" s="35"/>
      <c r="D82" s="36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42">
        <f>+O83+O84</f>
        <v>0</v>
      </c>
    </row>
    <row r="83" spans="1:15" ht="24.95" customHeight="1" x14ac:dyDescent="0.25">
      <c r="A83" s="14" t="s">
        <v>70</v>
      </c>
      <c r="B83" s="30">
        <v>0</v>
      </c>
      <c r="C83" s="33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2">
        <f>+D83+E83+F83+G83+H83+I83+J83+K83+L83+M83+N83</f>
        <v>0</v>
      </c>
    </row>
    <row r="84" spans="1:15" ht="24.95" customHeight="1" x14ac:dyDescent="0.25">
      <c r="A84" s="14" t="s">
        <v>71</v>
      </c>
      <c r="B84" s="30">
        <v>0</v>
      </c>
      <c r="C84" s="33">
        <v>0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2">
        <f>+D84+E84+F84+G84+H84+I84+J84+K84+L84+M84+N84</f>
        <v>0</v>
      </c>
    </row>
    <row r="85" spans="1:15" x14ac:dyDescent="0.25">
      <c r="A85" s="20" t="s">
        <v>72</v>
      </c>
      <c r="B85" s="42">
        <f>+B86+B87</f>
        <v>0</v>
      </c>
      <c r="C85" s="35"/>
      <c r="D85" s="36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42">
        <f>+O86+O87</f>
        <v>0</v>
      </c>
    </row>
    <row r="86" spans="1:15" ht="24.95" customHeight="1" x14ac:dyDescent="0.25">
      <c r="A86" s="14" t="s">
        <v>73</v>
      </c>
      <c r="B86" s="30">
        <v>0</v>
      </c>
      <c r="C86" s="33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2">
        <f>+D86+E86+F86+G86+H86+I86+J86+K86+L86+M86+N86</f>
        <v>0</v>
      </c>
    </row>
    <row r="87" spans="1:15" ht="24.95" customHeight="1" x14ac:dyDescent="0.25">
      <c r="A87" s="14" t="s">
        <v>74</v>
      </c>
      <c r="B87" s="30">
        <v>0</v>
      </c>
      <c r="C87" s="33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2">
        <f>+D87+E87+F87+G87+H87+I87+J87+K87+L87+M87+N87</f>
        <v>0</v>
      </c>
    </row>
    <row r="88" spans="1:15" ht="24.95" customHeight="1" x14ac:dyDescent="0.25">
      <c r="A88" s="20" t="s">
        <v>75</v>
      </c>
      <c r="B88" s="42">
        <f>+B89</f>
        <v>0</v>
      </c>
      <c r="C88" s="35"/>
      <c r="D88" s="36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42">
        <f>+O89</f>
        <v>0</v>
      </c>
    </row>
    <row r="89" spans="1:15" ht="24.95" customHeight="1" x14ac:dyDescent="0.25">
      <c r="A89" s="14" t="s">
        <v>76</v>
      </c>
      <c r="B89" s="30">
        <v>0</v>
      </c>
      <c r="C89" s="33">
        <v>0</v>
      </c>
      <c r="D89" s="43">
        <v>0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4">
        <f>+D89+E89+F89+G89+H89+I89+J89+K89+L89+M89+N89</f>
        <v>0</v>
      </c>
    </row>
    <row r="90" spans="1:15" x14ac:dyDescent="0.25">
      <c r="A90" s="15" t="s">
        <v>77</v>
      </c>
      <c r="B90" s="52">
        <f>+B82+B85+B88</f>
        <v>0</v>
      </c>
      <c r="C90" s="52">
        <f t="shared" ref="C90:N90" si="10">+C83+C84+C86+C87+C89</f>
        <v>0</v>
      </c>
      <c r="D90" s="52">
        <f t="shared" si="10"/>
        <v>0</v>
      </c>
      <c r="E90" s="52">
        <f t="shared" si="10"/>
        <v>0</v>
      </c>
      <c r="F90" s="52">
        <f t="shared" si="10"/>
        <v>0</v>
      </c>
      <c r="G90" s="52">
        <f t="shared" si="10"/>
        <v>0</v>
      </c>
      <c r="H90" s="52">
        <f t="shared" si="10"/>
        <v>0</v>
      </c>
      <c r="I90" s="52">
        <f t="shared" si="10"/>
        <v>0</v>
      </c>
      <c r="J90" s="52">
        <f t="shared" si="10"/>
        <v>0</v>
      </c>
      <c r="K90" s="52">
        <f t="shared" si="10"/>
        <v>0</v>
      </c>
      <c r="L90" s="52">
        <f t="shared" si="10"/>
        <v>0</v>
      </c>
      <c r="M90" s="52">
        <f t="shared" si="10"/>
        <v>0</v>
      </c>
      <c r="N90" s="52">
        <f t="shared" si="10"/>
        <v>0</v>
      </c>
      <c r="O90" s="52">
        <f>+O82+O85+O88</f>
        <v>0</v>
      </c>
    </row>
    <row r="91" spans="1:15" x14ac:dyDescent="0.25">
      <c r="B91" s="19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1:15" ht="26.25" thickBot="1" x14ac:dyDescent="0.3">
      <c r="A92" s="24" t="s">
        <v>78</v>
      </c>
      <c r="B92" s="17">
        <f>+B79+B90</f>
        <v>649454641</v>
      </c>
      <c r="C92" s="17">
        <f>+C79+C90</f>
        <v>0</v>
      </c>
      <c r="D92" s="17">
        <f t="shared" ref="D92:H92" si="11">+D79+D90</f>
        <v>35669053.779999994</v>
      </c>
      <c r="E92" s="17">
        <f t="shared" si="11"/>
        <v>42220750.75</v>
      </c>
      <c r="F92" s="17">
        <f t="shared" si="11"/>
        <v>40594494.799999997</v>
      </c>
      <c r="G92" s="17">
        <f t="shared" si="11"/>
        <v>44869447.230000012</v>
      </c>
      <c r="H92" s="17">
        <f t="shared" si="11"/>
        <v>43613593.07</v>
      </c>
      <c r="I92" s="17">
        <f t="shared" ref="I92:O92" si="12">+I79+I90</f>
        <v>47448204.07</v>
      </c>
      <c r="J92" s="17">
        <f t="shared" si="12"/>
        <v>45762078.299999997</v>
      </c>
      <c r="K92" s="17">
        <f t="shared" si="12"/>
        <v>38223857.379999995</v>
      </c>
      <c r="L92" s="17">
        <f t="shared" si="12"/>
        <v>41490654.319999985</v>
      </c>
      <c r="M92" s="17">
        <f t="shared" si="12"/>
        <v>39883353.32</v>
      </c>
      <c r="N92" s="17">
        <f t="shared" si="12"/>
        <v>47039606.729999989</v>
      </c>
      <c r="O92" s="17">
        <f t="shared" si="12"/>
        <v>466815093.74999994</v>
      </c>
    </row>
    <row r="93" spans="1:15" ht="15.75" thickTop="1" x14ac:dyDescent="0.25">
      <c r="A93" s="45" t="s">
        <v>99</v>
      </c>
      <c r="B93" s="19"/>
    </row>
    <row r="94" spans="1:15" x14ac:dyDescent="0.25">
      <c r="A94" s="46" t="s">
        <v>82</v>
      </c>
      <c r="B94" s="19"/>
      <c r="I94" s="7"/>
      <c r="J94" s="7"/>
      <c r="K94" s="7"/>
      <c r="L94" s="7"/>
      <c r="M94" s="7"/>
      <c r="N94" s="7"/>
    </row>
    <row r="95" spans="1:15" x14ac:dyDescent="0.25">
      <c r="A95" s="46" t="s">
        <v>83</v>
      </c>
    </row>
    <row r="96" spans="1:15" x14ac:dyDescent="0.25">
      <c r="A96" s="46" t="s">
        <v>85</v>
      </c>
    </row>
    <row r="97" spans="1:15" x14ac:dyDescent="0.25">
      <c r="A97" s="46" t="s">
        <v>86</v>
      </c>
      <c r="I97" s="60"/>
      <c r="J97" s="47"/>
      <c r="K97" s="47"/>
      <c r="L97" s="47"/>
    </row>
    <row r="98" spans="1:15" x14ac:dyDescent="0.25">
      <c r="A98" s="46" t="s">
        <v>87</v>
      </c>
      <c r="G98" s="59" t="s">
        <v>106</v>
      </c>
      <c r="H98" s="59"/>
      <c r="I98" s="59"/>
      <c r="J98" s="59"/>
      <c r="K98" s="59"/>
      <c r="L98" s="59"/>
      <c r="M98" s="59"/>
      <c r="N98" s="59"/>
      <c r="O98" s="59"/>
    </row>
    <row r="99" spans="1:15" x14ac:dyDescent="0.25">
      <c r="A99" s="46" t="s">
        <v>100</v>
      </c>
      <c r="B99" s="19"/>
      <c r="G99" s="59" t="s">
        <v>91</v>
      </c>
      <c r="H99" s="59"/>
      <c r="I99" s="59"/>
      <c r="J99" s="59"/>
      <c r="K99" s="59"/>
      <c r="L99" s="59"/>
      <c r="M99" s="59"/>
      <c r="N99" s="59"/>
      <c r="O99" s="59"/>
    </row>
    <row r="100" spans="1:15" x14ac:dyDescent="0.25">
      <c r="A100" s="46"/>
      <c r="B100" s="19"/>
    </row>
    <row r="101" spans="1:15" x14ac:dyDescent="0.25">
      <c r="A101" s="46"/>
      <c r="B101" s="19"/>
    </row>
    <row r="102" spans="1:15" x14ac:dyDescent="0.25">
      <c r="A102" s="46"/>
      <c r="B102" s="19"/>
    </row>
    <row r="103" spans="1:15" x14ac:dyDescent="0.25">
      <c r="A103" s="46"/>
      <c r="B103" s="19"/>
    </row>
    <row r="104" spans="1:15" x14ac:dyDescent="0.25">
      <c r="B104" s="25"/>
      <c r="C104" s="25"/>
    </row>
    <row r="105" spans="1:15" x14ac:dyDescent="0.25">
      <c r="B105" s="25"/>
      <c r="C105" s="25"/>
    </row>
    <row r="106" spans="1:15" x14ac:dyDescent="0.25">
      <c r="B106" s="25"/>
      <c r="C106" s="25"/>
    </row>
    <row r="107" spans="1:15" x14ac:dyDescent="0.25">
      <c r="B107" s="19"/>
    </row>
    <row r="108" spans="1:15" x14ac:dyDescent="0.25">
      <c r="B108" s="19"/>
    </row>
    <row r="109" spans="1:15" x14ac:dyDescent="0.25">
      <c r="B109" s="19"/>
    </row>
    <row r="110" spans="1:15" x14ac:dyDescent="0.25">
      <c r="B110" s="19"/>
    </row>
    <row r="112" spans="1:15" x14ac:dyDescent="0.25">
      <c r="B112" s="59"/>
      <c r="C112" s="59"/>
      <c r="D112" s="59"/>
    </row>
    <row r="113" spans="2:4" x14ac:dyDescent="0.25">
      <c r="B113" s="59"/>
      <c r="C113" s="59"/>
      <c r="D113" s="59"/>
    </row>
    <row r="114" spans="2:4" x14ac:dyDescent="0.25">
      <c r="B114" s="59"/>
      <c r="C114" s="59"/>
      <c r="D114" s="59"/>
    </row>
    <row r="214" spans="15:15" x14ac:dyDescent="0.25">
      <c r="O214" s="7"/>
    </row>
  </sheetData>
  <mergeCells count="12">
    <mergeCell ref="A14:O14"/>
    <mergeCell ref="B112:D112"/>
    <mergeCell ref="B113:D113"/>
    <mergeCell ref="B114:D114"/>
    <mergeCell ref="G98:O98"/>
    <mergeCell ref="G99:O99"/>
    <mergeCell ref="D12:N12"/>
    <mergeCell ref="A6:O6"/>
    <mergeCell ref="A7:O7"/>
    <mergeCell ref="A8:O8"/>
    <mergeCell ref="A9:O9"/>
    <mergeCell ref="A10:O10"/>
  </mergeCells>
  <phoneticPr fontId="13" type="noConversion"/>
  <pageMargins left="0.23622047244094491" right="0.23622047244094491" top="0.35433070866141736" bottom="0.35433070866141736" header="0.31496062992125984" footer="0.31496062992125984"/>
  <pageSetup paperSize="5" scale="68" orientation="landscape" r:id="rId1"/>
  <colBreaks count="1" manualBreakCount="1">
    <brk id="15" max="1048575" man="1"/>
  </colBreaks>
  <ignoredErrors>
    <ignoredError sqref="O67 O49 O31 O21 O8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Estefani Taveras</cp:lastModifiedBy>
  <cp:lastPrinted>2022-12-16T15:48:35Z</cp:lastPrinted>
  <dcterms:created xsi:type="dcterms:W3CDTF">2018-04-17T18:57:16Z</dcterms:created>
  <dcterms:modified xsi:type="dcterms:W3CDTF">2022-12-16T15:49:54Z</dcterms:modified>
</cp:coreProperties>
</file>