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5 Mayo\finanzas\"/>
    </mc:Choice>
  </mc:AlternateContent>
  <bookViews>
    <workbookView xWindow="0" yWindow="0" windowWidth="38400" windowHeight="17835"/>
  </bookViews>
  <sheets>
    <sheet name="CTAS.X P.MAYO2024" sheetId="1" r:id="rId1"/>
  </sheets>
  <externalReferences>
    <externalReference r:id="rId2"/>
  </externalReferences>
  <definedNames>
    <definedName name="_0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52" i="1"/>
  <c r="D55" i="1"/>
  <c r="I55" i="1"/>
  <c r="D58" i="1"/>
  <c r="G58" i="1"/>
  <c r="H58" i="1"/>
  <c r="I58" i="1"/>
  <c r="L58" i="1"/>
  <c r="L162" i="1" s="1"/>
  <c r="D61" i="1"/>
  <c r="D162" i="1" s="1"/>
  <c r="G61" i="1"/>
  <c r="I61" i="1"/>
  <c r="L61" i="1"/>
  <c r="D64" i="1"/>
  <c r="G64" i="1"/>
  <c r="I64" i="1"/>
  <c r="L64" i="1"/>
  <c r="D67" i="1"/>
  <c r="G67" i="1"/>
  <c r="I67" i="1"/>
  <c r="L67" i="1"/>
  <c r="D72" i="1"/>
  <c r="G72" i="1"/>
  <c r="I72" i="1"/>
  <c r="L72" i="1"/>
  <c r="D75" i="1"/>
  <c r="G75" i="1"/>
  <c r="I75" i="1"/>
  <c r="L75" i="1"/>
  <c r="D83" i="1"/>
  <c r="G83" i="1"/>
  <c r="G162" i="1" s="1"/>
  <c r="I162" i="1" s="1"/>
  <c r="I83" i="1"/>
  <c r="L83" i="1"/>
  <c r="D86" i="1"/>
  <c r="G86" i="1"/>
  <c r="H86" i="1"/>
  <c r="I86" i="1"/>
  <c r="L86" i="1"/>
  <c r="G88" i="1"/>
  <c r="I88" i="1"/>
  <c r="D89" i="1"/>
  <c r="G89" i="1"/>
  <c r="I89" i="1"/>
  <c r="L89" i="1"/>
  <c r="G91" i="1"/>
  <c r="I91" i="1"/>
  <c r="I92" i="1" s="1"/>
  <c r="D92" i="1"/>
  <c r="G92" i="1"/>
  <c r="L92" i="1"/>
  <c r="D161" i="1"/>
  <c r="G161" i="1"/>
  <c r="I161" i="1"/>
  <c r="L161" i="1"/>
  <c r="H162" i="1"/>
</calcChain>
</file>

<file path=xl/sharedStrings.xml><?xml version="1.0" encoding="utf-8"?>
<sst xmlns="http://schemas.openxmlformats.org/spreadsheetml/2006/main" count="945" uniqueCount="304">
  <si>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</si>
  <si>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</si>
  <si>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</si>
  <si>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</si>
  <si>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</si>
  <si>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</si>
  <si>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</si>
  <si>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LCDO. JOSE ALFREDO CASTRO</t>
  </si>
  <si>
    <t>KELVIA ALT. REYES</t>
  </si>
  <si>
    <t>MIOSOTIS AQUINO</t>
  </si>
  <si>
    <t xml:space="preserve"> </t>
  </si>
  <si>
    <t>TOTAL GENERAL POR PAGAR AL 31 DE MAYO DEL 2024.</t>
  </si>
  <si>
    <t>SUB-TOTAL  MAYO 2024</t>
  </si>
  <si>
    <t>Contribuciones al Seguro de Salud</t>
  </si>
  <si>
    <t>2.1.5.1.01</t>
  </si>
  <si>
    <t>CREDITO</t>
  </si>
  <si>
    <t>TSS OBREROS CUARENTENA</t>
  </si>
  <si>
    <t>SEGURIDAD SOCIAL</t>
  </si>
  <si>
    <t>OB. De cuarentena</t>
  </si>
  <si>
    <t>Contribuciones al Seguro de Pensiones</t>
  </si>
  <si>
    <t>2.1.5.2.01</t>
  </si>
  <si>
    <t xml:space="preserve">OB. De cuarentena </t>
  </si>
  <si>
    <t>Contribuciones al Seguro de Riesgo Laboral</t>
  </si>
  <si>
    <t>2.1.5.3.01</t>
  </si>
  <si>
    <t>TSS INSPECTORES,UAT Y ,MEGALECHE</t>
  </si>
  <si>
    <t xml:space="preserve"> Insp,  Meg,   UAT</t>
  </si>
  <si>
    <t>ENERGIA ELECTRICA</t>
  </si>
  <si>
    <t>2.2.1.7.01</t>
  </si>
  <si>
    <t>SERVICIO ENERGIA ELECTRICA</t>
  </si>
  <si>
    <t>EDESUR</t>
  </si>
  <si>
    <t>B1500530718</t>
  </si>
  <si>
    <t>Productos forestales</t>
  </si>
  <si>
    <t>2.3.1.3.03</t>
  </si>
  <si>
    <t>CORONA DE FLORES</t>
  </si>
  <si>
    <t>CREACIONES SORIVEL</t>
  </si>
  <si>
    <t>B1500002555</t>
  </si>
  <si>
    <t>Servicio de internet y televisión por cable</t>
  </si>
  <si>
    <t>2.2.1.5.01</t>
  </si>
  <si>
    <t>SERVICIO TELECOMUNICACIONES</t>
  </si>
  <si>
    <t>CLARO</t>
  </si>
  <si>
    <t>E450000044520</t>
  </si>
  <si>
    <t>Teléfono local</t>
  </si>
  <si>
    <t>2.2.1.3.01</t>
  </si>
  <si>
    <t>E450000044478</t>
  </si>
  <si>
    <t>E450000044431</t>
  </si>
  <si>
    <t>Servicios de alimentación</t>
  </si>
  <si>
    <t>2.2.9.2.01</t>
  </si>
  <si>
    <t>SERVICIO DE COMIDA</t>
  </si>
  <si>
    <t>CANTABRIA</t>
  </si>
  <si>
    <t>B1500002606</t>
  </si>
  <si>
    <t>B1500002605</t>
  </si>
  <si>
    <t>B1500002602</t>
  </si>
  <si>
    <t xml:space="preserve"> Alimentos y bebidas para personas </t>
  </si>
  <si>
    <t>2.3.1.1.01</t>
  </si>
  <si>
    <t>COMPRA AGUA POTABLE</t>
  </si>
  <si>
    <t>AGUA PLANETA AZUL</t>
  </si>
  <si>
    <t>B1500174874</t>
  </si>
  <si>
    <t xml:space="preserve"> Otros productos quimicos y conexos</t>
  </si>
  <si>
    <t>2.3.7.2.99</t>
  </si>
  <si>
    <t>NITROGENO LIQUIDO</t>
  </si>
  <si>
    <t>MIX AIR DOMINICANA</t>
  </si>
  <si>
    <t>B1500008682</t>
  </si>
  <si>
    <t>Productos eléctricos y afines</t>
  </si>
  <si>
    <t>2.3.9.6.01</t>
  </si>
  <si>
    <t>UPS</t>
  </si>
  <si>
    <t>ITCORP GONGLOSS</t>
  </si>
  <si>
    <t>B1500000985</t>
  </si>
  <si>
    <t>Equipo de comunicación, telecomunicaciones y señalización</t>
  </si>
  <si>
    <t>2.6.5.5.01</t>
  </si>
  <si>
    <t>GPS</t>
  </si>
  <si>
    <t>INFORMAC</t>
  </si>
  <si>
    <t>B1500000225</t>
  </si>
  <si>
    <t>BATERIA</t>
  </si>
  <si>
    <t>COMERCIAL DANIEL LUCIANO</t>
  </si>
  <si>
    <t>B1500002453</t>
  </si>
  <si>
    <t>B1500002438</t>
  </si>
  <si>
    <t>Llantas y neumáticos</t>
  </si>
  <si>
    <t>2.3.5.3.01</t>
  </si>
  <si>
    <t xml:space="preserve">GOMAS </t>
  </si>
  <si>
    <t>B1500002436</t>
  </si>
  <si>
    <t>B1500002434</t>
  </si>
  <si>
    <t>B1500002433</t>
  </si>
  <si>
    <t>B1500002432</t>
  </si>
  <si>
    <t>B1500002431</t>
  </si>
  <si>
    <t>B1500002430</t>
  </si>
  <si>
    <t>B1500002429</t>
  </si>
  <si>
    <t>B1500002428</t>
  </si>
  <si>
    <t>B1500002427</t>
  </si>
  <si>
    <t>B1500002426</t>
  </si>
  <si>
    <t>B1500002425</t>
  </si>
  <si>
    <t>B1500002424</t>
  </si>
  <si>
    <t>B1500002423</t>
  </si>
  <si>
    <t>B1500002422</t>
  </si>
  <si>
    <t>B1500002421</t>
  </si>
  <si>
    <t>B1500002420</t>
  </si>
  <si>
    <t>B1500002419</t>
  </si>
  <si>
    <t>B1500002418</t>
  </si>
  <si>
    <t>B1500002417</t>
  </si>
  <si>
    <t>B1500002416</t>
  </si>
  <si>
    <t>B1500002414</t>
  </si>
  <si>
    <t>B1500002409</t>
  </si>
  <si>
    <t xml:space="preserve"> Mantenimiento y reparación de equipos de transporte, tracción y elevación </t>
  </si>
  <si>
    <t>2.2.7.2.06</t>
  </si>
  <si>
    <t>MANTENIMIENTO VEHICULAR</t>
  </si>
  <si>
    <t>B1500002407</t>
  </si>
  <si>
    <t>B1500002406</t>
  </si>
  <si>
    <t>B1500002405</t>
  </si>
  <si>
    <t>AGUA DESTILADA</t>
  </si>
  <si>
    <t>BDC SERRALLES</t>
  </si>
  <si>
    <t>B1500002019</t>
  </si>
  <si>
    <t>SANTO DOMINGO MOTORS</t>
  </si>
  <si>
    <t>B1500028291</t>
  </si>
  <si>
    <t>B1500028335</t>
  </si>
  <si>
    <t>B1500028363</t>
  </si>
  <si>
    <t>Herramientas menores</t>
  </si>
  <si>
    <t>2.3.6.3.04</t>
  </si>
  <si>
    <t>HERRAMIENTAS</t>
  </si>
  <si>
    <t>RAMIREZ &amp; MOJICA</t>
  </si>
  <si>
    <t>B1500002342</t>
  </si>
  <si>
    <t>Eventos generales</t>
  </si>
  <si>
    <t>2.2.8.6.01</t>
  </si>
  <si>
    <t>INSTALACION TARIMA</t>
  </si>
  <si>
    <t>KAD MELO</t>
  </si>
  <si>
    <t>B1500000021</t>
  </si>
  <si>
    <t>GASOIL</t>
  </si>
  <si>
    <t>2.3.7.1.02</t>
  </si>
  <si>
    <t xml:space="preserve">COMBUSTIBLE A  ESTA DIGEGA. </t>
  </si>
  <si>
    <t>ISLA DOMINICANA</t>
  </si>
  <si>
    <t>B1500166833</t>
  </si>
  <si>
    <t>GASOLINA</t>
  </si>
  <si>
    <t>2.3.7.1.01</t>
  </si>
  <si>
    <t>B1500166832</t>
  </si>
  <si>
    <t>B1500166831</t>
  </si>
  <si>
    <t>B1500166830</t>
  </si>
  <si>
    <t>Aceites y grasas</t>
  </si>
  <si>
    <t>2.3.7.1.05</t>
  </si>
  <si>
    <t>ACEITE 5W</t>
  </si>
  <si>
    <t>B1500002466</t>
  </si>
  <si>
    <t>REFRIGERANTE</t>
  </si>
  <si>
    <t>COMERCIAL YAELYS</t>
  </si>
  <si>
    <t>B1500000528</t>
  </si>
  <si>
    <t>B1500002461</t>
  </si>
  <si>
    <t>B1500002454</t>
  </si>
  <si>
    <t>B1500002452</t>
  </si>
  <si>
    <t>B1500002450</t>
  </si>
  <si>
    <t>B1500002444</t>
  </si>
  <si>
    <t>B1500002439</t>
  </si>
  <si>
    <t>B1500002455</t>
  </si>
  <si>
    <t>Mantenimiento y reparaciones menores en edificaciones</t>
  </si>
  <si>
    <t>2.2.7.1.01</t>
  </si>
  <si>
    <t>REPARACION EN EDIFICIO</t>
  </si>
  <si>
    <t>ANGELICA MOSQUEA</t>
  </si>
  <si>
    <t>B1500000005</t>
  </si>
  <si>
    <t>E450000043959</t>
  </si>
  <si>
    <t>B1500169513</t>
  </si>
  <si>
    <t>MAYO 2024</t>
  </si>
  <si>
    <t>SUB-TOTAL  ABRIL 2024</t>
  </si>
  <si>
    <t>Productos de artes gráficas</t>
  </si>
  <si>
    <t>2.3.3.3.01</t>
  </si>
  <si>
    <t>ROTULACION DE VEHICULOS</t>
  </si>
  <si>
    <t>CP INVESTMENT</t>
  </si>
  <si>
    <t>B1500000155</t>
  </si>
  <si>
    <t>ABRIL 2024</t>
  </si>
  <si>
    <t>SUB-TOTAL  MARZO 2024</t>
  </si>
  <si>
    <t xml:space="preserve"> Otros alquileres  </t>
  </si>
  <si>
    <t>2.2.5.8.01</t>
  </si>
  <si>
    <t>RENTA, ALQUILER Y MONTAJE EQUIPOS P/FERIA</t>
  </si>
  <si>
    <t>CARIFEX</t>
  </si>
  <si>
    <t>B1500000134</t>
  </si>
  <si>
    <t>MARZO 2024</t>
  </si>
  <si>
    <t>SUB-TOTAL  ENERO 2024</t>
  </si>
  <si>
    <t>31/2/2024</t>
  </si>
  <si>
    <t>ALQUILER GALPON</t>
  </si>
  <si>
    <t>PATRONATO NACIONAL DE GANADEROS</t>
  </si>
  <si>
    <t>B1500000243</t>
  </si>
  <si>
    <t>ENERO 2024</t>
  </si>
  <si>
    <t>SUB-TOTAL  DICIEMBRE 2023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</si>
  <si>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</si>
  <si>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</si>
  <si>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</si>
  <si>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</si>
  <si>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</si>
  <si>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</si>
  <si>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</si>
  <si>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</si>
  <si>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</si>
  <si>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Repuestos</t>
  </si>
  <si>
    <t>2.3.9.8.01</t>
  </si>
  <si>
    <t>PIEZAS PARA VEHICULOS</t>
  </si>
  <si>
    <t>REPUESTOS DE LA COSTA</t>
  </si>
  <si>
    <t>B1500003022</t>
  </si>
  <si>
    <t>DICIEMBRE</t>
  </si>
  <si>
    <t>DICIEMBRE 2023</t>
  </si>
  <si>
    <t>SUB-TOTAL  JUNIO 2023</t>
  </si>
  <si>
    <t>Equipo médico y de laboratorio</t>
  </si>
  <si>
    <t>2.6.3.1.01</t>
  </si>
  <si>
    <t>COMPRA BIOLOGICOS</t>
  </si>
  <si>
    <t>B1500006247</t>
  </si>
  <si>
    <t>JUNIO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</si>
  <si>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</si>
  <si>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</si>
  <si>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</si>
  <si>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</si>
  <si>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</si>
  <si>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</si>
  <si>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</si>
  <si>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</si>
  <si>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</si>
  <si>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</si>
  <si>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</si>
  <si>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</si>
  <si>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</si>
  <si>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</si>
  <si>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</si>
  <si>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</si>
  <si>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</si>
  <si>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</si>
  <si>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</si>
  <si>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</si>
  <si>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</si>
  <si>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</si>
  <si>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</si>
  <si>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</si>
  <si>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</si>
  <si>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</si>
  <si>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</si>
  <si>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</si>
  <si>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</si>
  <si>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</si>
  <si>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</si>
  <si>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</si>
  <si>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</si>
  <si>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</si>
  <si>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</si>
  <si>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</si>
  <si>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</si>
  <si>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</si>
  <si>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</si>
  <si>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</si>
  <si>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</si>
  <si>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</si>
  <si>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</si>
  <si>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</si>
  <si>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</si>
  <si>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</si>
  <si>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</si>
  <si>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</si>
  <si>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</si>
  <si>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</si>
  <si>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</si>
  <si>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</si>
  <si>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</si>
  <si>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</si>
  <si>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</si>
  <si>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</si>
  <si>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</si>
  <si>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</si>
  <si>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</si>
  <si>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</si>
  <si>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</si>
  <si>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</si>
  <si>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</si>
  <si>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</si>
  <si>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</si>
  <si>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</si>
  <si>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</si>
  <si>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</si>
  <si>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</si>
  <si>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</si>
  <si>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</si>
  <si>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</si>
  <si>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</si>
  <si>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</si>
  <si>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</si>
  <si>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</si>
  <si>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</si>
  <si>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</si>
  <si>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</si>
  <si>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</si>
  <si>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</si>
  <si>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</si>
  <si>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</si>
  <si>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</si>
  <si>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</si>
  <si>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</si>
  <si>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</si>
  <si>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</si>
  <si>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</si>
  <si>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</si>
  <si>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</si>
  <si>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</si>
  <si>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</si>
  <si>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</si>
  <si>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</si>
  <si>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</si>
  <si>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</si>
  <si>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</si>
  <si>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</si>
  <si>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</si>
  <si>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</si>
  <si>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</si>
  <si>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</si>
  <si>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MAYO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</si>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</sst>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1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/>
  </cellStyleXfs>
  <cellXfs count="2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3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left"/>
    </xf>
    <xf numFmtId="4" fontId="13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/>
    <xf numFmtId="0" fontId="6" fillId="0" borderId="1" xfId="0" applyFont="1" applyBorder="1" applyAlignment="1">
      <alignment horizontal="left" wrapText="1"/>
    </xf>
    <xf numFmtId="0" fontId="14" fillId="0" borderId="1" xfId="0" applyFont="1" applyBorder="1"/>
    <xf numFmtId="14" fontId="12" fillId="0" borderId="1" xfId="2" applyNumberFormat="1" applyFont="1" applyBorder="1" applyAlignment="1">
      <alignment horizontal="left"/>
    </xf>
    <xf numFmtId="4" fontId="11" fillId="0" borderId="1" xfId="0" applyNumberFormat="1" applyFont="1" applyBorder="1" applyAlignment="1">
      <alignment horizontal="right" wrapText="1"/>
    </xf>
    <xf numFmtId="0" fontId="11" fillId="0" borderId="1" xfId="2" applyFont="1" applyBorder="1" applyAlignment="1">
      <alignment wrapText="1"/>
    </xf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 vertical="center" wrapText="1"/>
    </xf>
    <xf numFmtId="14" fontId="11" fillId="0" borderId="2" xfId="0" applyNumberFormat="1" applyFont="1" applyBorder="1" applyAlignment="1">
      <alignment horizontal="right" wrapText="1"/>
    </xf>
    <xf numFmtId="0" fontId="11" fillId="0" borderId="1" xfId="2" applyFont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wrapText="1"/>
    </xf>
    <xf numFmtId="0" fontId="11" fillId="0" borderId="2" xfId="0" applyFont="1" applyBorder="1" applyAlignment="1">
      <alignment horizontal="left"/>
    </xf>
    <xf numFmtId="4" fontId="11" fillId="0" borderId="2" xfId="0" applyNumberFormat="1" applyFont="1" applyBorder="1" applyAlignment="1">
      <alignment horizontal="right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2" xfId="2" applyFont="1" applyBorder="1" applyAlignment="1">
      <alignment vertical="center"/>
    </xf>
    <xf numFmtId="14" fontId="11" fillId="0" borderId="1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165" fontId="11" fillId="0" borderId="3" xfId="0" applyNumberFormat="1" applyFont="1" applyBorder="1"/>
    <xf numFmtId="0" fontId="11" fillId="0" borderId="4" xfId="0" applyFont="1" applyBorder="1"/>
    <xf numFmtId="0" fontId="12" fillId="0" borderId="1" xfId="0" applyFont="1" applyBorder="1" applyAlignment="1">
      <alignment horizontal="left" wrapText="1"/>
    </xf>
    <xf numFmtId="0" fontId="11" fillId="0" borderId="1" xfId="0" applyFont="1" applyBorder="1"/>
    <xf numFmtId="4" fontId="11" fillId="0" borderId="5" xfId="0" applyNumberFormat="1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right" wrapText="1"/>
    </xf>
    <xf numFmtId="49" fontId="11" fillId="0" borderId="1" xfId="0" applyNumberFormat="1" applyFont="1" applyBorder="1"/>
    <xf numFmtId="0" fontId="11" fillId="0" borderId="7" xfId="2" applyFont="1" applyBorder="1" applyAlignment="1">
      <alignment wrapText="1"/>
    </xf>
    <xf numFmtId="0" fontId="11" fillId="0" borderId="7" xfId="0" applyFont="1" applyBorder="1" applyAlignment="1">
      <alignment horizontal="left"/>
    </xf>
    <xf numFmtId="0" fontId="11" fillId="0" borderId="8" xfId="0" applyFont="1" applyBorder="1"/>
    <xf numFmtId="0" fontId="11" fillId="0" borderId="1" xfId="0" applyFont="1" applyBorder="1" applyAlignment="1">
      <alignment horizontal="left" vertical="center"/>
    </xf>
    <xf numFmtId="43" fontId="11" fillId="0" borderId="8" xfId="1" applyFont="1" applyBorder="1"/>
    <xf numFmtId="0" fontId="12" fillId="0" borderId="8" xfId="0" applyFont="1" applyBorder="1"/>
    <xf numFmtId="0" fontId="16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49" fontId="12" fillId="0" borderId="1" xfId="0" applyNumberFormat="1" applyFont="1" applyBorder="1"/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/>
    <xf numFmtId="0" fontId="12" fillId="3" borderId="2" xfId="0" applyFont="1" applyFill="1" applyBorder="1" applyAlignment="1">
      <alignment horizontal="left" wrapText="1"/>
    </xf>
    <xf numFmtId="0" fontId="12" fillId="3" borderId="2" xfId="0" applyFont="1" applyFill="1" applyBorder="1"/>
    <xf numFmtId="14" fontId="12" fillId="0" borderId="1" xfId="0" applyNumberFormat="1" applyFont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49" fontId="13" fillId="0" borderId="1" xfId="0" applyNumberFormat="1" applyFont="1" applyBorder="1"/>
    <xf numFmtId="166" fontId="11" fillId="0" borderId="8" xfId="0" applyNumberFormat="1" applyFont="1" applyBorder="1"/>
    <xf numFmtId="0" fontId="12" fillId="0" borderId="1" xfId="0" applyFont="1" applyBorder="1" applyAlignment="1">
      <alignment horizontal="left" vertical="center"/>
    </xf>
    <xf numFmtId="2" fontId="11" fillId="0" borderId="8" xfId="0" applyNumberFormat="1" applyFont="1" applyBorder="1"/>
    <xf numFmtId="0" fontId="11" fillId="0" borderId="8" xfId="0" applyFont="1" applyBorder="1" applyAlignment="1">
      <alignment wrapText="1"/>
    </xf>
    <xf numFmtId="17" fontId="6" fillId="0" borderId="1" xfId="0" applyNumberFormat="1" applyFont="1" applyBorder="1" applyAlignment="1">
      <alignment horizontal="left" wrapText="1"/>
    </xf>
    <xf numFmtId="43" fontId="11" fillId="0" borderId="9" xfId="1" applyFont="1" applyFill="1" applyBorder="1"/>
    <xf numFmtId="43" fontId="11" fillId="0" borderId="4" xfId="1" applyFont="1" applyFill="1" applyBorder="1"/>
    <xf numFmtId="2" fontId="11" fillId="0" borderId="3" xfId="0" applyNumberFormat="1" applyFont="1" applyBorder="1"/>
    <xf numFmtId="43" fontId="11" fillId="0" borderId="3" xfId="1" applyFont="1" applyFill="1" applyBorder="1"/>
    <xf numFmtId="166" fontId="11" fillId="0" borderId="3" xfId="0" applyNumberFormat="1" applyFont="1" applyBorder="1"/>
    <xf numFmtId="0" fontId="11" fillId="0" borderId="3" xfId="0" applyFont="1" applyBorder="1"/>
    <xf numFmtId="43" fontId="11" fillId="0" borderId="8" xfId="1" applyFont="1" applyFill="1" applyBorder="1"/>
    <xf numFmtId="0" fontId="12" fillId="0" borderId="2" xfId="0" applyFont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13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0" fontId="14" fillId="2" borderId="1" xfId="0" applyFont="1" applyFill="1" applyBorder="1"/>
    <xf numFmtId="14" fontId="12" fillId="0" borderId="1" xfId="0" applyNumberFormat="1" applyFont="1" applyBorder="1" applyAlignment="1">
      <alignment horizontal="left"/>
    </xf>
    <xf numFmtId="43" fontId="11" fillId="0" borderId="1" xfId="1" applyFont="1" applyBorder="1"/>
    <xf numFmtId="166" fontId="11" fillId="0" borderId="1" xfId="0" applyNumberFormat="1" applyFont="1" applyBorder="1"/>
    <xf numFmtId="43" fontId="12" fillId="0" borderId="1" xfId="1" applyFont="1" applyBorder="1"/>
    <xf numFmtId="0" fontId="11" fillId="4" borderId="1" xfId="0" applyFont="1" applyFill="1" applyBorder="1"/>
    <xf numFmtId="0" fontId="11" fillId="4" borderId="0" xfId="0" applyFont="1" applyFill="1"/>
    <xf numFmtId="14" fontId="13" fillId="2" borderId="1" xfId="0" applyNumberFormat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14" fontId="12" fillId="3" borderId="1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1" fillId="0" borderId="10" xfId="0" applyFont="1" applyBorder="1"/>
    <xf numFmtId="0" fontId="11" fillId="0" borderId="1" xfId="0" applyFont="1" applyBorder="1" applyAlignment="1">
      <alignment horizontal="right" wrapText="1"/>
    </xf>
    <xf numFmtId="0" fontId="12" fillId="5" borderId="1" xfId="0" applyFont="1" applyFill="1" applyBorder="1" applyAlignment="1">
      <alignment horizontal="left"/>
    </xf>
    <xf numFmtId="4" fontId="13" fillId="5" borderId="1" xfId="0" applyNumberFormat="1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right" wrapText="1"/>
    </xf>
    <xf numFmtId="0" fontId="11" fillId="5" borderId="1" xfId="0" applyFont="1" applyFill="1" applyBorder="1"/>
    <xf numFmtId="0" fontId="13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/>
    </xf>
    <xf numFmtId="4" fontId="12" fillId="0" borderId="1" xfId="0" applyNumberFormat="1" applyFont="1" applyBorder="1"/>
    <xf numFmtId="4" fontId="13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4" fontId="13" fillId="2" borderId="1" xfId="0" applyNumberFormat="1" applyFont="1" applyFill="1" applyBorder="1"/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 vertical="center" wrapText="1"/>
    </xf>
    <xf numFmtId="43" fontId="12" fillId="0" borderId="1" xfId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left"/>
    </xf>
    <xf numFmtId="4" fontId="13" fillId="7" borderId="1" xfId="0" applyNumberFormat="1" applyFont="1" applyFill="1" applyBorder="1"/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/>
    <xf numFmtId="0" fontId="13" fillId="7" borderId="1" xfId="0" applyFont="1" applyFill="1" applyBorder="1" applyAlignment="1">
      <alignment horizontal="right" wrapText="1"/>
    </xf>
    <xf numFmtId="0" fontId="13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11" fillId="7" borderId="1" xfId="0" applyFont="1" applyFill="1" applyBorder="1"/>
    <xf numFmtId="0" fontId="12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" fontId="13" fillId="5" borderId="1" xfId="0" applyNumberFormat="1" applyFont="1" applyFill="1" applyBorder="1"/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/>
    <xf numFmtId="4" fontId="13" fillId="5" borderId="1" xfId="0" applyNumberFormat="1" applyFont="1" applyFill="1" applyBorder="1" applyAlignment="1">
      <alignment wrapText="1"/>
    </xf>
    <xf numFmtId="4" fontId="12" fillId="3" borderId="1" xfId="0" applyNumberFormat="1" applyFont="1" applyFill="1" applyBorder="1"/>
    <xf numFmtId="14" fontId="12" fillId="3" borderId="1" xfId="0" applyNumberFormat="1" applyFont="1" applyFill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right" wrapText="1"/>
    </xf>
    <xf numFmtId="4" fontId="13" fillId="6" borderId="1" xfId="0" applyNumberFormat="1" applyFont="1" applyFill="1" applyBorder="1"/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/>
    <xf numFmtId="4" fontId="13" fillId="6" borderId="1" xfId="0" applyNumberFormat="1" applyFont="1" applyFill="1" applyBorder="1" applyAlignment="1">
      <alignment wrapText="1"/>
    </xf>
    <xf numFmtId="0" fontId="13" fillId="6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left"/>
    </xf>
    <xf numFmtId="4" fontId="13" fillId="8" borderId="1" xfId="0" applyNumberFormat="1" applyFont="1" applyFill="1" applyBorder="1"/>
    <xf numFmtId="0" fontId="13" fillId="8" borderId="1" xfId="0" applyFont="1" applyFill="1" applyBorder="1" applyAlignment="1">
      <alignment wrapText="1"/>
    </xf>
    <xf numFmtId="0" fontId="13" fillId="8" borderId="1" xfId="0" applyFont="1" applyFill="1" applyBorder="1"/>
    <xf numFmtId="4" fontId="13" fillId="8" borderId="1" xfId="0" applyNumberFormat="1" applyFont="1" applyFill="1" applyBorder="1" applyAlignment="1">
      <alignment wrapText="1"/>
    </xf>
    <xf numFmtId="0" fontId="13" fillId="8" borderId="1" xfId="0" applyFont="1" applyFill="1" applyBorder="1" applyAlignment="1">
      <alignment horizontal="right" wrapText="1"/>
    </xf>
    <xf numFmtId="0" fontId="13" fillId="8" borderId="1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3" fontId="23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43" fontId="21" fillId="0" borderId="0" xfId="1" applyFont="1" applyBorder="1" applyAlignment="1" applyProtection="1">
      <alignment vertical="center"/>
      <protection locked="0"/>
    </xf>
    <xf numFmtId="43" fontId="25" fillId="0" borderId="0" xfId="1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43" fontId="28" fillId="0" borderId="0" xfId="1" applyFont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43" fontId="23" fillId="0" borderId="0" xfId="1" applyFont="1" applyBorder="1"/>
    <xf numFmtId="0" fontId="24" fillId="0" borderId="0" xfId="0" applyFont="1" applyAlignment="1">
      <alignment wrapText="1"/>
    </xf>
    <xf numFmtId="43" fontId="21" fillId="0" borderId="0" xfId="1" applyFont="1" applyBorder="1"/>
    <xf numFmtId="43" fontId="25" fillId="0" borderId="0" xfId="1" applyFont="1" applyBorder="1"/>
    <xf numFmtId="0" fontId="23" fillId="0" borderId="0" xfId="0" applyFont="1" applyAlignment="1">
      <alignment horizontal="center" wrapText="1"/>
    </xf>
    <xf numFmtId="0" fontId="27" fillId="0" borderId="0" xfId="0" applyFont="1" applyAlignment="1">
      <alignment horizontal="right" wrapText="1"/>
    </xf>
    <xf numFmtId="0" fontId="23" fillId="0" borderId="0" xfId="0" applyFont="1"/>
    <xf numFmtId="43" fontId="28" fillId="0" borderId="0" xfId="1" applyFont="1" applyBorder="1" applyAlignment="1">
      <alignment horizontal="right"/>
    </xf>
    <xf numFmtId="0" fontId="25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2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1584985</xdr:colOff>
      <xdr:row>0</xdr:row>
      <xdr:rowOff>123701</xdr:rowOff>
    </xdr:from>
    <xdr:ext cx="1860962" cy="904049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35" y="123701"/>
          <a:ext cx="1860962" cy="904049"/>
        </a:xfrm>
        <a:prstGeom prst="rect">
          <a:avLst/>
        </a:prstGeom>
      </xdr:spPr>
    </xdr:pic>
    <xdr:clientData/>
  </xdr:oneCellAnchor>
  <xdr:twoCellAnchor>
    <xdr:from>
      <xdr:col>10</xdr:col>
      <xdr:colOff>434769</xdr:colOff>
      <xdr:row>0</xdr:row>
      <xdr:rowOff>64655</xdr:rowOff>
    </xdr:from>
    <xdr:to>
      <xdr:col>10</xdr:col>
      <xdr:colOff>1646258</xdr:colOff>
      <xdr:row>3</xdr:row>
      <xdr:rowOff>24740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0769" y="64655"/>
          <a:ext cx="173264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0</xdr:row>
          <xdr:rowOff>133350</xdr:rowOff>
        </xdr:from>
        <xdr:to>
          <xdr:col>5</xdr:col>
          <xdr:colOff>619125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B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YO 2024"/>
      <sheetName val="RESUMEN UNIFIC. MAYO 2024"/>
      <sheetName val="RES. CODIF. MEGAL.MAY. 2024"/>
      <sheetName val="LIBRO GRAL .MEGAL. MAYO 2024"/>
      <sheetName val="DESEM. SAN.A. CODIF. MAY. 2024"/>
      <sheetName val="LIBRO BCO. CTA. PPC. Mayo 24"/>
      <sheetName val="RES. CODIF. PPC MAYO 2024"/>
      <sheetName val="DESEMBS. CODIF.PPC. MAYO 2024."/>
      <sheetName val="Imputacion MAYO 2024"/>
      <sheetName val="CONC.. NOM. ELECT. ABRIL 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169"/>
  <sheetViews>
    <sheetView tabSelected="1" topLeftCell="A77" zoomScale="77" zoomScaleNormal="77" workbookViewId="0">
      <selection activeCell="H165" sqref="H165:I165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4.28515625" style="1" customWidth="1"/>
  </cols>
  <sheetData>
    <row r="1" spans="1:13" ht="20.25" customHeight="1" x14ac:dyDescent="0.25">
      <c r="A1" s="195"/>
      <c r="B1" s="194" t="s">
        <v>10</v>
      </c>
      <c r="C1" s="193"/>
      <c r="D1" s="192"/>
      <c r="E1" s="185"/>
      <c r="F1" s="191"/>
      <c r="G1" s="190"/>
      <c r="H1" s="189"/>
      <c r="I1" s="188"/>
      <c r="J1" s="187"/>
      <c r="K1" s="186"/>
      <c r="L1" s="185"/>
      <c r="M1" s="184"/>
    </row>
    <row r="2" spans="1:13" ht="20.25" customHeight="1" x14ac:dyDescent="0.25">
      <c r="A2" s="221" t="s">
        <v>10</v>
      </c>
      <c r="B2" s="220"/>
      <c r="C2" s="219"/>
      <c r="D2" s="218"/>
      <c r="E2" s="217"/>
      <c r="F2" s="216"/>
      <c r="G2" s="215"/>
      <c r="H2" s="211"/>
      <c r="I2" s="214"/>
      <c r="J2" s="213"/>
      <c r="K2" s="212"/>
      <c r="L2" s="211"/>
      <c r="M2" s="210"/>
    </row>
    <row r="3" spans="1:13" ht="20.25" customHeight="1" x14ac:dyDescent="0.2">
      <c r="A3" s="209"/>
      <c r="B3" s="208"/>
      <c r="C3" s="207"/>
      <c r="D3" s="206"/>
      <c r="E3" s="205"/>
      <c r="F3" s="204"/>
      <c r="G3" s="203"/>
      <c r="H3" s="199"/>
      <c r="I3" s="202"/>
      <c r="J3" s="201"/>
      <c r="K3" s="200"/>
      <c r="L3" s="199"/>
      <c r="M3" s="198"/>
    </row>
    <row r="4" spans="1:13" ht="20.25" customHeight="1" x14ac:dyDescent="0.2">
      <c r="A4" s="209"/>
      <c r="B4" s="208"/>
      <c r="C4" s="207"/>
      <c r="D4" s="206"/>
      <c r="E4" s="205"/>
      <c r="F4" s="204"/>
      <c r="G4" s="203"/>
      <c r="H4" s="199"/>
      <c r="I4" s="202"/>
      <c r="J4" s="201"/>
      <c r="K4" s="200"/>
      <c r="L4" s="199"/>
      <c r="M4" s="198"/>
    </row>
    <row r="5" spans="1:13" ht="20.25" customHeight="1" x14ac:dyDescent="0.2">
      <c r="A5" s="197" t="s">
        <v>303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</row>
    <row r="6" spans="1:13" ht="20.25" customHeight="1" x14ac:dyDescent="0.2">
      <c r="A6" s="196" t="s">
        <v>302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20.25" customHeight="1" x14ac:dyDescent="0.25">
      <c r="A7" s="195"/>
      <c r="B7" s="194" t="s">
        <v>10</v>
      </c>
      <c r="C7" s="193"/>
      <c r="D7" s="192"/>
      <c r="E7" s="185"/>
      <c r="F7" s="191"/>
      <c r="G7" s="190"/>
      <c r="H7" s="189"/>
      <c r="I7" s="188"/>
      <c r="J7" s="187"/>
      <c r="K7" s="186"/>
      <c r="L7" s="185"/>
      <c r="M7" s="184"/>
    </row>
    <row r="8" spans="1:13" ht="53.25" customHeight="1" x14ac:dyDescent="0.2">
      <c r="A8" s="183" t="s">
        <v>301</v>
      </c>
      <c r="B8" s="182" t="s">
        <v>300</v>
      </c>
      <c r="C8" s="182" t="s">
        <v>299</v>
      </c>
      <c r="D8" s="182" t="s">
        <v>298</v>
      </c>
      <c r="E8" s="182" t="s">
        <v>297</v>
      </c>
      <c r="F8" s="183" t="s">
        <v>296</v>
      </c>
      <c r="G8" s="182" t="s">
        <v>295</v>
      </c>
      <c r="H8" s="182" t="s">
        <v>294</v>
      </c>
      <c r="I8" s="182" t="s">
        <v>293</v>
      </c>
      <c r="J8" s="182" t="s">
        <v>292</v>
      </c>
      <c r="K8" s="182" t="s">
        <v>291</v>
      </c>
      <c r="L8" s="182" t="s">
        <v>290</v>
      </c>
      <c r="M8" s="182" t="s">
        <v>289</v>
      </c>
    </row>
    <row r="9" spans="1:13" s="36" customFormat="1" ht="39" customHeight="1" x14ac:dyDescent="0.2">
      <c r="A9" s="86" t="s">
        <v>288</v>
      </c>
      <c r="B9" s="85" t="s">
        <v>275</v>
      </c>
      <c r="C9" s="85" t="s">
        <v>274</v>
      </c>
      <c r="D9" s="165">
        <v>94985.1</v>
      </c>
      <c r="E9" s="86" t="s">
        <v>15</v>
      </c>
      <c r="F9" s="168" t="s">
        <v>268</v>
      </c>
      <c r="G9" s="165">
        <v>94985.1</v>
      </c>
      <c r="H9" s="86"/>
      <c r="I9" s="165">
        <v>94985.1</v>
      </c>
      <c r="J9" s="86" t="s">
        <v>273</v>
      </c>
      <c r="K9" s="85" t="s">
        <v>272</v>
      </c>
      <c r="L9" s="165">
        <v>94985.1</v>
      </c>
      <c r="M9" s="122" t="s">
        <v>210</v>
      </c>
    </row>
    <row r="10" spans="1:13" s="36" customFormat="1" ht="33" customHeight="1" x14ac:dyDescent="0.2">
      <c r="A10" s="86" t="s">
        <v>287</v>
      </c>
      <c r="B10" s="85" t="s">
        <v>275</v>
      </c>
      <c r="C10" s="85" t="s">
        <v>274</v>
      </c>
      <c r="D10" s="165">
        <v>250974.9</v>
      </c>
      <c r="E10" s="86" t="s">
        <v>15</v>
      </c>
      <c r="F10" s="168" t="s">
        <v>268</v>
      </c>
      <c r="G10" s="165">
        <v>250974.9</v>
      </c>
      <c r="H10" s="86"/>
      <c r="I10" s="165">
        <v>250974.9</v>
      </c>
      <c r="J10" s="86" t="s">
        <v>273</v>
      </c>
      <c r="K10" s="85" t="s">
        <v>272</v>
      </c>
      <c r="L10" s="165">
        <v>250974.9</v>
      </c>
      <c r="M10" s="122" t="s">
        <v>210</v>
      </c>
    </row>
    <row r="11" spans="1:13" s="36" customFormat="1" ht="30.75" customHeight="1" x14ac:dyDescent="0.2">
      <c r="A11" s="86" t="s">
        <v>286</v>
      </c>
      <c r="B11" s="85" t="s">
        <v>275</v>
      </c>
      <c r="C11" s="85" t="s">
        <v>274</v>
      </c>
      <c r="D11" s="165">
        <v>125047.8</v>
      </c>
      <c r="E11" s="86" t="s">
        <v>15</v>
      </c>
      <c r="F11" s="168" t="s">
        <v>285</v>
      </c>
      <c r="G11" s="165">
        <v>125047.8</v>
      </c>
      <c r="H11" s="86"/>
      <c r="I11" s="165">
        <v>125047.8</v>
      </c>
      <c r="J11" s="86" t="s">
        <v>273</v>
      </c>
      <c r="K11" s="85" t="s">
        <v>272</v>
      </c>
      <c r="L11" s="165">
        <v>125047.8</v>
      </c>
      <c r="M11" s="122" t="s">
        <v>210</v>
      </c>
    </row>
    <row r="12" spans="1:13" s="36" customFormat="1" ht="33" customHeight="1" x14ac:dyDescent="0.2">
      <c r="A12" s="86" t="s">
        <v>284</v>
      </c>
      <c r="B12" s="85" t="s">
        <v>275</v>
      </c>
      <c r="C12" s="85" t="s">
        <v>274</v>
      </c>
      <c r="D12" s="165">
        <v>15598.98</v>
      </c>
      <c r="E12" s="86" t="s">
        <v>15</v>
      </c>
      <c r="F12" s="168" t="s">
        <v>283</v>
      </c>
      <c r="G12" s="165">
        <v>15598.98</v>
      </c>
      <c r="H12" s="86"/>
      <c r="I12" s="165">
        <v>15598.98</v>
      </c>
      <c r="J12" s="86" t="s">
        <v>273</v>
      </c>
      <c r="K12" s="85" t="s">
        <v>272</v>
      </c>
      <c r="L12" s="165">
        <v>15598.98</v>
      </c>
      <c r="M12" s="122" t="s">
        <v>210</v>
      </c>
    </row>
    <row r="13" spans="1:13" s="36" customFormat="1" ht="32.25" customHeight="1" x14ac:dyDescent="0.2">
      <c r="A13" s="86" t="s">
        <v>282</v>
      </c>
      <c r="B13" s="85" t="s">
        <v>275</v>
      </c>
      <c r="C13" s="85" t="s">
        <v>274</v>
      </c>
      <c r="D13" s="165">
        <v>227642.18</v>
      </c>
      <c r="E13" s="86" t="s">
        <v>15</v>
      </c>
      <c r="F13" s="168" t="s">
        <v>280</v>
      </c>
      <c r="G13" s="165">
        <v>227642.18</v>
      </c>
      <c r="H13" s="86"/>
      <c r="I13" s="165">
        <v>227642.18</v>
      </c>
      <c r="J13" s="86" t="s">
        <v>273</v>
      </c>
      <c r="K13" s="85" t="s">
        <v>272</v>
      </c>
      <c r="L13" s="165">
        <v>227642.18</v>
      </c>
      <c r="M13" s="122" t="s">
        <v>210</v>
      </c>
    </row>
    <row r="14" spans="1:13" s="36" customFormat="1" ht="35.25" customHeight="1" x14ac:dyDescent="0.2">
      <c r="A14" s="86" t="s">
        <v>281</v>
      </c>
      <c r="B14" s="85" t="s">
        <v>275</v>
      </c>
      <c r="C14" s="85" t="s">
        <v>274</v>
      </c>
      <c r="D14" s="165">
        <v>81717.3</v>
      </c>
      <c r="E14" s="86" t="s">
        <v>15</v>
      </c>
      <c r="F14" s="168" t="s">
        <v>280</v>
      </c>
      <c r="G14" s="165">
        <v>81717.3</v>
      </c>
      <c r="H14" s="86"/>
      <c r="I14" s="165">
        <v>81717.3</v>
      </c>
      <c r="J14" s="86" t="s">
        <v>273</v>
      </c>
      <c r="K14" s="85" t="s">
        <v>272</v>
      </c>
      <c r="L14" s="165">
        <v>81717.3</v>
      </c>
      <c r="M14" s="122" t="s">
        <v>210</v>
      </c>
    </row>
    <row r="15" spans="1:13" s="36" customFormat="1" ht="31.5" customHeight="1" x14ac:dyDescent="0.2">
      <c r="A15" s="86" t="s">
        <v>279</v>
      </c>
      <c r="B15" s="85" t="s">
        <v>275</v>
      </c>
      <c r="C15" s="85" t="s">
        <v>274</v>
      </c>
      <c r="D15" s="165">
        <v>332692.2</v>
      </c>
      <c r="E15" s="86" t="s">
        <v>15</v>
      </c>
      <c r="F15" s="168" t="s">
        <v>278</v>
      </c>
      <c r="G15" s="165">
        <v>332692.2</v>
      </c>
      <c r="H15" s="86"/>
      <c r="I15" s="165">
        <v>332692.2</v>
      </c>
      <c r="J15" s="86" t="s">
        <v>273</v>
      </c>
      <c r="K15" s="85" t="s">
        <v>272</v>
      </c>
      <c r="L15" s="165">
        <v>332692.2</v>
      </c>
      <c r="M15" s="122" t="s">
        <v>210</v>
      </c>
    </row>
    <row r="16" spans="1:13" s="36" customFormat="1" ht="33.75" customHeight="1" x14ac:dyDescent="0.2">
      <c r="A16" s="86" t="s">
        <v>277</v>
      </c>
      <c r="B16" s="85" t="s">
        <v>275</v>
      </c>
      <c r="C16" s="85" t="s">
        <v>274</v>
      </c>
      <c r="D16" s="165">
        <v>77994.899999999994</v>
      </c>
      <c r="E16" s="86" t="s">
        <v>15</v>
      </c>
      <c r="F16" s="168" t="s">
        <v>255</v>
      </c>
      <c r="G16" s="165">
        <v>77994.899999999994</v>
      </c>
      <c r="H16" s="86"/>
      <c r="I16" s="165">
        <v>77994.899999999994</v>
      </c>
      <c r="J16" s="86" t="s">
        <v>273</v>
      </c>
      <c r="K16" s="85" t="s">
        <v>272</v>
      </c>
      <c r="L16" s="165">
        <v>77994.899999999994</v>
      </c>
      <c r="M16" s="122" t="s">
        <v>210</v>
      </c>
    </row>
    <row r="17" spans="1:13" s="36" customFormat="1" ht="31.5" customHeight="1" x14ac:dyDescent="0.2">
      <c r="A17" s="86" t="s">
        <v>276</v>
      </c>
      <c r="B17" s="85" t="s">
        <v>275</v>
      </c>
      <c r="C17" s="85" t="s">
        <v>274</v>
      </c>
      <c r="D17" s="165">
        <v>786642.44</v>
      </c>
      <c r="E17" s="86" t="s">
        <v>15</v>
      </c>
      <c r="F17" s="166">
        <v>43959</v>
      </c>
      <c r="G17" s="165">
        <v>786642.44</v>
      </c>
      <c r="H17" s="86"/>
      <c r="I17" s="165">
        <v>786642.44</v>
      </c>
      <c r="J17" s="86" t="s">
        <v>273</v>
      </c>
      <c r="K17" s="85" t="s">
        <v>272</v>
      </c>
      <c r="L17" s="165">
        <v>786642.44</v>
      </c>
      <c r="M17" s="122" t="s">
        <v>210</v>
      </c>
    </row>
    <row r="18" spans="1:13" s="36" customFormat="1" ht="21.75" customHeight="1" x14ac:dyDescent="0.25">
      <c r="A18" s="178"/>
      <c r="B18" s="181"/>
      <c r="C18" s="181" t="s">
        <v>237</v>
      </c>
      <c r="D18" s="176">
        <f>SUM(D9:D17)</f>
        <v>1993295.7999999998</v>
      </c>
      <c r="E18" s="178"/>
      <c r="F18" s="180"/>
      <c r="G18" s="179">
        <v>1993295.8</v>
      </c>
      <c r="H18" s="178"/>
      <c r="I18" s="176">
        <v>1993295.8</v>
      </c>
      <c r="J18" s="178"/>
      <c r="K18" s="177"/>
      <c r="L18" s="176">
        <v>1993295.8</v>
      </c>
      <c r="M18" s="175"/>
    </row>
    <row r="19" spans="1:13" s="36" customFormat="1" ht="15.75" customHeight="1" x14ac:dyDescent="0.25">
      <c r="A19" s="171"/>
      <c r="B19" s="174"/>
      <c r="C19" s="174"/>
      <c r="D19" s="169"/>
      <c r="E19" s="171"/>
      <c r="F19" s="173"/>
      <c r="G19" s="172"/>
      <c r="H19" s="171"/>
      <c r="I19" s="169"/>
      <c r="J19" s="171"/>
      <c r="K19" s="170"/>
      <c r="L19" s="169"/>
      <c r="M19" s="149"/>
    </row>
    <row r="20" spans="1:13" s="36" customFormat="1" ht="36.75" customHeight="1" x14ac:dyDescent="0.2">
      <c r="A20" s="121" t="s">
        <v>271</v>
      </c>
      <c r="B20" s="148" t="s">
        <v>249</v>
      </c>
      <c r="C20" s="85" t="s">
        <v>248</v>
      </c>
      <c r="D20" s="165">
        <v>250000</v>
      </c>
      <c r="E20" s="86" t="s">
        <v>15</v>
      </c>
      <c r="F20" s="166">
        <v>43750</v>
      </c>
      <c r="G20" s="165">
        <v>250000</v>
      </c>
      <c r="H20" s="86"/>
      <c r="I20" s="165">
        <v>250000</v>
      </c>
      <c r="J20" s="86" t="s">
        <v>130</v>
      </c>
      <c r="K20" s="85" t="s">
        <v>129</v>
      </c>
      <c r="L20" s="165">
        <v>150000</v>
      </c>
      <c r="M20" s="122" t="s">
        <v>210</v>
      </c>
    </row>
    <row r="21" spans="1:13" s="36" customFormat="1" ht="36" customHeight="1" x14ac:dyDescent="0.2">
      <c r="A21" s="121" t="s">
        <v>271</v>
      </c>
      <c r="B21" s="148" t="s">
        <v>249</v>
      </c>
      <c r="C21" s="85" t="s">
        <v>248</v>
      </c>
      <c r="D21" s="86" t="s">
        <v>229</v>
      </c>
      <c r="E21" s="86" t="s">
        <v>15</v>
      </c>
      <c r="F21" s="166">
        <v>43750</v>
      </c>
      <c r="G21" s="86" t="s">
        <v>243</v>
      </c>
      <c r="H21" s="86"/>
      <c r="I21" s="86" t="s">
        <v>229</v>
      </c>
      <c r="J21" s="86" t="s">
        <v>125</v>
      </c>
      <c r="K21" s="85" t="s">
        <v>129</v>
      </c>
      <c r="L21" s="165">
        <v>100000</v>
      </c>
      <c r="M21" s="122" t="s">
        <v>210</v>
      </c>
    </row>
    <row r="22" spans="1:13" s="36" customFormat="1" ht="33" customHeight="1" x14ac:dyDescent="0.2">
      <c r="A22" s="121" t="s">
        <v>270</v>
      </c>
      <c r="B22" s="148" t="s">
        <v>249</v>
      </c>
      <c r="C22" s="85" t="s">
        <v>248</v>
      </c>
      <c r="D22" s="165">
        <v>50000</v>
      </c>
      <c r="E22" s="86" t="s">
        <v>15</v>
      </c>
      <c r="F22" s="168" t="s">
        <v>268</v>
      </c>
      <c r="G22" s="165">
        <v>50000</v>
      </c>
      <c r="H22" s="86"/>
      <c r="I22" s="165">
        <v>50000</v>
      </c>
      <c r="J22" s="86" t="s">
        <v>130</v>
      </c>
      <c r="K22" s="85" t="s">
        <v>129</v>
      </c>
      <c r="L22" s="165">
        <v>30000</v>
      </c>
      <c r="M22" s="122" t="s">
        <v>210</v>
      </c>
    </row>
    <row r="23" spans="1:13" s="36" customFormat="1" ht="31.5" customHeight="1" x14ac:dyDescent="0.2">
      <c r="A23" s="121" t="s">
        <v>270</v>
      </c>
      <c r="B23" s="148" t="s">
        <v>249</v>
      </c>
      <c r="C23" s="85" t="s">
        <v>248</v>
      </c>
      <c r="D23" s="86" t="s">
        <v>229</v>
      </c>
      <c r="E23" s="86" t="s">
        <v>15</v>
      </c>
      <c r="F23" s="168" t="s">
        <v>268</v>
      </c>
      <c r="G23" s="86" t="s">
        <v>243</v>
      </c>
      <c r="H23" s="86"/>
      <c r="I23" s="86" t="s">
        <v>229</v>
      </c>
      <c r="J23" s="86" t="s">
        <v>125</v>
      </c>
      <c r="K23" s="85" t="s">
        <v>129</v>
      </c>
      <c r="L23" s="165">
        <v>20000</v>
      </c>
      <c r="M23" s="122" t="s">
        <v>210</v>
      </c>
    </row>
    <row r="24" spans="1:13" s="36" customFormat="1" ht="36.75" customHeight="1" x14ac:dyDescent="0.2">
      <c r="A24" s="121" t="s">
        <v>269</v>
      </c>
      <c r="B24" s="148" t="s">
        <v>249</v>
      </c>
      <c r="C24" s="85" t="s">
        <v>248</v>
      </c>
      <c r="D24" s="165">
        <v>200000</v>
      </c>
      <c r="E24" s="86" t="s">
        <v>15</v>
      </c>
      <c r="F24" s="168" t="s">
        <v>268</v>
      </c>
      <c r="G24" s="165">
        <v>200000</v>
      </c>
      <c r="H24" s="86"/>
      <c r="I24" s="165">
        <v>200000</v>
      </c>
      <c r="J24" s="86" t="s">
        <v>130</v>
      </c>
      <c r="K24" s="85" t="s">
        <v>129</v>
      </c>
      <c r="L24" s="165">
        <v>125000</v>
      </c>
      <c r="M24" s="122" t="s">
        <v>210</v>
      </c>
    </row>
    <row r="25" spans="1:13" s="36" customFormat="1" ht="36.75" customHeight="1" x14ac:dyDescent="0.2">
      <c r="A25" s="121" t="s">
        <v>269</v>
      </c>
      <c r="B25" s="148" t="s">
        <v>249</v>
      </c>
      <c r="C25" s="85" t="s">
        <v>248</v>
      </c>
      <c r="D25" s="86" t="s">
        <v>229</v>
      </c>
      <c r="E25" s="86" t="s">
        <v>15</v>
      </c>
      <c r="F25" s="168" t="s">
        <v>268</v>
      </c>
      <c r="G25" s="86" t="s">
        <v>243</v>
      </c>
      <c r="H25" s="86"/>
      <c r="I25" s="86" t="s">
        <v>229</v>
      </c>
      <c r="J25" s="86" t="s">
        <v>125</v>
      </c>
      <c r="K25" s="85" t="s">
        <v>124</v>
      </c>
      <c r="L25" s="165">
        <v>75000</v>
      </c>
      <c r="M25" s="122" t="s">
        <v>210</v>
      </c>
    </row>
    <row r="26" spans="1:13" s="36" customFormat="1" ht="39" customHeight="1" x14ac:dyDescent="0.2">
      <c r="A26" s="121" t="s">
        <v>267</v>
      </c>
      <c r="B26" s="148" t="s">
        <v>249</v>
      </c>
      <c r="C26" s="85" t="s">
        <v>248</v>
      </c>
      <c r="D26" s="165">
        <v>200000</v>
      </c>
      <c r="E26" s="86" t="s">
        <v>15</v>
      </c>
      <c r="F26" s="166">
        <v>44013</v>
      </c>
      <c r="G26" s="165">
        <v>200000</v>
      </c>
      <c r="H26" s="86"/>
      <c r="I26" s="165">
        <v>200000</v>
      </c>
      <c r="J26" s="86" t="s">
        <v>125</v>
      </c>
      <c r="K26" s="85" t="s">
        <v>124</v>
      </c>
      <c r="L26" s="165">
        <v>125000</v>
      </c>
      <c r="M26" s="122" t="s">
        <v>210</v>
      </c>
    </row>
    <row r="27" spans="1:13" s="36" customFormat="1" ht="33.75" customHeight="1" x14ac:dyDescent="0.2">
      <c r="A27" s="121" t="s">
        <v>267</v>
      </c>
      <c r="B27" s="148" t="s">
        <v>249</v>
      </c>
      <c r="C27" s="85" t="s">
        <v>248</v>
      </c>
      <c r="D27" s="86" t="s">
        <v>229</v>
      </c>
      <c r="E27" s="86" t="s">
        <v>15</v>
      </c>
      <c r="F27" s="166">
        <v>44013</v>
      </c>
      <c r="G27" s="86" t="s">
        <v>243</v>
      </c>
      <c r="H27" s="86"/>
      <c r="I27" s="86" t="s">
        <v>229</v>
      </c>
      <c r="J27" s="86" t="s">
        <v>125</v>
      </c>
      <c r="K27" s="85" t="s">
        <v>124</v>
      </c>
      <c r="L27" s="165">
        <v>75000</v>
      </c>
      <c r="M27" s="122" t="s">
        <v>210</v>
      </c>
    </row>
    <row r="28" spans="1:13" s="36" customFormat="1" ht="37.5" customHeight="1" x14ac:dyDescent="0.2">
      <c r="A28" s="121" t="s">
        <v>266</v>
      </c>
      <c r="B28" s="148" t="s">
        <v>249</v>
      </c>
      <c r="C28" s="85" t="s">
        <v>248</v>
      </c>
      <c r="D28" s="165">
        <v>250000</v>
      </c>
      <c r="E28" s="86" t="s">
        <v>15</v>
      </c>
      <c r="F28" s="168" t="s">
        <v>265</v>
      </c>
      <c r="G28" s="165">
        <v>250000</v>
      </c>
      <c r="H28" s="86"/>
      <c r="I28" s="165">
        <v>250000</v>
      </c>
      <c r="J28" s="86" t="s">
        <v>130</v>
      </c>
      <c r="K28" s="85" t="s">
        <v>129</v>
      </c>
      <c r="L28" s="165">
        <v>150000</v>
      </c>
      <c r="M28" s="122" t="s">
        <v>210</v>
      </c>
    </row>
    <row r="29" spans="1:13" s="36" customFormat="1" ht="36" customHeight="1" x14ac:dyDescent="0.2">
      <c r="A29" s="121" t="s">
        <v>266</v>
      </c>
      <c r="B29" s="148" t="s">
        <v>249</v>
      </c>
      <c r="C29" s="85" t="s">
        <v>248</v>
      </c>
      <c r="D29" s="86" t="s">
        <v>229</v>
      </c>
      <c r="E29" s="86" t="s">
        <v>15</v>
      </c>
      <c r="F29" s="168" t="s">
        <v>265</v>
      </c>
      <c r="G29" s="86" t="s">
        <v>243</v>
      </c>
      <c r="H29" s="86"/>
      <c r="I29" s="86" t="s">
        <v>229</v>
      </c>
      <c r="J29" s="86" t="s">
        <v>125</v>
      </c>
      <c r="K29" s="85" t="s">
        <v>124</v>
      </c>
      <c r="L29" s="165">
        <v>100000</v>
      </c>
      <c r="M29" s="122" t="s">
        <v>210</v>
      </c>
    </row>
    <row r="30" spans="1:13" s="36" customFormat="1" ht="38.25" customHeight="1" x14ac:dyDescent="0.2">
      <c r="A30" s="121" t="s">
        <v>264</v>
      </c>
      <c r="B30" s="148" t="s">
        <v>249</v>
      </c>
      <c r="C30" s="85" t="s">
        <v>248</v>
      </c>
      <c r="D30" s="165">
        <v>200000</v>
      </c>
      <c r="E30" s="86" t="s">
        <v>15</v>
      </c>
      <c r="F30" s="168" t="s">
        <v>263</v>
      </c>
      <c r="G30" s="165">
        <v>200000</v>
      </c>
      <c r="H30" s="86"/>
      <c r="I30" s="165">
        <v>200000</v>
      </c>
      <c r="J30" s="86" t="s">
        <v>130</v>
      </c>
      <c r="K30" s="85" t="s">
        <v>129</v>
      </c>
      <c r="L30" s="165">
        <v>125000</v>
      </c>
      <c r="M30" s="122" t="s">
        <v>210</v>
      </c>
    </row>
    <row r="31" spans="1:13" s="36" customFormat="1" ht="39.75" customHeight="1" x14ac:dyDescent="0.2">
      <c r="A31" s="121" t="s">
        <v>264</v>
      </c>
      <c r="B31" s="148" t="s">
        <v>249</v>
      </c>
      <c r="C31" s="85" t="s">
        <v>248</v>
      </c>
      <c r="D31" s="86" t="s">
        <v>229</v>
      </c>
      <c r="E31" s="86" t="s">
        <v>15</v>
      </c>
      <c r="F31" s="168" t="s">
        <v>263</v>
      </c>
      <c r="G31" s="86" t="s">
        <v>243</v>
      </c>
      <c r="H31" s="86"/>
      <c r="I31" s="86" t="s">
        <v>229</v>
      </c>
      <c r="J31" s="86" t="s">
        <v>125</v>
      </c>
      <c r="K31" s="85" t="s">
        <v>248</v>
      </c>
      <c r="L31" s="165">
        <v>75000</v>
      </c>
      <c r="M31" s="122" t="s">
        <v>210</v>
      </c>
    </row>
    <row r="32" spans="1:13" s="36" customFormat="1" ht="36.75" customHeight="1" x14ac:dyDescent="0.2">
      <c r="A32" s="121" t="s">
        <v>262</v>
      </c>
      <c r="B32" s="148" t="s">
        <v>249</v>
      </c>
      <c r="C32" s="85" t="s">
        <v>248</v>
      </c>
      <c r="D32" s="165">
        <v>200000</v>
      </c>
      <c r="E32" s="86" t="s">
        <v>15</v>
      </c>
      <c r="F32" s="168" t="s">
        <v>261</v>
      </c>
      <c r="G32" s="165">
        <v>200000</v>
      </c>
      <c r="H32" s="86"/>
      <c r="I32" s="165">
        <v>200000</v>
      </c>
      <c r="J32" s="86" t="s">
        <v>130</v>
      </c>
      <c r="K32" s="85" t="s">
        <v>129</v>
      </c>
      <c r="L32" s="165">
        <v>125000</v>
      </c>
      <c r="M32" s="122" t="s">
        <v>210</v>
      </c>
    </row>
    <row r="33" spans="1:13" s="36" customFormat="1" ht="35.25" customHeight="1" x14ac:dyDescent="0.2">
      <c r="A33" s="121" t="s">
        <v>262</v>
      </c>
      <c r="B33" s="148" t="s">
        <v>249</v>
      </c>
      <c r="C33" s="85" t="s">
        <v>248</v>
      </c>
      <c r="D33" s="86" t="s">
        <v>229</v>
      </c>
      <c r="E33" s="86" t="s">
        <v>15</v>
      </c>
      <c r="F33" s="168" t="s">
        <v>261</v>
      </c>
      <c r="G33" s="86" t="s">
        <v>243</v>
      </c>
      <c r="H33" s="86"/>
      <c r="I33" s="86" t="s">
        <v>229</v>
      </c>
      <c r="J33" s="86" t="s">
        <v>125</v>
      </c>
      <c r="K33" s="85" t="s">
        <v>124</v>
      </c>
      <c r="L33" s="165">
        <v>75000</v>
      </c>
      <c r="M33" s="122" t="s">
        <v>210</v>
      </c>
    </row>
    <row r="34" spans="1:13" s="36" customFormat="1" ht="34.5" customHeight="1" x14ac:dyDescent="0.2">
      <c r="A34" s="121" t="s">
        <v>260</v>
      </c>
      <c r="B34" s="148" t="s">
        <v>249</v>
      </c>
      <c r="C34" s="85" t="s">
        <v>248</v>
      </c>
      <c r="D34" s="165">
        <v>200000</v>
      </c>
      <c r="E34" s="86" t="s">
        <v>15</v>
      </c>
      <c r="F34" s="166">
        <v>43892</v>
      </c>
      <c r="G34" s="165">
        <v>200000</v>
      </c>
      <c r="H34" s="86"/>
      <c r="I34" s="165">
        <v>200000</v>
      </c>
      <c r="J34" s="86" t="s">
        <v>125</v>
      </c>
      <c r="K34" s="85" t="s">
        <v>124</v>
      </c>
      <c r="L34" s="165">
        <v>135000</v>
      </c>
      <c r="M34" s="122" t="s">
        <v>210</v>
      </c>
    </row>
    <row r="35" spans="1:13" s="36" customFormat="1" ht="39" customHeight="1" x14ac:dyDescent="0.2">
      <c r="A35" s="121" t="s">
        <v>260</v>
      </c>
      <c r="B35" s="148" t="s">
        <v>249</v>
      </c>
      <c r="C35" s="85" t="s">
        <v>248</v>
      </c>
      <c r="D35" s="86" t="s">
        <v>229</v>
      </c>
      <c r="E35" s="86" t="s">
        <v>15</v>
      </c>
      <c r="F35" s="166">
        <v>43892</v>
      </c>
      <c r="G35" s="86" t="s">
        <v>243</v>
      </c>
      <c r="H35" s="86"/>
      <c r="I35" s="86" t="s">
        <v>229</v>
      </c>
      <c r="J35" s="86" t="s">
        <v>125</v>
      </c>
      <c r="K35" s="85" t="s">
        <v>124</v>
      </c>
      <c r="L35" s="165">
        <v>65000</v>
      </c>
      <c r="M35" s="122" t="s">
        <v>210</v>
      </c>
    </row>
    <row r="36" spans="1:13" s="36" customFormat="1" ht="38.25" customHeight="1" x14ac:dyDescent="0.2">
      <c r="A36" s="121" t="s">
        <v>259</v>
      </c>
      <c r="B36" s="148" t="s">
        <v>249</v>
      </c>
      <c r="C36" s="85" t="s">
        <v>248</v>
      </c>
      <c r="D36" s="165">
        <v>200000</v>
      </c>
      <c r="E36" s="86" t="s">
        <v>15</v>
      </c>
      <c r="F36" s="166">
        <v>44106</v>
      </c>
      <c r="G36" s="165">
        <v>200000</v>
      </c>
      <c r="H36" s="86"/>
      <c r="I36" s="165">
        <v>200000</v>
      </c>
      <c r="J36" s="86" t="s">
        <v>125</v>
      </c>
      <c r="K36" s="85" t="s">
        <v>124</v>
      </c>
      <c r="L36" s="165">
        <v>135000</v>
      </c>
      <c r="M36" s="122" t="s">
        <v>210</v>
      </c>
    </row>
    <row r="37" spans="1:13" s="36" customFormat="1" ht="36.75" customHeight="1" x14ac:dyDescent="0.2">
      <c r="A37" s="121" t="s">
        <v>259</v>
      </c>
      <c r="B37" s="148" t="s">
        <v>249</v>
      </c>
      <c r="C37" s="85" t="s">
        <v>248</v>
      </c>
      <c r="D37" s="86" t="s">
        <v>229</v>
      </c>
      <c r="E37" s="86" t="s">
        <v>15</v>
      </c>
      <c r="F37" s="166">
        <v>44106</v>
      </c>
      <c r="G37" s="86" t="s">
        <v>243</v>
      </c>
      <c r="H37" s="86"/>
      <c r="I37" s="86" t="s">
        <v>229</v>
      </c>
      <c r="J37" s="86" t="s">
        <v>125</v>
      </c>
      <c r="K37" s="85" t="s">
        <v>124</v>
      </c>
      <c r="L37" s="165">
        <v>65000</v>
      </c>
      <c r="M37" s="122" t="s">
        <v>210</v>
      </c>
    </row>
    <row r="38" spans="1:13" s="36" customFormat="1" ht="37.5" customHeight="1" x14ac:dyDescent="0.2">
      <c r="A38" s="121" t="s">
        <v>258</v>
      </c>
      <c r="B38" s="148" t="s">
        <v>249</v>
      </c>
      <c r="C38" s="85" t="s">
        <v>248</v>
      </c>
      <c r="D38" s="165">
        <v>200000</v>
      </c>
      <c r="E38" s="86" t="s">
        <v>15</v>
      </c>
      <c r="F38" s="168" t="s">
        <v>257</v>
      </c>
      <c r="G38" s="165">
        <v>200000</v>
      </c>
      <c r="H38" s="86"/>
      <c r="I38" s="165">
        <v>200000</v>
      </c>
      <c r="J38" s="86" t="s">
        <v>125</v>
      </c>
      <c r="K38" s="85" t="s">
        <v>124</v>
      </c>
      <c r="L38" s="165">
        <v>125000</v>
      </c>
      <c r="M38" s="122" t="s">
        <v>210</v>
      </c>
    </row>
    <row r="39" spans="1:13" s="36" customFormat="1" ht="38.25" customHeight="1" x14ac:dyDescent="0.2">
      <c r="A39" s="121" t="s">
        <v>258</v>
      </c>
      <c r="B39" s="148" t="s">
        <v>249</v>
      </c>
      <c r="C39" s="85" t="s">
        <v>248</v>
      </c>
      <c r="D39" s="86" t="s">
        <v>229</v>
      </c>
      <c r="E39" s="86" t="s">
        <v>15</v>
      </c>
      <c r="F39" s="168" t="s">
        <v>257</v>
      </c>
      <c r="G39" s="86" t="s">
        <v>243</v>
      </c>
      <c r="H39" s="86"/>
      <c r="I39" s="86" t="s">
        <v>229</v>
      </c>
      <c r="J39" s="86" t="s">
        <v>125</v>
      </c>
      <c r="K39" s="85" t="s">
        <v>124</v>
      </c>
      <c r="L39" s="165">
        <v>75000</v>
      </c>
      <c r="M39" s="122" t="s">
        <v>210</v>
      </c>
    </row>
    <row r="40" spans="1:13" s="36" customFormat="1" ht="35.25" customHeight="1" x14ac:dyDescent="0.2">
      <c r="A40" s="121" t="s">
        <v>256</v>
      </c>
      <c r="B40" s="148" t="s">
        <v>249</v>
      </c>
      <c r="C40" s="85" t="s">
        <v>248</v>
      </c>
      <c r="D40" s="165">
        <v>200000</v>
      </c>
      <c r="E40" s="86" t="s">
        <v>15</v>
      </c>
      <c r="F40" s="168" t="s">
        <v>255</v>
      </c>
      <c r="G40" s="165">
        <v>200000</v>
      </c>
      <c r="H40" s="86"/>
      <c r="I40" s="165">
        <v>200000</v>
      </c>
      <c r="J40" s="86" t="s">
        <v>125</v>
      </c>
      <c r="K40" s="85" t="s">
        <v>124</v>
      </c>
      <c r="L40" s="165">
        <v>125000</v>
      </c>
      <c r="M40" s="122" t="s">
        <v>210</v>
      </c>
    </row>
    <row r="41" spans="1:13" s="36" customFormat="1" ht="36.75" customHeight="1" x14ac:dyDescent="0.2">
      <c r="A41" s="121" t="s">
        <v>256</v>
      </c>
      <c r="B41" s="148" t="s">
        <v>249</v>
      </c>
      <c r="C41" s="85" t="s">
        <v>248</v>
      </c>
      <c r="D41" s="86" t="s">
        <v>229</v>
      </c>
      <c r="E41" s="86" t="s">
        <v>15</v>
      </c>
      <c r="F41" s="168" t="s">
        <v>255</v>
      </c>
      <c r="G41" s="86" t="s">
        <v>243</v>
      </c>
      <c r="H41" s="86"/>
      <c r="I41" s="86" t="s">
        <v>229</v>
      </c>
      <c r="J41" s="86" t="s">
        <v>125</v>
      </c>
      <c r="K41" s="85" t="s">
        <v>124</v>
      </c>
      <c r="L41" s="165">
        <v>75000</v>
      </c>
      <c r="M41" s="122" t="s">
        <v>210</v>
      </c>
    </row>
    <row r="42" spans="1:13" s="36" customFormat="1" ht="33.75" customHeight="1" x14ac:dyDescent="0.2">
      <c r="A42" s="121" t="s">
        <v>254</v>
      </c>
      <c r="B42" s="148" t="s">
        <v>249</v>
      </c>
      <c r="C42" s="85" t="s">
        <v>248</v>
      </c>
      <c r="D42" s="165">
        <v>200000</v>
      </c>
      <c r="E42" s="86" t="s">
        <v>15</v>
      </c>
      <c r="F42" s="168" t="s">
        <v>253</v>
      </c>
      <c r="G42" s="165">
        <v>200000</v>
      </c>
      <c r="H42" s="86"/>
      <c r="I42" s="165">
        <v>200000</v>
      </c>
      <c r="J42" s="86" t="s">
        <v>125</v>
      </c>
      <c r="K42" s="85" t="s">
        <v>124</v>
      </c>
      <c r="L42" s="165">
        <v>125000</v>
      </c>
      <c r="M42" s="122" t="s">
        <v>210</v>
      </c>
    </row>
    <row r="43" spans="1:13" s="36" customFormat="1" ht="36.75" customHeight="1" x14ac:dyDescent="0.2">
      <c r="A43" s="121" t="s">
        <v>254</v>
      </c>
      <c r="B43" s="148" t="s">
        <v>249</v>
      </c>
      <c r="C43" s="85" t="s">
        <v>248</v>
      </c>
      <c r="D43" s="86" t="s">
        <v>229</v>
      </c>
      <c r="E43" s="86" t="s">
        <v>15</v>
      </c>
      <c r="F43" s="168" t="s">
        <v>253</v>
      </c>
      <c r="G43" s="86" t="s">
        <v>243</v>
      </c>
      <c r="H43" s="86"/>
      <c r="I43" s="86" t="s">
        <v>229</v>
      </c>
      <c r="J43" s="86" t="s">
        <v>125</v>
      </c>
      <c r="K43" s="85" t="s">
        <v>124</v>
      </c>
      <c r="L43" s="165">
        <v>75000</v>
      </c>
      <c r="M43" s="122" t="s">
        <v>210</v>
      </c>
    </row>
    <row r="44" spans="1:13" s="36" customFormat="1" ht="36" customHeight="1" x14ac:dyDescent="0.2">
      <c r="A44" s="121" t="s">
        <v>252</v>
      </c>
      <c r="B44" s="148" t="s">
        <v>249</v>
      </c>
      <c r="C44" s="85" t="s">
        <v>248</v>
      </c>
      <c r="D44" s="165">
        <v>200000</v>
      </c>
      <c r="E44" s="86" t="s">
        <v>15</v>
      </c>
      <c r="F44" s="166">
        <v>43954</v>
      </c>
      <c r="G44" s="165">
        <v>200000</v>
      </c>
      <c r="H44" s="86"/>
      <c r="I44" s="165">
        <v>200000</v>
      </c>
      <c r="J44" s="86" t="s">
        <v>130</v>
      </c>
      <c r="K44" s="85" t="s">
        <v>129</v>
      </c>
      <c r="L44" s="165">
        <v>125000</v>
      </c>
      <c r="M44" s="122" t="s">
        <v>210</v>
      </c>
    </row>
    <row r="45" spans="1:13" s="36" customFormat="1" ht="33.75" customHeight="1" x14ac:dyDescent="0.2">
      <c r="A45" s="121" t="s">
        <v>252</v>
      </c>
      <c r="B45" s="148" t="s">
        <v>249</v>
      </c>
      <c r="C45" s="85" t="s">
        <v>248</v>
      </c>
      <c r="D45" s="86" t="s">
        <v>229</v>
      </c>
      <c r="E45" s="86" t="s">
        <v>15</v>
      </c>
      <c r="F45" s="166">
        <v>43954</v>
      </c>
      <c r="G45" s="86" t="s">
        <v>243</v>
      </c>
      <c r="H45" s="86"/>
      <c r="I45" s="86" t="s">
        <v>229</v>
      </c>
      <c r="J45" s="86" t="s">
        <v>125</v>
      </c>
      <c r="K45" s="85" t="s">
        <v>124</v>
      </c>
      <c r="L45" s="165">
        <v>75000</v>
      </c>
      <c r="M45" s="122" t="s">
        <v>210</v>
      </c>
    </row>
    <row r="46" spans="1:13" s="36" customFormat="1" ht="36" customHeight="1" x14ac:dyDescent="0.2">
      <c r="A46" s="121" t="s">
        <v>251</v>
      </c>
      <c r="B46" s="148" t="s">
        <v>249</v>
      </c>
      <c r="C46" s="85" t="s">
        <v>248</v>
      </c>
      <c r="D46" s="165">
        <v>200000</v>
      </c>
      <c r="E46" s="86" t="s">
        <v>15</v>
      </c>
      <c r="F46" s="166">
        <v>44168</v>
      </c>
      <c r="G46" s="165">
        <v>200000</v>
      </c>
      <c r="H46" s="86"/>
      <c r="I46" s="165">
        <v>200000</v>
      </c>
      <c r="J46" s="86" t="s">
        <v>130</v>
      </c>
      <c r="K46" s="85" t="s">
        <v>129</v>
      </c>
      <c r="L46" s="165">
        <v>125000</v>
      </c>
      <c r="M46" s="122" t="s">
        <v>210</v>
      </c>
    </row>
    <row r="47" spans="1:13" s="36" customFormat="1" ht="39" customHeight="1" x14ac:dyDescent="0.2">
      <c r="A47" s="121" t="s">
        <v>251</v>
      </c>
      <c r="B47" s="148" t="s">
        <v>249</v>
      </c>
      <c r="C47" s="85" t="s">
        <v>248</v>
      </c>
      <c r="D47" s="86" t="s">
        <v>229</v>
      </c>
      <c r="E47" s="86" t="s">
        <v>15</v>
      </c>
      <c r="F47" s="166">
        <v>44168</v>
      </c>
      <c r="G47" s="86" t="s">
        <v>243</v>
      </c>
      <c r="H47" s="86"/>
      <c r="I47" s="86" t="s">
        <v>229</v>
      </c>
      <c r="J47" s="86" t="s">
        <v>125</v>
      </c>
      <c r="K47" s="85" t="s">
        <v>124</v>
      </c>
      <c r="L47" s="165">
        <v>75000</v>
      </c>
      <c r="M47" s="122" t="s">
        <v>210</v>
      </c>
    </row>
    <row r="48" spans="1:13" s="36" customFormat="1" ht="37.5" customHeight="1" x14ac:dyDescent="0.2">
      <c r="A48" s="121" t="s">
        <v>250</v>
      </c>
      <c r="B48" s="148" t="s">
        <v>249</v>
      </c>
      <c r="C48" s="85" t="s">
        <v>248</v>
      </c>
      <c r="D48" s="165">
        <v>200000</v>
      </c>
      <c r="E48" s="86" t="s">
        <v>15</v>
      </c>
      <c r="F48" s="168" t="s">
        <v>247</v>
      </c>
      <c r="G48" s="165">
        <v>200000</v>
      </c>
      <c r="H48" s="86"/>
      <c r="I48" s="165">
        <v>200000</v>
      </c>
      <c r="J48" s="86" t="s">
        <v>130</v>
      </c>
      <c r="K48" s="85" t="s">
        <v>129</v>
      </c>
      <c r="L48" s="165">
        <v>125000</v>
      </c>
      <c r="M48" s="122" t="s">
        <v>210</v>
      </c>
    </row>
    <row r="49" spans="1:37" s="36" customFormat="1" ht="36" customHeight="1" x14ac:dyDescent="0.2">
      <c r="A49" s="121" t="s">
        <v>250</v>
      </c>
      <c r="B49" s="148" t="s">
        <v>249</v>
      </c>
      <c r="C49" s="85" t="s">
        <v>248</v>
      </c>
      <c r="D49" s="86" t="s">
        <v>229</v>
      </c>
      <c r="E49" s="86" t="s">
        <v>15</v>
      </c>
      <c r="F49" s="168" t="s">
        <v>247</v>
      </c>
      <c r="G49" s="167"/>
      <c r="H49" s="86"/>
      <c r="I49" s="86" t="s">
        <v>243</v>
      </c>
      <c r="J49" s="86" t="s">
        <v>125</v>
      </c>
      <c r="K49" s="85" t="s">
        <v>124</v>
      </c>
      <c r="L49" s="165">
        <v>75000</v>
      </c>
      <c r="M49" s="122" t="s">
        <v>210</v>
      </c>
    </row>
    <row r="50" spans="1:37" s="36" customFormat="1" ht="39.75" customHeight="1" x14ac:dyDescent="0.2">
      <c r="A50" s="121" t="s">
        <v>246</v>
      </c>
      <c r="B50" s="148" t="s">
        <v>245</v>
      </c>
      <c r="C50" s="85" t="s">
        <v>244</v>
      </c>
      <c r="D50" s="165">
        <v>250000</v>
      </c>
      <c r="E50" s="86" t="s">
        <v>15</v>
      </c>
      <c r="F50" s="166">
        <v>43933</v>
      </c>
      <c r="G50" s="165">
        <v>250000</v>
      </c>
      <c r="H50" s="86"/>
      <c r="I50" s="165">
        <v>250000</v>
      </c>
      <c r="J50" s="86" t="s">
        <v>130</v>
      </c>
      <c r="K50" s="85" t="s">
        <v>129</v>
      </c>
      <c r="L50" s="165">
        <v>150000</v>
      </c>
      <c r="M50" s="122" t="s">
        <v>210</v>
      </c>
    </row>
    <row r="51" spans="1:37" s="36" customFormat="1" ht="36" customHeight="1" x14ac:dyDescent="0.2">
      <c r="A51" s="121" t="s">
        <v>246</v>
      </c>
      <c r="B51" s="148" t="s">
        <v>245</v>
      </c>
      <c r="C51" s="85" t="s">
        <v>244</v>
      </c>
      <c r="D51" s="86" t="s">
        <v>243</v>
      </c>
      <c r="E51" s="86" t="s">
        <v>15</v>
      </c>
      <c r="F51" s="166">
        <v>43933</v>
      </c>
      <c r="G51" s="86" t="s">
        <v>243</v>
      </c>
      <c r="H51" s="86"/>
      <c r="I51" s="86" t="s">
        <v>229</v>
      </c>
      <c r="J51" s="86" t="s">
        <v>125</v>
      </c>
      <c r="K51" s="85" t="s">
        <v>124</v>
      </c>
      <c r="L51" s="165">
        <v>100000</v>
      </c>
      <c r="M51" s="122" t="s">
        <v>210</v>
      </c>
    </row>
    <row r="52" spans="1:37" s="36" customFormat="1" ht="25.5" customHeight="1" x14ac:dyDescent="0.25">
      <c r="A52" s="42"/>
      <c r="B52" s="130"/>
      <c r="C52" s="133" t="s">
        <v>237</v>
      </c>
      <c r="D52" s="161">
        <f>SUM(D20:D51)</f>
        <v>3200000</v>
      </c>
      <c r="E52" s="163"/>
      <c r="F52" s="131"/>
      <c r="G52" s="164">
        <v>3200000</v>
      </c>
      <c r="H52" s="163"/>
      <c r="I52" s="161">
        <v>3200000</v>
      </c>
      <c r="J52" s="163"/>
      <c r="K52" s="162"/>
      <c r="L52" s="161">
        <v>3200000</v>
      </c>
      <c r="M52" s="128"/>
    </row>
    <row r="53" spans="1:37" s="36" customFormat="1" ht="18" customHeight="1" x14ac:dyDescent="0.25">
      <c r="A53" s="69"/>
      <c r="B53" s="58"/>
      <c r="C53" s="160"/>
      <c r="D53" s="136"/>
      <c r="E53" s="48"/>
      <c r="F53" s="47"/>
      <c r="G53" s="159"/>
      <c r="H53" s="48"/>
      <c r="I53" s="136"/>
      <c r="J53" s="48"/>
      <c r="K53" s="137"/>
      <c r="L53" s="136"/>
      <c r="M53" s="44"/>
    </row>
    <row r="54" spans="1:37" s="36" customFormat="1" ht="35.25" customHeight="1" x14ac:dyDescent="0.2">
      <c r="A54" s="147" t="s">
        <v>242</v>
      </c>
      <c r="B54" s="158" t="s">
        <v>241</v>
      </c>
      <c r="C54" s="85" t="s">
        <v>240</v>
      </c>
      <c r="D54" s="146">
        <v>13751.8</v>
      </c>
      <c r="E54" s="147" t="s">
        <v>15</v>
      </c>
      <c r="F54" s="125" t="s">
        <v>239</v>
      </c>
      <c r="G54" s="157"/>
      <c r="H54" s="146">
        <v>13751.8</v>
      </c>
      <c r="I54" s="146">
        <v>13751.8</v>
      </c>
      <c r="J54" s="68" t="s">
        <v>53</v>
      </c>
      <c r="K54" s="85" t="s">
        <v>238</v>
      </c>
      <c r="L54" s="146">
        <v>13751.8</v>
      </c>
      <c r="M54" s="122" t="s">
        <v>210</v>
      </c>
    </row>
    <row r="55" spans="1:37" s="36" customFormat="1" ht="28.5" customHeight="1" x14ac:dyDescent="0.25">
      <c r="A55" s="42"/>
      <c r="B55" s="39"/>
      <c r="C55" s="43" t="s">
        <v>237</v>
      </c>
      <c r="D55" s="140">
        <f>SUM(D54)</f>
        <v>13751.8</v>
      </c>
      <c r="E55" s="109"/>
      <c r="F55" s="108"/>
      <c r="G55" s="109" t="s">
        <v>229</v>
      </c>
      <c r="H55" s="140">
        <v>13751.8</v>
      </c>
      <c r="I55" s="140">
        <f>H55</f>
        <v>13751.8</v>
      </c>
      <c r="J55" s="109"/>
      <c r="K55" s="141"/>
      <c r="L55" s="140">
        <v>13751.8</v>
      </c>
      <c r="M55" s="128"/>
    </row>
    <row r="56" spans="1:37" s="36" customFormat="1" ht="33.75" customHeight="1" x14ac:dyDescent="0.25">
      <c r="A56" s="156"/>
      <c r="B56" s="155"/>
      <c r="C56" s="154"/>
      <c r="D56" s="150"/>
      <c r="E56" s="152"/>
      <c r="F56" s="153"/>
      <c r="G56" s="152"/>
      <c r="H56" s="150"/>
      <c r="I56" s="150"/>
      <c r="J56" s="152"/>
      <c r="K56" s="151"/>
      <c r="L56" s="150"/>
      <c r="M56" s="149"/>
    </row>
    <row r="57" spans="1:37" s="36" customFormat="1" ht="35.25" customHeight="1" x14ac:dyDescent="0.2">
      <c r="A57" s="68" t="s">
        <v>236</v>
      </c>
      <c r="B57" s="148" t="s">
        <v>235</v>
      </c>
      <c r="C57" s="85" t="s">
        <v>234</v>
      </c>
      <c r="D57" s="144">
        <v>52923</v>
      </c>
      <c r="E57" s="147" t="s">
        <v>15</v>
      </c>
      <c r="F57" s="125" t="s">
        <v>233</v>
      </c>
      <c r="G57" s="144"/>
      <c r="H57" s="146">
        <v>52923</v>
      </c>
      <c r="I57" s="145"/>
      <c r="J57" s="68" t="s">
        <v>232</v>
      </c>
      <c r="K57" s="85" t="s">
        <v>231</v>
      </c>
      <c r="L57" s="144">
        <v>52923</v>
      </c>
      <c r="M57" s="122" t="s">
        <v>210</v>
      </c>
    </row>
    <row r="58" spans="1:37" s="69" customFormat="1" ht="30.75" customHeight="1" x14ac:dyDescent="0.25">
      <c r="A58" s="143"/>
      <c r="B58" s="39"/>
      <c r="C58" s="43" t="s">
        <v>230</v>
      </c>
      <c r="D58" s="140">
        <f>SUM(D57)</f>
        <v>52923</v>
      </c>
      <c r="E58" s="109" t="s">
        <v>229</v>
      </c>
      <c r="F58" s="142"/>
      <c r="G58" s="140">
        <f>SUM(G57:G57)</f>
        <v>0</v>
      </c>
      <c r="H58" s="140">
        <f>SUM(H57:H57)</f>
        <v>52923</v>
      </c>
      <c r="I58" s="140">
        <f>H58</f>
        <v>52923</v>
      </c>
      <c r="J58" s="109" t="s">
        <v>229</v>
      </c>
      <c r="K58" s="141" t="s">
        <v>229</v>
      </c>
      <c r="L58" s="140">
        <f>SUM(L57:L57)</f>
        <v>52923</v>
      </c>
      <c r="M58" s="128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</row>
    <row r="59" spans="1:37" s="69" customFormat="1" ht="23.25" customHeight="1" x14ac:dyDescent="0.25">
      <c r="A59" s="139" t="s">
        <v>228</v>
      </c>
      <c r="B59" s="58"/>
      <c r="C59" s="46"/>
      <c r="D59" s="136"/>
      <c r="E59" s="48"/>
      <c r="F59" s="138"/>
      <c r="G59" s="136"/>
      <c r="H59" s="136"/>
      <c r="I59" s="136"/>
      <c r="J59" s="48"/>
      <c r="K59" s="137"/>
      <c r="L59" s="136"/>
      <c r="M59" s="44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1:37" s="69" customFormat="1" ht="27.75" customHeight="1" x14ac:dyDescent="0.2">
      <c r="A60" s="121" t="s">
        <v>227</v>
      </c>
      <c r="B60" s="68" t="s">
        <v>226</v>
      </c>
      <c r="C60" s="68" t="s">
        <v>225</v>
      </c>
      <c r="D60" s="120">
        <v>23010</v>
      </c>
      <c r="E60" s="121" t="s">
        <v>15</v>
      </c>
      <c r="F60" s="119">
        <v>44628</v>
      </c>
      <c r="G60" s="120">
        <v>23010</v>
      </c>
      <c r="H60" s="135"/>
      <c r="I60" s="120">
        <v>23010</v>
      </c>
      <c r="J60" s="44" t="s">
        <v>46</v>
      </c>
      <c r="K60" s="68" t="s">
        <v>224</v>
      </c>
      <c r="L60" s="120">
        <v>23010</v>
      </c>
      <c r="M60" s="112" t="s">
        <v>210</v>
      </c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1:37" s="36" customFormat="1" ht="25.5" customHeight="1" x14ac:dyDescent="0.25">
      <c r="A61" s="132"/>
      <c r="B61" s="134"/>
      <c r="C61" s="133" t="s">
        <v>223</v>
      </c>
      <c r="D61" s="129">
        <f>SUM(D60)</f>
        <v>23010</v>
      </c>
      <c r="E61" s="131"/>
      <c r="F61" s="131"/>
      <c r="G61" s="129">
        <f>SUM(G60:G60)</f>
        <v>23010</v>
      </c>
      <c r="H61" s="129"/>
      <c r="I61" s="129">
        <f>SUM(I60:I60)</f>
        <v>23010</v>
      </c>
      <c r="J61" s="131"/>
      <c r="K61" s="131"/>
      <c r="L61" s="129">
        <f>SUM(L60:L60)</f>
        <v>23010</v>
      </c>
      <c r="M61" s="128"/>
    </row>
    <row r="62" spans="1:37" s="36" customFormat="1" ht="25.5" customHeight="1" x14ac:dyDescent="0.25">
      <c r="A62" s="46" t="s">
        <v>222</v>
      </c>
      <c r="B62" s="69"/>
      <c r="C62" s="46"/>
      <c r="D62" s="45"/>
      <c r="E62" s="69"/>
      <c r="F62" s="47"/>
      <c r="G62" s="45"/>
      <c r="H62" s="47"/>
      <c r="I62" s="45"/>
      <c r="J62" s="58"/>
      <c r="K62" s="58"/>
      <c r="L62" s="45"/>
      <c r="M62" s="44"/>
    </row>
    <row r="63" spans="1:37" s="36" customFormat="1" ht="19.5" customHeight="1" x14ac:dyDescent="0.2">
      <c r="A63" s="68" t="s">
        <v>221</v>
      </c>
      <c r="B63" s="68" t="s">
        <v>220</v>
      </c>
      <c r="C63" s="68" t="s">
        <v>219</v>
      </c>
      <c r="D63" s="120">
        <v>726.51</v>
      </c>
      <c r="E63" s="121" t="s">
        <v>15</v>
      </c>
      <c r="F63" s="119">
        <v>44630</v>
      </c>
      <c r="G63" s="120">
        <v>726.51</v>
      </c>
      <c r="H63" s="125"/>
      <c r="I63" s="120">
        <v>726.51</v>
      </c>
      <c r="J63" s="68"/>
      <c r="K63" s="68" t="s">
        <v>219</v>
      </c>
      <c r="L63" s="120">
        <v>726.51</v>
      </c>
      <c r="M63" s="119">
        <v>44630</v>
      </c>
    </row>
    <row r="64" spans="1:37" s="36" customFormat="1" ht="25.5" customHeight="1" x14ac:dyDescent="0.25">
      <c r="A64" s="132"/>
      <c r="B64" s="130"/>
      <c r="C64" s="133" t="s">
        <v>218</v>
      </c>
      <c r="D64" s="129">
        <f>SUM(D63)</f>
        <v>726.51</v>
      </c>
      <c r="E64" s="132"/>
      <c r="F64" s="131"/>
      <c r="G64" s="129">
        <f>SUM(G63)</f>
        <v>726.51</v>
      </c>
      <c r="H64" s="131"/>
      <c r="I64" s="129">
        <f>SUM(I63)</f>
        <v>726.51</v>
      </c>
      <c r="J64" s="130"/>
      <c r="K64" s="130"/>
      <c r="L64" s="129">
        <f>SUM(L63)</f>
        <v>726.51</v>
      </c>
      <c r="M64" s="128"/>
    </row>
    <row r="65" spans="1:45" s="126" customFormat="1" ht="34.5" customHeight="1" x14ac:dyDescent="0.25">
      <c r="A65" s="46" t="s">
        <v>217</v>
      </c>
      <c r="B65" s="69"/>
      <c r="C65" s="46"/>
      <c r="D65" s="45"/>
      <c r="E65" s="69"/>
      <c r="F65" s="127"/>
      <c r="G65" s="45"/>
      <c r="H65" s="47"/>
      <c r="I65" s="45"/>
      <c r="J65" s="58"/>
      <c r="K65" s="58"/>
      <c r="L65" s="45"/>
      <c r="M65" s="44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45" s="36" customFormat="1" ht="31.5" customHeight="1" x14ac:dyDescent="0.25">
      <c r="A66" s="121" t="s">
        <v>216</v>
      </c>
      <c r="B66" s="68" t="s">
        <v>215</v>
      </c>
      <c r="C66" s="68" t="s">
        <v>214</v>
      </c>
      <c r="D66" s="120">
        <v>949455.19</v>
      </c>
      <c r="E66" s="121" t="s">
        <v>15</v>
      </c>
      <c r="F66" s="125" t="s">
        <v>213</v>
      </c>
      <c r="G66" s="120">
        <v>949455.19</v>
      </c>
      <c r="H66" s="124"/>
      <c r="I66" s="120">
        <v>949455.19</v>
      </c>
      <c r="J66" s="123" t="s">
        <v>212</v>
      </c>
      <c r="K66" s="85" t="s">
        <v>211</v>
      </c>
      <c r="L66" s="120">
        <v>949455.19</v>
      </c>
      <c r="M66" s="122" t="s">
        <v>210</v>
      </c>
    </row>
    <row r="67" spans="1:45" s="36" customFormat="1" ht="25.5" customHeight="1" x14ac:dyDescent="0.25">
      <c r="A67" s="42"/>
      <c r="B67" s="39"/>
      <c r="C67" s="43" t="s">
        <v>209</v>
      </c>
      <c r="D67" s="107">
        <f>SUM(D66)</f>
        <v>949455.19</v>
      </c>
      <c r="E67" s="42"/>
      <c r="F67" s="108"/>
      <c r="G67" s="107">
        <f>SUM(G66:G66)</f>
        <v>949455.19</v>
      </c>
      <c r="H67" s="107"/>
      <c r="I67" s="107">
        <f>SUM(I66:I66)</f>
        <v>949455.19</v>
      </c>
      <c r="J67" s="39"/>
      <c r="K67" s="39"/>
      <c r="L67" s="107">
        <f>SUM(L66:L66)</f>
        <v>949455.19</v>
      </c>
      <c r="M67" s="37"/>
    </row>
    <row r="68" spans="1:45" s="69" customFormat="1" ht="16.5" customHeight="1" x14ac:dyDescent="0.25">
      <c r="A68" s="46" t="s">
        <v>208</v>
      </c>
      <c r="C68" s="46"/>
      <c r="D68" s="45"/>
      <c r="F68" s="47"/>
      <c r="G68" s="45"/>
      <c r="H68" s="45"/>
      <c r="I68" s="45"/>
      <c r="J68" s="58"/>
      <c r="K68" s="58"/>
      <c r="L68" s="45"/>
      <c r="M68" s="44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</row>
    <row r="69" spans="1:45" s="69" customFormat="1" ht="30" customHeight="1" x14ac:dyDescent="0.2">
      <c r="A69" s="121" t="s">
        <v>207</v>
      </c>
      <c r="B69" s="68" t="s">
        <v>203</v>
      </c>
      <c r="C69" s="85" t="s">
        <v>201</v>
      </c>
      <c r="D69" s="120">
        <v>88004.7</v>
      </c>
      <c r="E69" s="121" t="s">
        <v>15</v>
      </c>
      <c r="F69" s="119" t="s">
        <v>205</v>
      </c>
      <c r="G69" s="120">
        <v>88004.7</v>
      </c>
      <c r="H69" s="120"/>
      <c r="I69" s="120">
        <v>88004.7</v>
      </c>
      <c r="J69" s="44" t="s">
        <v>202</v>
      </c>
      <c r="K69" s="85" t="s">
        <v>201</v>
      </c>
      <c r="L69" s="120">
        <v>88004.7</v>
      </c>
      <c r="M69" s="122" t="s">
        <v>205</v>
      </c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</row>
    <row r="70" spans="1:45" s="69" customFormat="1" ht="30" customHeight="1" x14ac:dyDescent="0.2">
      <c r="A70" s="121" t="s">
        <v>206</v>
      </c>
      <c r="B70" s="68" t="s">
        <v>203</v>
      </c>
      <c r="C70" s="85" t="s">
        <v>201</v>
      </c>
      <c r="D70" s="120">
        <v>36.33</v>
      </c>
      <c r="E70" s="121" t="s">
        <v>15</v>
      </c>
      <c r="F70" s="119" t="s">
        <v>205</v>
      </c>
      <c r="G70" s="120">
        <v>36.33</v>
      </c>
      <c r="H70" s="120"/>
      <c r="I70" s="120">
        <v>36.33</v>
      </c>
      <c r="J70" s="44" t="s">
        <v>202</v>
      </c>
      <c r="K70" s="85" t="s">
        <v>201</v>
      </c>
      <c r="L70" s="120">
        <v>36.33</v>
      </c>
      <c r="M70" s="119" t="s">
        <v>205</v>
      </c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</row>
    <row r="71" spans="1:45" s="69" customFormat="1" ht="30" customHeight="1" x14ac:dyDescent="0.2">
      <c r="A71" s="121" t="s">
        <v>204</v>
      </c>
      <c r="B71" s="68" t="s">
        <v>203</v>
      </c>
      <c r="C71" s="85" t="s">
        <v>201</v>
      </c>
      <c r="D71" s="120">
        <v>181.63</v>
      </c>
      <c r="E71" s="121" t="s">
        <v>15</v>
      </c>
      <c r="F71" s="119" t="s">
        <v>200</v>
      </c>
      <c r="G71" s="120">
        <v>181.63</v>
      </c>
      <c r="H71" s="120"/>
      <c r="I71" s="120">
        <v>181.63</v>
      </c>
      <c r="J71" s="44" t="s">
        <v>202</v>
      </c>
      <c r="K71" s="85" t="s">
        <v>201</v>
      </c>
      <c r="L71" s="120">
        <v>181.63</v>
      </c>
      <c r="M71" s="119" t="s">
        <v>200</v>
      </c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</row>
    <row r="72" spans="1:45" s="116" customFormat="1" ht="25.5" customHeight="1" x14ac:dyDescent="0.25">
      <c r="A72" s="42" t="s">
        <v>10</v>
      </c>
      <c r="B72" s="39"/>
      <c r="C72" s="43" t="s">
        <v>199</v>
      </c>
      <c r="D72" s="107">
        <f>SUM(D69:D71)</f>
        <v>88222.66</v>
      </c>
      <c r="E72" s="42"/>
      <c r="F72" s="118"/>
      <c r="G72" s="107">
        <f>SUM(G69:G71)</f>
        <v>88222.66</v>
      </c>
      <c r="H72" s="107"/>
      <c r="I72" s="107">
        <f>SUM(I69:I71)</f>
        <v>88222.66</v>
      </c>
      <c r="J72" s="39"/>
      <c r="K72" s="39"/>
      <c r="L72" s="107">
        <f>SUM(L69:L71)</f>
        <v>88222.66</v>
      </c>
      <c r="M72" s="37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117"/>
      <c r="AM72" s="117"/>
      <c r="AN72" s="117"/>
      <c r="AO72" s="117"/>
      <c r="AP72" s="117"/>
      <c r="AQ72" s="117"/>
      <c r="AR72" s="117"/>
      <c r="AS72" s="117"/>
    </row>
    <row r="73" spans="1:45" s="36" customFormat="1" ht="28.5" customHeight="1" x14ac:dyDescent="0.25">
      <c r="A73" s="93" t="s">
        <v>198</v>
      </c>
      <c r="B73" s="58"/>
      <c r="C73" s="46"/>
      <c r="D73" s="45"/>
      <c r="E73" s="69"/>
      <c r="F73" s="47"/>
      <c r="G73" s="45"/>
      <c r="H73" s="45"/>
      <c r="I73" s="45"/>
      <c r="J73" s="58"/>
      <c r="K73" s="58"/>
      <c r="L73" s="45"/>
      <c r="M73" s="44"/>
    </row>
    <row r="74" spans="1:45" s="36" customFormat="1" ht="30" customHeight="1" x14ac:dyDescent="0.2">
      <c r="A74" s="69" t="s">
        <v>197</v>
      </c>
      <c r="B74" s="69" t="s">
        <v>180</v>
      </c>
      <c r="C74" s="69" t="s">
        <v>196</v>
      </c>
      <c r="D74" s="115">
        <v>1551000</v>
      </c>
      <c r="E74" s="69" t="s">
        <v>15</v>
      </c>
      <c r="F74" s="114">
        <v>45100</v>
      </c>
      <c r="G74" s="113">
        <v>1551000</v>
      </c>
      <c r="H74" s="52"/>
      <c r="I74" s="113">
        <v>1551000</v>
      </c>
      <c r="J74" s="76" t="s">
        <v>195</v>
      </c>
      <c r="K74" s="76" t="s">
        <v>194</v>
      </c>
      <c r="L74" s="113">
        <v>1551000</v>
      </c>
      <c r="M74" s="112">
        <v>45130</v>
      </c>
    </row>
    <row r="75" spans="1:45" ht="31.5" customHeight="1" x14ac:dyDescent="0.25">
      <c r="A75" s="111"/>
      <c r="B75" s="110"/>
      <c r="C75" s="43" t="s">
        <v>193</v>
      </c>
      <c r="D75" s="107">
        <f>SUM(D74:D74)</f>
        <v>1551000</v>
      </c>
      <c r="E75" s="109"/>
      <c r="F75" s="108"/>
      <c r="G75" s="107">
        <f>SUM(G74:G74)</f>
        <v>1551000</v>
      </c>
      <c r="H75" s="107"/>
      <c r="I75" s="107">
        <f>SUM(I74:I74)</f>
        <v>1551000</v>
      </c>
      <c r="J75" s="43"/>
      <c r="K75" s="43"/>
      <c r="L75" s="107">
        <f>SUM(L74:L74)</f>
        <v>1551000</v>
      </c>
      <c r="M75" s="37"/>
    </row>
    <row r="76" spans="1:45" ht="23.25" customHeight="1" x14ac:dyDescent="0.25">
      <c r="A76" s="93" t="s">
        <v>192</v>
      </c>
      <c r="B76" s="49"/>
      <c r="C76" s="46" t="s">
        <v>191</v>
      </c>
      <c r="D76" s="45"/>
      <c r="E76" s="48"/>
      <c r="F76" s="47"/>
      <c r="G76" s="45"/>
      <c r="H76" s="45"/>
      <c r="I76" s="45"/>
      <c r="J76" s="46"/>
      <c r="K76" s="46"/>
      <c r="L76" s="45"/>
      <c r="M76" s="44"/>
    </row>
    <row r="77" spans="1:45" ht="23.25" customHeight="1" x14ac:dyDescent="0.2">
      <c r="A77" s="75" t="s">
        <v>190</v>
      </c>
      <c r="B77" s="75" t="s">
        <v>189</v>
      </c>
      <c r="C77" s="75" t="s">
        <v>188</v>
      </c>
      <c r="D77" s="105">
        <v>20440</v>
      </c>
      <c r="E77" s="66" t="s">
        <v>15</v>
      </c>
      <c r="F77" s="94">
        <v>45273</v>
      </c>
      <c r="G77" s="105">
        <v>20440</v>
      </c>
      <c r="H77" s="96"/>
      <c r="I77" s="100">
        <v>20440</v>
      </c>
      <c r="J77" s="80" t="s">
        <v>187</v>
      </c>
      <c r="K77" s="80" t="s">
        <v>186</v>
      </c>
      <c r="L77" s="99">
        <v>20440</v>
      </c>
      <c r="M77" s="94">
        <v>45304</v>
      </c>
    </row>
    <row r="78" spans="1:45" ht="28.5" customHeight="1" x14ac:dyDescent="0.2">
      <c r="A78" s="75" t="s">
        <v>185</v>
      </c>
      <c r="B78" s="75" t="s">
        <v>180</v>
      </c>
      <c r="C78" s="75" t="s">
        <v>179</v>
      </c>
      <c r="D78" s="105">
        <v>382500</v>
      </c>
      <c r="E78" s="66" t="s">
        <v>15</v>
      </c>
      <c r="F78" s="94">
        <v>45273</v>
      </c>
      <c r="G78" s="105">
        <v>382500</v>
      </c>
      <c r="H78" s="96"/>
      <c r="I78" s="100">
        <v>382500</v>
      </c>
      <c r="J78" s="106" t="s">
        <v>178</v>
      </c>
      <c r="K78" s="106" t="s">
        <v>177</v>
      </c>
      <c r="L78" s="99">
        <v>382500</v>
      </c>
      <c r="M78" s="94">
        <v>45304</v>
      </c>
    </row>
    <row r="79" spans="1:45" ht="33.75" customHeight="1" x14ac:dyDescent="0.2">
      <c r="A79" s="75" t="s">
        <v>184</v>
      </c>
      <c r="B79" s="75" t="s">
        <v>180</v>
      </c>
      <c r="C79" s="97" t="s">
        <v>179</v>
      </c>
      <c r="D79" s="105">
        <v>472500</v>
      </c>
      <c r="E79" s="66" t="s">
        <v>15</v>
      </c>
      <c r="F79" s="94">
        <v>45273</v>
      </c>
      <c r="G79" s="105">
        <v>472500</v>
      </c>
      <c r="H79" s="96"/>
      <c r="I79" s="100">
        <v>472500</v>
      </c>
      <c r="J79" s="68" t="s">
        <v>178</v>
      </c>
      <c r="K79" s="68" t="s">
        <v>177</v>
      </c>
      <c r="L79" s="99">
        <v>472500</v>
      </c>
      <c r="M79" s="94">
        <v>45304</v>
      </c>
    </row>
    <row r="80" spans="1:45" ht="31.5" customHeight="1" x14ac:dyDescent="0.2">
      <c r="A80" s="75" t="s">
        <v>183</v>
      </c>
      <c r="B80" s="75" t="s">
        <v>180</v>
      </c>
      <c r="C80" s="97" t="s">
        <v>179</v>
      </c>
      <c r="D80" s="105">
        <v>297000</v>
      </c>
      <c r="E80" s="66" t="s">
        <v>15</v>
      </c>
      <c r="F80" s="94">
        <v>45273</v>
      </c>
      <c r="G80" s="105">
        <v>297000</v>
      </c>
      <c r="H80" s="96"/>
      <c r="I80" s="100">
        <v>297000</v>
      </c>
      <c r="J80" s="68" t="s">
        <v>178</v>
      </c>
      <c r="K80" s="68" t="s">
        <v>177</v>
      </c>
      <c r="L80" s="99">
        <v>297000</v>
      </c>
      <c r="M80" s="94">
        <v>45304</v>
      </c>
    </row>
    <row r="81" spans="1:13" ht="31.5" customHeight="1" x14ac:dyDescent="0.2">
      <c r="A81" s="75" t="s">
        <v>182</v>
      </c>
      <c r="B81" s="75" t="s">
        <v>180</v>
      </c>
      <c r="C81" s="97" t="s">
        <v>179</v>
      </c>
      <c r="D81" s="105">
        <v>306000</v>
      </c>
      <c r="E81" s="66" t="s">
        <v>15</v>
      </c>
      <c r="F81" s="94">
        <v>45273</v>
      </c>
      <c r="G81" s="105">
        <v>306000</v>
      </c>
      <c r="H81" s="96"/>
      <c r="I81" s="100">
        <v>306000</v>
      </c>
      <c r="J81" s="68" t="s">
        <v>178</v>
      </c>
      <c r="K81" s="68" t="s">
        <v>177</v>
      </c>
      <c r="L81" s="99">
        <v>306000</v>
      </c>
      <c r="M81" s="94">
        <v>45304</v>
      </c>
    </row>
    <row r="82" spans="1:13" ht="36" customHeight="1" x14ac:dyDescent="0.2">
      <c r="A82" s="104" t="s">
        <v>181</v>
      </c>
      <c r="B82" s="75" t="s">
        <v>180</v>
      </c>
      <c r="C82" s="97" t="s">
        <v>179</v>
      </c>
      <c r="D82" s="102">
        <v>477400</v>
      </c>
      <c r="E82" s="66" t="s">
        <v>15</v>
      </c>
      <c r="F82" s="103">
        <v>45273</v>
      </c>
      <c r="G82" s="102">
        <v>477400</v>
      </c>
      <c r="H82" s="101"/>
      <c r="I82" s="100">
        <v>477400</v>
      </c>
      <c r="J82" s="68" t="s">
        <v>178</v>
      </c>
      <c r="K82" s="68" t="s">
        <v>177</v>
      </c>
      <c r="L82" s="99">
        <v>477400</v>
      </c>
      <c r="M82" s="94">
        <v>45304</v>
      </c>
    </row>
    <row r="83" spans="1:13" ht="23.25" customHeight="1" x14ac:dyDescent="0.25">
      <c r="A83" s="50"/>
      <c r="B83" s="49"/>
      <c r="C83" s="46" t="s">
        <v>176</v>
      </c>
      <c r="D83" s="45">
        <f>SUM(D77:D82)</f>
        <v>1955840</v>
      </c>
      <c r="E83" s="48"/>
      <c r="F83" s="47"/>
      <c r="G83" s="45">
        <f>SUM(G77:G82)</f>
        <v>1955840</v>
      </c>
      <c r="H83" s="45"/>
      <c r="I83" s="45">
        <f>SUM(I77:I82)</f>
        <v>1955840</v>
      </c>
      <c r="J83" s="46"/>
      <c r="K83" s="46"/>
      <c r="L83" s="45">
        <f>SUM(L77:L82)</f>
        <v>1955840</v>
      </c>
      <c r="M83" s="44"/>
    </row>
    <row r="84" spans="1:13" ht="18" customHeight="1" x14ac:dyDescent="0.25">
      <c r="A84" s="93" t="s">
        <v>175</v>
      </c>
      <c r="B84" s="49"/>
      <c r="C84" s="46"/>
      <c r="D84" s="45"/>
      <c r="E84" s="48"/>
      <c r="F84" s="47"/>
      <c r="G84" s="45"/>
      <c r="H84" s="45"/>
      <c r="I84" s="45"/>
      <c r="J84" s="46"/>
      <c r="K84" s="46"/>
      <c r="L84" s="45"/>
      <c r="M84" s="44"/>
    </row>
    <row r="85" spans="1:13" ht="30" customHeight="1" x14ac:dyDescent="0.25">
      <c r="A85" s="75" t="s">
        <v>174</v>
      </c>
      <c r="B85" s="97" t="s">
        <v>173</v>
      </c>
      <c r="C85" s="75" t="s">
        <v>172</v>
      </c>
      <c r="D85" s="77">
        <v>29500</v>
      </c>
      <c r="E85" s="66" t="s">
        <v>15</v>
      </c>
      <c r="F85" s="94">
        <v>45322</v>
      </c>
      <c r="G85" s="77">
        <v>29500</v>
      </c>
      <c r="H85" s="96"/>
      <c r="I85" s="77">
        <v>29500</v>
      </c>
      <c r="J85" s="44" t="s">
        <v>165</v>
      </c>
      <c r="K85" s="79" t="s">
        <v>164</v>
      </c>
      <c r="L85" s="77">
        <v>29500</v>
      </c>
      <c r="M85" s="94" t="s">
        <v>171</v>
      </c>
    </row>
    <row r="86" spans="1:13" ht="23.25" customHeight="1" x14ac:dyDescent="0.25">
      <c r="A86" s="50"/>
      <c r="B86" s="49"/>
      <c r="C86" s="46" t="s">
        <v>170</v>
      </c>
      <c r="D86" s="45">
        <f>SUM(D85:D85)</f>
        <v>29500</v>
      </c>
      <c r="E86" s="48"/>
      <c r="F86" s="47"/>
      <c r="G86" s="45">
        <f>SUM(G85:G85)</f>
        <v>29500</v>
      </c>
      <c r="H86" s="45">
        <f>SUM(H85:H85)</f>
        <v>0</v>
      </c>
      <c r="I86" s="45">
        <f>SUM(I85:I85)</f>
        <v>29500</v>
      </c>
      <c r="J86" s="46"/>
      <c r="K86" s="46"/>
      <c r="L86" s="45">
        <f>SUM(L85:L85)</f>
        <v>29500</v>
      </c>
      <c r="M86" s="44"/>
    </row>
    <row r="87" spans="1:13" ht="23.25" customHeight="1" x14ac:dyDescent="0.25">
      <c r="A87" s="93" t="s">
        <v>169</v>
      </c>
      <c r="B87" s="98"/>
      <c r="C87" s="46"/>
      <c r="D87" s="45"/>
      <c r="E87" s="48"/>
      <c r="F87" s="47"/>
      <c r="G87" s="45"/>
      <c r="H87" s="45"/>
      <c r="I87" s="45"/>
      <c r="J87" s="46"/>
      <c r="K87" s="46"/>
      <c r="L87" s="45"/>
      <c r="M87" s="44"/>
    </row>
    <row r="88" spans="1:13" ht="38.25" customHeight="1" x14ac:dyDescent="0.25">
      <c r="A88" s="75" t="s">
        <v>168</v>
      </c>
      <c r="B88" s="75" t="s">
        <v>167</v>
      </c>
      <c r="C88" s="97" t="s">
        <v>166</v>
      </c>
      <c r="D88" s="77">
        <v>129800</v>
      </c>
      <c r="E88" s="66" t="s">
        <v>15</v>
      </c>
      <c r="F88" s="94">
        <v>45364</v>
      </c>
      <c r="G88" s="77">
        <f>D88</f>
        <v>129800</v>
      </c>
      <c r="H88" s="96"/>
      <c r="I88" s="77">
        <f>G88</f>
        <v>129800</v>
      </c>
      <c r="J88" s="44" t="s">
        <v>165</v>
      </c>
      <c r="K88" s="79" t="s">
        <v>164</v>
      </c>
      <c r="L88" s="77">
        <v>129800</v>
      </c>
      <c r="M88" s="94">
        <v>45395</v>
      </c>
    </row>
    <row r="89" spans="1:13" ht="23.25" customHeight="1" x14ac:dyDescent="0.25">
      <c r="A89" s="50"/>
      <c r="B89" s="49"/>
      <c r="C89" s="46" t="s">
        <v>163</v>
      </c>
      <c r="D89" s="45">
        <f>SUM(D88:D88)</f>
        <v>129800</v>
      </c>
      <c r="E89" s="48"/>
      <c r="F89" s="47"/>
      <c r="G89" s="45">
        <f>SUM(G88:G88)</f>
        <v>129800</v>
      </c>
      <c r="H89" s="45"/>
      <c r="I89" s="45">
        <f>SUM(I88:I88)</f>
        <v>129800</v>
      </c>
      <c r="J89" s="46"/>
      <c r="K89" s="46"/>
      <c r="L89" s="45">
        <f>SUM(L88:L88)</f>
        <v>129800</v>
      </c>
      <c r="M89" s="44"/>
    </row>
    <row r="90" spans="1:13" ht="23.25" customHeight="1" x14ac:dyDescent="0.25">
      <c r="A90" s="93" t="s">
        <v>162</v>
      </c>
      <c r="B90" s="49"/>
      <c r="C90" s="46"/>
      <c r="D90" s="45"/>
      <c r="E90" s="48"/>
      <c r="F90" s="47"/>
      <c r="G90" s="45"/>
      <c r="H90" s="45"/>
      <c r="I90" s="45"/>
      <c r="J90" s="46"/>
      <c r="K90" s="46"/>
      <c r="L90" s="45"/>
      <c r="M90" s="44"/>
    </row>
    <row r="91" spans="1:13" s="36" customFormat="1" ht="23.25" customHeight="1" x14ac:dyDescent="0.2">
      <c r="A91" s="75" t="s">
        <v>161</v>
      </c>
      <c r="B91" s="75" t="s">
        <v>160</v>
      </c>
      <c r="C91" s="75" t="s">
        <v>159</v>
      </c>
      <c r="D91" s="77">
        <v>129800</v>
      </c>
      <c r="E91" s="66" t="s">
        <v>15</v>
      </c>
      <c r="F91" s="94">
        <v>45404</v>
      </c>
      <c r="G91" s="77">
        <f>+D91</f>
        <v>129800</v>
      </c>
      <c r="H91" s="96"/>
      <c r="I91" s="77">
        <f>+G91</f>
        <v>129800</v>
      </c>
      <c r="J91" s="95" t="s">
        <v>158</v>
      </c>
      <c r="K91" s="95" t="s">
        <v>157</v>
      </c>
      <c r="L91" s="77">
        <v>129800</v>
      </c>
      <c r="M91" s="94">
        <v>45434</v>
      </c>
    </row>
    <row r="92" spans="1:13" ht="23.25" customHeight="1" x14ac:dyDescent="0.25">
      <c r="A92" s="50"/>
      <c r="B92" s="49"/>
      <c r="C92" s="46" t="s">
        <v>156</v>
      </c>
      <c r="D92" s="45">
        <f>SUM(D91:D91)</f>
        <v>129800</v>
      </c>
      <c r="E92" s="48"/>
      <c r="F92" s="47"/>
      <c r="G92" s="45">
        <f>SUM(G91:G91)</f>
        <v>129800</v>
      </c>
      <c r="H92" s="45"/>
      <c r="I92" s="45">
        <f>SUM(I91:I91)</f>
        <v>129800</v>
      </c>
      <c r="J92" s="46"/>
      <c r="K92" s="46"/>
      <c r="L92" s="45">
        <f>SUM(L91:L91)</f>
        <v>129800</v>
      </c>
      <c r="M92" s="44"/>
    </row>
    <row r="93" spans="1:13" ht="23.25" customHeight="1" x14ac:dyDescent="0.25">
      <c r="A93" s="93" t="s">
        <v>155</v>
      </c>
      <c r="B93" s="49"/>
      <c r="C93" s="46"/>
      <c r="D93" s="45"/>
      <c r="E93" s="48"/>
      <c r="F93" s="47"/>
      <c r="G93" s="45"/>
      <c r="H93" s="45"/>
      <c r="I93" s="45"/>
      <c r="J93" s="46"/>
      <c r="K93" s="46"/>
      <c r="L93" s="45"/>
      <c r="M93" s="44"/>
    </row>
    <row r="94" spans="1:13" ht="23.25" customHeight="1" x14ac:dyDescent="0.25">
      <c r="A94" s="75" t="s">
        <v>154</v>
      </c>
      <c r="B94" s="78" t="s">
        <v>55</v>
      </c>
      <c r="C94" s="75" t="s">
        <v>54</v>
      </c>
      <c r="D94" s="77">
        <v>13500</v>
      </c>
      <c r="E94" s="66" t="s">
        <v>15</v>
      </c>
      <c r="F94" s="64">
        <v>45441</v>
      </c>
      <c r="G94" s="77">
        <v>13500</v>
      </c>
      <c r="H94" s="45"/>
      <c r="I94" s="77">
        <v>13500</v>
      </c>
      <c r="J94" s="54" t="s">
        <v>53</v>
      </c>
      <c r="K94" s="58" t="s">
        <v>52</v>
      </c>
      <c r="L94" s="77">
        <v>13500</v>
      </c>
      <c r="M94" s="64">
        <v>45472</v>
      </c>
    </row>
    <row r="95" spans="1:13" ht="30.75" customHeight="1" x14ac:dyDescent="0.25">
      <c r="A95" s="72" t="s">
        <v>153</v>
      </c>
      <c r="B95" s="84" t="s">
        <v>39</v>
      </c>
      <c r="C95" s="75" t="s">
        <v>38</v>
      </c>
      <c r="D95" s="52">
        <v>181676.89</v>
      </c>
      <c r="E95" s="66" t="s">
        <v>15</v>
      </c>
      <c r="F95" s="64">
        <v>45439</v>
      </c>
      <c r="G95" s="52">
        <v>181676.89</v>
      </c>
      <c r="H95" s="45"/>
      <c r="I95" s="52">
        <v>181676.89</v>
      </c>
      <c r="J95" s="74" t="s">
        <v>37</v>
      </c>
      <c r="K95" s="73" t="s">
        <v>36</v>
      </c>
      <c r="L95" s="52">
        <v>181676.89</v>
      </c>
      <c r="M95" s="64">
        <v>45470</v>
      </c>
    </row>
    <row r="96" spans="1:13" ht="39" customHeight="1" x14ac:dyDescent="0.25">
      <c r="A96" s="75" t="s">
        <v>152</v>
      </c>
      <c r="B96" s="68" t="s">
        <v>151</v>
      </c>
      <c r="C96" s="58" t="s">
        <v>150</v>
      </c>
      <c r="D96" s="52">
        <v>455637.29</v>
      </c>
      <c r="E96" s="66" t="s">
        <v>15</v>
      </c>
      <c r="F96" s="64">
        <v>45428</v>
      </c>
      <c r="G96" s="52">
        <v>455637.29</v>
      </c>
      <c r="H96" s="45"/>
      <c r="I96" s="52">
        <v>455637.29</v>
      </c>
      <c r="J96" s="44" t="s">
        <v>149</v>
      </c>
      <c r="K96" s="68" t="s">
        <v>148</v>
      </c>
      <c r="L96" s="52">
        <v>455637.29</v>
      </c>
      <c r="M96" s="64">
        <v>45459</v>
      </c>
    </row>
    <row r="97" spans="1:13" ht="50.25" customHeight="1" x14ac:dyDescent="0.25">
      <c r="A97" s="72" t="s">
        <v>147</v>
      </c>
      <c r="B97" s="68" t="s">
        <v>73</v>
      </c>
      <c r="C97" s="75" t="s">
        <v>103</v>
      </c>
      <c r="D97" s="52">
        <v>10566.9</v>
      </c>
      <c r="E97" s="66" t="s">
        <v>15</v>
      </c>
      <c r="F97" s="64">
        <v>45432</v>
      </c>
      <c r="G97" s="52">
        <v>10566.9</v>
      </c>
      <c r="H97" s="45"/>
      <c r="I97" s="52">
        <v>10566.9</v>
      </c>
      <c r="J97" s="60" t="s">
        <v>102</v>
      </c>
      <c r="K97" s="83" t="s">
        <v>101</v>
      </c>
      <c r="L97" s="52">
        <v>10566.9</v>
      </c>
      <c r="M97" s="89">
        <v>45463</v>
      </c>
    </row>
    <row r="98" spans="1:13" ht="44.25" customHeight="1" x14ac:dyDescent="0.25">
      <c r="A98" s="72" t="s">
        <v>146</v>
      </c>
      <c r="B98" s="68" t="s">
        <v>73</v>
      </c>
      <c r="C98" s="75" t="s">
        <v>103</v>
      </c>
      <c r="D98" s="52">
        <v>10042.98</v>
      </c>
      <c r="E98" s="66" t="s">
        <v>15</v>
      </c>
      <c r="F98" s="64">
        <v>45426</v>
      </c>
      <c r="G98" s="52">
        <v>10042.98</v>
      </c>
      <c r="H98" s="45"/>
      <c r="I98" s="52">
        <v>10042.98</v>
      </c>
      <c r="J98" s="74" t="s">
        <v>102</v>
      </c>
      <c r="K98" s="92" t="s">
        <v>101</v>
      </c>
      <c r="L98" s="52">
        <v>10042.98</v>
      </c>
      <c r="M98" s="89">
        <v>45457</v>
      </c>
    </row>
    <row r="99" spans="1:13" ht="28.5" customHeight="1" x14ac:dyDescent="0.25">
      <c r="A99" s="72" t="s">
        <v>145</v>
      </c>
      <c r="B99" s="68" t="s">
        <v>73</v>
      </c>
      <c r="C99" s="58" t="s">
        <v>72</v>
      </c>
      <c r="D99" s="52">
        <v>14248.5</v>
      </c>
      <c r="E99" s="66" t="s">
        <v>15</v>
      </c>
      <c r="F99" s="64">
        <v>45426</v>
      </c>
      <c r="G99" s="52">
        <v>14248.5</v>
      </c>
      <c r="H99" s="45"/>
      <c r="I99" s="71">
        <v>14248.5</v>
      </c>
      <c r="J99" s="44" t="s">
        <v>63</v>
      </c>
      <c r="K99" s="44" t="s">
        <v>62</v>
      </c>
      <c r="L99" s="70">
        <v>14248.5</v>
      </c>
      <c r="M99" s="89">
        <v>45457</v>
      </c>
    </row>
    <row r="100" spans="1:13" ht="28.5" customHeight="1" x14ac:dyDescent="0.25">
      <c r="A100" s="72" t="s">
        <v>144</v>
      </c>
      <c r="B100" s="68" t="s">
        <v>73</v>
      </c>
      <c r="C100" s="58" t="s">
        <v>78</v>
      </c>
      <c r="D100" s="52">
        <v>20296</v>
      </c>
      <c r="E100" s="66" t="s">
        <v>15</v>
      </c>
      <c r="F100" s="64">
        <v>45429</v>
      </c>
      <c r="G100" s="52">
        <v>20296</v>
      </c>
      <c r="H100" s="45"/>
      <c r="I100" s="71">
        <v>20296</v>
      </c>
      <c r="J100" s="80" t="s">
        <v>77</v>
      </c>
      <c r="K100" s="80" t="s">
        <v>76</v>
      </c>
      <c r="L100" s="70">
        <v>20296</v>
      </c>
      <c r="M100" s="89">
        <v>45460</v>
      </c>
    </row>
    <row r="101" spans="1:13" ht="28.5" customHeight="1" x14ac:dyDescent="0.25">
      <c r="A101" s="72" t="s">
        <v>143</v>
      </c>
      <c r="B101" s="68" t="s">
        <v>73</v>
      </c>
      <c r="C101" s="58" t="s">
        <v>78</v>
      </c>
      <c r="D101" s="52">
        <v>30208</v>
      </c>
      <c r="E101" s="66" t="s">
        <v>15</v>
      </c>
      <c r="F101" s="64">
        <v>45432</v>
      </c>
      <c r="G101" s="52">
        <v>30208</v>
      </c>
      <c r="H101" s="45"/>
      <c r="I101" s="52">
        <v>30208</v>
      </c>
      <c r="J101" s="44" t="s">
        <v>77</v>
      </c>
      <c r="K101" s="44" t="s">
        <v>76</v>
      </c>
      <c r="L101" s="52">
        <v>30208</v>
      </c>
      <c r="M101" s="89">
        <v>45463</v>
      </c>
    </row>
    <row r="102" spans="1:13" ht="28.5" customHeight="1" x14ac:dyDescent="0.25">
      <c r="A102" s="72" t="s">
        <v>142</v>
      </c>
      <c r="B102" s="68" t="s">
        <v>73</v>
      </c>
      <c r="C102" s="58" t="s">
        <v>78</v>
      </c>
      <c r="D102" s="52">
        <v>30680</v>
      </c>
      <c r="E102" s="66" t="s">
        <v>15</v>
      </c>
      <c r="F102" s="64">
        <v>45432</v>
      </c>
      <c r="G102" s="52">
        <v>30680</v>
      </c>
      <c r="H102" s="45"/>
      <c r="I102" s="52">
        <v>30680</v>
      </c>
      <c r="J102" s="44" t="s">
        <v>77</v>
      </c>
      <c r="K102" s="44" t="s">
        <v>76</v>
      </c>
      <c r="L102" s="52">
        <v>30680</v>
      </c>
      <c r="M102" s="89">
        <v>45463</v>
      </c>
    </row>
    <row r="103" spans="1:13" ht="28.5" customHeight="1" x14ac:dyDescent="0.25">
      <c r="A103" s="72" t="s">
        <v>141</v>
      </c>
      <c r="B103" s="68" t="s">
        <v>73</v>
      </c>
      <c r="C103" s="58" t="s">
        <v>78</v>
      </c>
      <c r="D103" s="52">
        <v>5428</v>
      </c>
      <c r="E103" s="66" t="s">
        <v>15</v>
      </c>
      <c r="F103" s="64">
        <v>45433</v>
      </c>
      <c r="G103" s="52">
        <v>5428</v>
      </c>
      <c r="H103" s="45"/>
      <c r="I103" s="52">
        <v>5428</v>
      </c>
      <c r="J103" s="44" t="s">
        <v>77</v>
      </c>
      <c r="K103" s="44" t="s">
        <v>76</v>
      </c>
      <c r="L103" s="52">
        <v>5428</v>
      </c>
      <c r="M103" s="89">
        <v>45464</v>
      </c>
    </row>
    <row r="104" spans="1:13" ht="24.75" customHeight="1" x14ac:dyDescent="0.25">
      <c r="A104" s="75" t="s">
        <v>140</v>
      </c>
      <c r="B104" s="68" t="s">
        <v>139</v>
      </c>
      <c r="C104" s="58" t="s">
        <v>138</v>
      </c>
      <c r="D104" s="52">
        <v>27369.97</v>
      </c>
      <c r="E104" s="66" t="s">
        <v>15</v>
      </c>
      <c r="F104" s="64">
        <v>45433</v>
      </c>
      <c r="G104" s="52">
        <v>27369.97</v>
      </c>
      <c r="H104" s="45"/>
      <c r="I104" s="52">
        <v>27369.97</v>
      </c>
      <c r="J104" s="91" t="s">
        <v>58</v>
      </c>
      <c r="K104" s="90" t="s">
        <v>57</v>
      </c>
      <c r="L104" s="52">
        <v>27369.97</v>
      </c>
      <c r="M104" s="89">
        <v>45464</v>
      </c>
    </row>
    <row r="105" spans="1:13" ht="24.75" customHeight="1" x14ac:dyDescent="0.25">
      <c r="A105" s="72" t="s">
        <v>137</v>
      </c>
      <c r="B105" s="68" t="s">
        <v>73</v>
      </c>
      <c r="C105" s="58" t="s">
        <v>136</v>
      </c>
      <c r="D105" s="52">
        <v>1062</v>
      </c>
      <c r="E105" s="66" t="s">
        <v>15</v>
      </c>
      <c r="F105" s="64">
        <v>45434</v>
      </c>
      <c r="G105" s="52">
        <v>1062</v>
      </c>
      <c r="H105" s="45"/>
      <c r="I105" s="71">
        <v>1062</v>
      </c>
      <c r="J105" s="44" t="s">
        <v>135</v>
      </c>
      <c r="K105" s="44" t="s">
        <v>134</v>
      </c>
      <c r="L105" s="70">
        <v>1062</v>
      </c>
      <c r="M105" s="64">
        <v>45465</v>
      </c>
    </row>
    <row r="106" spans="1:13" ht="27" customHeight="1" x14ac:dyDescent="0.25">
      <c r="A106" s="75" t="s">
        <v>133</v>
      </c>
      <c r="B106" s="68" t="s">
        <v>127</v>
      </c>
      <c r="C106" s="85" t="s">
        <v>126</v>
      </c>
      <c r="D106" s="52">
        <v>2850000</v>
      </c>
      <c r="E106" s="66" t="s">
        <v>15</v>
      </c>
      <c r="F106" s="64">
        <v>45418</v>
      </c>
      <c r="G106" s="52">
        <v>2850000</v>
      </c>
      <c r="H106" s="45"/>
      <c r="I106" s="52">
        <v>2850000</v>
      </c>
      <c r="J106" s="88" t="s">
        <v>125</v>
      </c>
      <c r="K106" s="87" t="s">
        <v>124</v>
      </c>
      <c r="L106" s="52">
        <v>2850000</v>
      </c>
      <c r="M106" s="64">
        <v>45449</v>
      </c>
    </row>
    <row r="107" spans="1:13" ht="27" customHeight="1" x14ac:dyDescent="0.25">
      <c r="A107" s="75" t="s">
        <v>132</v>
      </c>
      <c r="B107" s="68" t="s">
        <v>127</v>
      </c>
      <c r="C107" s="85" t="s">
        <v>126</v>
      </c>
      <c r="D107" s="52">
        <v>2850000</v>
      </c>
      <c r="E107" s="66" t="s">
        <v>15</v>
      </c>
      <c r="F107" s="64">
        <v>45418</v>
      </c>
      <c r="G107" s="52">
        <v>2850000</v>
      </c>
      <c r="H107" s="45"/>
      <c r="I107" s="52">
        <v>2850000</v>
      </c>
      <c r="J107" s="86" t="s">
        <v>130</v>
      </c>
      <c r="K107" s="85" t="s">
        <v>129</v>
      </c>
      <c r="L107" s="52">
        <v>2850000</v>
      </c>
      <c r="M107" s="64">
        <v>45449</v>
      </c>
    </row>
    <row r="108" spans="1:13" ht="27" customHeight="1" x14ac:dyDescent="0.25">
      <c r="A108" s="75" t="s">
        <v>131</v>
      </c>
      <c r="B108" s="68" t="s">
        <v>127</v>
      </c>
      <c r="C108" s="85" t="s">
        <v>126</v>
      </c>
      <c r="D108" s="52">
        <v>2850000</v>
      </c>
      <c r="E108" s="66" t="s">
        <v>15</v>
      </c>
      <c r="F108" s="64">
        <v>45418</v>
      </c>
      <c r="G108" s="52">
        <v>2850000</v>
      </c>
      <c r="H108" s="45"/>
      <c r="I108" s="52">
        <v>2850000</v>
      </c>
      <c r="J108" s="86" t="s">
        <v>130</v>
      </c>
      <c r="K108" s="85" t="s">
        <v>129</v>
      </c>
      <c r="L108" s="52">
        <v>2850000</v>
      </c>
      <c r="M108" s="64">
        <v>45449</v>
      </c>
    </row>
    <row r="109" spans="1:13" ht="27" customHeight="1" x14ac:dyDescent="0.25">
      <c r="A109" s="75" t="s">
        <v>128</v>
      </c>
      <c r="B109" s="68" t="s">
        <v>127</v>
      </c>
      <c r="C109" s="85" t="s">
        <v>126</v>
      </c>
      <c r="D109" s="52">
        <v>2000000</v>
      </c>
      <c r="E109" s="66" t="s">
        <v>15</v>
      </c>
      <c r="F109" s="64">
        <v>45418</v>
      </c>
      <c r="G109" s="52">
        <v>2000000</v>
      </c>
      <c r="H109" s="45"/>
      <c r="I109" s="52">
        <v>2000000</v>
      </c>
      <c r="J109" s="86" t="s">
        <v>125</v>
      </c>
      <c r="K109" s="85" t="s">
        <v>124</v>
      </c>
      <c r="L109" s="52">
        <v>2000000</v>
      </c>
      <c r="M109" s="64">
        <v>45449</v>
      </c>
    </row>
    <row r="110" spans="1:13" ht="23.25" customHeight="1" x14ac:dyDescent="0.25">
      <c r="A110" s="75" t="s">
        <v>123</v>
      </c>
      <c r="B110" s="84" t="s">
        <v>122</v>
      </c>
      <c r="C110" s="58" t="s">
        <v>121</v>
      </c>
      <c r="D110" s="52">
        <v>177000</v>
      </c>
      <c r="E110" s="66" t="s">
        <v>15</v>
      </c>
      <c r="F110" s="64">
        <v>45427</v>
      </c>
      <c r="G110" s="52">
        <v>177000</v>
      </c>
      <c r="H110" s="45"/>
      <c r="I110" s="71">
        <v>177000</v>
      </c>
      <c r="J110" s="44" t="s">
        <v>120</v>
      </c>
      <c r="K110" s="44" t="s">
        <v>119</v>
      </c>
      <c r="L110" s="70">
        <v>177000</v>
      </c>
      <c r="M110" s="64">
        <v>45458</v>
      </c>
    </row>
    <row r="111" spans="1:13" ht="23.25" customHeight="1" x14ac:dyDescent="0.25">
      <c r="A111" s="72" t="s">
        <v>118</v>
      </c>
      <c r="B111" s="68" t="s">
        <v>117</v>
      </c>
      <c r="C111" s="58" t="s">
        <v>116</v>
      </c>
      <c r="D111" s="52">
        <v>8264.89</v>
      </c>
      <c r="E111" s="66" t="s">
        <v>15</v>
      </c>
      <c r="F111" s="64">
        <v>45436</v>
      </c>
      <c r="G111" s="52">
        <v>8264.89</v>
      </c>
      <c r="H111" s="45"/>
      <c r="I111" s="71">
        <v>8264.89</v>
      </c>
      <c r="J111" s="44" t="s">
        <v>115</v>
      </c>
      <c r="K111" s="44" t="s">
        <v>114</v>
      </c>
      <c r="L111" s="70">
        <v>8264.89</v>
      </c>
      <c r="M111" s="64">
        <v>45467</v>
      </c>
    </row>
    <row r="112" spans="1:13" ht="44.25" customHeight="1" x14ac:dyDescent="0.25">
      <c r="A112" s="75" t="s">
        <v>113</v>
      </c>
      <c r="B112" s="78" t="s">
        <v>110</v>
      </c>
      <c r="C112" s="75" t="s">
        <v>103</v>
      </c>
      <c r="D112" s="52">
        <v>36764.160000000003</v>
      </c>
      <c r="E112" s="66" t="s">
        <v>15</v>
      </c>
      <c r="F112" s="64">
        <v>45426</v>
      </c>
      <c r="G112" s="52">
        <v>36764.160000000003</v>
      </c>
      <c r="H112" s="45"/>
      <c r="I112" s="52">
        <v>36764.160000000003</v>
      </c>
      <c r="J112" s="60" t="s">
        <v>102</v>
      </c>
      <c r="K112" s="83" t="s">
        <v>101</v>
      </c>
      <c r="L112" s="52">
        <v>36764.160000000003</v>
      </c>
      <c r="M112" s="64">
        <v>45457</v>
      </c>
    </row>
    <row r="113" spans="1:13" ht="47.25" customHeight="1" x14ac:dyDescent="0.25">
      <c r="A113" s="75" t="s">
        <v>112</v>
      </c>
      <c r="B113" s="78" t="s">
        <v>110</v>
      </c>
      <c r="C113" s="75" t="s">
        <v>103</v>
      </c>
      <c r="D113" s="52">
        <v>36765.65</v>
      </c>
      <c r="E113" s="66" t="s">
        <v>15</v>
      </c>
      <c r="F113" s="64">
        <v>45425</v>
      </c>
      <c r="G113" s="52">
        <v>36765.65</v>
      </c>
      <c r="H113" s="45"/>
      <c r="I113" s="52">
        <v>36765.65</v>
      </c>
      <c r="J113" s="54" t="s">
        <v>102</v>
      </c>
      <c r="K113" s="81" t="s">
        <v>101</v>
      </c>
      <c r="L113" s="52">
        <v>36765.65</v>
      </c>
      <c r="M113" s="64">
        <v>45456</v>
      </c>
    </row>
    <row r="114" spans="1:13" ht="47.25" customHeight="1" x14ac:dyDescent="0.25">
      <c r="A114" s="75" t="s">
        <v>111</v>
      </c>
      <c r="B114" s="78" t="s">
        <v>110</v>
      </c>
      <c r="C114" s="75" t="s">
        <v>103</v>
      </c>
      <c r="D114" s="52">
        <v>10146.69</v>
      </c>
      <c r="E114" s="66" t="s">
        <v>15</v>
      </c>
      <c r="F114" s="64">
        <v>45420</v>
      </c>
      <c r="G114" s="52">
        <v>10146.69</v>
      </c>
      <c r="H114" s="45"/>
      <c r="I114" s="52">
        <v>10146.69</v>
      </c>
      <c r="J114" s="54" t="s">
        <v>102</v>
      </c>
      <c r="K114" s="81" t="s">
        <v>101</v>
      </c>
      <c r="L114" s="52">
        <v>10146.69</v>
      </c>
      <c r="M114" s="64">
        <v>45451</v>
      </c>
    </row>
    <row r="115" spans="1:13" ht="23.25" customHeight="1" x14ac:dyDescent="0.25">
      <c r="A115" s="72" t="s">
        <v>109</v>
      </c>
      <c r="B115" s="68" t="s">
        <v>108</v>
      </c>
      <c r="C115" s="58" t="s">
        <v>107</v>
      </c>
      <c r="D115" s="52">
        <v>4780.2</v>
      </c>
      <c r="E115" s="66" t="s">
        <v>15</v>
      </c>
      <c r="F115" s="64">
        <v>45433</v>
      </c>
      <c r="G115" s="52">
        <v>4780.2</v>
      </c>
      <c r="H115" s="45"/>
      <c r="I115" s="52">
        <v>4780.2</v>
      </c>
      <c r="J115" s="80" t="s">
        <v>58</v>
      </c>
      <c r="K115" s="82" t="s">
        <v>57</v>
      </c>
      <c r="L115" s="52">
        <v>4780.2</v>
      </c>
      <c r="M115" s="64">
        <v>45464</v>
      </c>
    </row>
    <row r="116" spans="1:13" ht="28.5" customHeight="1" x14ac:dyDescent="0.25">
      <c r="A116" s="72" t="s">
        <v>106</v>
      </c>
      <c r="B116" s="68" t="s">
        <v>73</v>
      </c>
      <c r="C116" s="58" t="s">
        <v>78</v>
      </c>
      <c r="D116" s="52">
        <v>30680</v>
      </c>
      <c r="E116" s="66" t="s">
        <v>15</v>
      </c>
      <c r="F116" s="64">
        <v>45422</v>
      </c>
      <c r="G116" s="52">
        <v>30680</v>
      </c>
      <c r="H116" s="45"/>
      <c r="I116" s="52">
        <v>30680</v>
      </c>
      <c r="J116" s="44" t="s">
        <v>77</v>
      </c>
      <c r="K116" s="44" t="s">
        <v>76</v>
      </c>
      <c r="L116" s="52">
        <v>30680</v>
      </c>
      <c r="M116" s="64">
        <v>45453</v>
      </c>
    </row>
    <row r="117" spans="1:13" ht="28.5" customHeight="1" x14ac:dyDescent="0.25">
      <c r="A117" s="72" t="s">
        <v>105</v>
      </c>
      <c r="B117" s="68" t="s">
        <v>73</v>
      </c>
      <c r="C117" s="58" t="s">
        <v>78</v>
      </c>
      <c r="D117" s="52">
        <v>30680</v>
      </c>
      <c r="E117" s="66" t="s">
        <v>15</v>
      </c>
      <c r="F117" s="64">
        <v>45422</v>
      </c>
      <c r="G117" s="52">
        <v>30680</v>
      </c>
      <c r="H117" s="45"/>
      <c r="I117" s="52">
        <v>30680</v>
      </c>
      <c r="J117" s="44" t="s">
        <v>77</v>
      </c>
      <c r="K117" s="44" t="s">
        <v>76</v>
      </c>
      <c r="L117" s="52">
        <v>30680</v>
      </c>
      <c r="M117" s="64">
        <v>45453</v>
      </c>
    </row>
    <row r="118" spans="1:13" ht="28.5" customHeight="1" x14ac:dyDescent="0.25">
      <c r="A118" s="72" t="s">
        <v>104</v>
      </c>
      <c r="B118" s="68" t="s">
        <v>73</v>
      </c>
      <c r="C118" s="75" t="s">
        <v>103</v>
      </c>
      <c r="D118" s="52">
        <v>10566.9</v>
      </c>
      <c r="E118" s="66" t="s">
        <v>15</v>
      </c>
      <c r="F118" s="64">
        <v>45422</v>
      </c>
      <c r="G118" s="52">
        <v>10566.9</v>
      </c>
      <c r="H118" s="45"/>
      <c r="I118" s="52">
        <v>10566.9</v>
      </c>
      <c r="J118" s="54" t="s">
        <v>102</v>
      </c>
      <c r="K118" s="81" t="s">
        <v>101</v>
      </c>
      <c r="L118" s="52">
        <v>10566.9</v>
      </c>
      <c r="M118" s="64">
        <v>45453</v>
      </c>
    </row>
    <row r="119" spans="1:13" ht="28.5" customHeight="1" x14ac:dyDescent="0.25">
      <c r="A119" s="72" t="s">
        <v>100</v>
      </c>
      <c r="B119" s="68" t="s">
        <v>73</v>
      </c>
      <c r="C119" s="58" t="s">
        <v>78</v>
      </c>
      <c r="D119" s="52">
        <v>5158.96</v>
      </c>
      <c r="E119" s="66" t="s">
        <v>15</v>
      </c>
      <c r="F119" s="64">
        <v>45422</v>
      </c>
      <c r="G119" s="52">
        <v>5158.96</v>
      </c>
      <c r="H119" s="45"/>
      <c r="I119" s="52">
        <v>5158.96</v>
      </c>
      <c r="J119" s="44" t="s">
        <v>77</v>
      </c>
      <c r="K119" s="44" t="s">
        <v>76</v>
      </c>
      <c r="L119" s="52">
        <v>5158.96</v>
      </c>
      <c r="M119" s="64">
        <v>45453</v>
      </c>
    </row>
    <row r="120" spans="1:13" ht="28.5" customHeight="1" x14ac:dyDescent="0.25">
      <c r="A120" s="72" t="s">
        <v>99</v>
      </c>
      <c r="B120" s="68" t="s">
        <v>73</v>
      </c>
      <c r="C120" s="58" t="s">
        <v>78</v>
      </c>
      <c r="D120" s="52">
        <v>21999.919999999998</v>
      </c>
      <c r="E120" s="66" t="s">
        <v>15</v>
      </c>
      <c r="F120" s="64">
        <v>45422</v>
      </c>
      <c r="G120" s="52">
        <v>21999.919999999998</v>
      </c>
      <c r="H120" s="45"/>
      <c r="I120" s="52">
        <v>21999.919999999998</v>
      </c>
      <c r="J120" s="44" t="s">
        <v>77</v>
      </c>
      <c r="K120" s="44" t="s">
        <v>76</v>
      </c>
      <c r="L120" s="52">
        <v>21999.919999999998</v>
      </c>
      <c r="M120" s="64">
        <v>45453</v>
      </c>
    </row>
    <row r="121" spans="1:13" ht="28.5" customHeight="1" x14ac:dyDescent="0.25">
      <c r="A121" s="72" t="s">
        <v>98</v>
      </c>
      <c r="B121" s="68" t="s">
        <v>73</v>
      </c>
      <c r="C121" s="58" t="s">
        <v>78</v>
      </c>
      <c r="D121" s="52">
        <v>20635.84</v>
      </c>
      <c r="E121" s="66" t="s">
        <v>15</v>
      </c>
      <c r="F121" s="64">
        <v>45425</v>
      </c>
      <c r="G121" s="52">
        <v>20635.84</v>
      </c>
      <c r="H121" s="45"/>
      <c r="I121" s="52">
        <v>20635.84</v>
      </c>
      <c r="J121" s="44" t="s">
        <v>77</v>
      </c>
      <c r="K121" s="44" t="s">
        <v>76</v>
      </c>
      <c r="L121" s="52">
        <v>20635.84</v>
      </c>
      <c r="M121" s="64">
        <v>45456</v>
      </c>
    </row>
    <row r="122" spans="1:13" ht="28.5" customHeight="1" x14ac:dyDescent="0.25">
      <c r="A122" s="72" t="s">
        <v>97</v>
      </c>
      <c r="B122" s="68" t="s">
        <v>73</v>
      </c>
      <c r="C122" s="58" t="s">
        <v>78</v>
      </c>
      <c r="D122" s="52">
        <v>30208</v>
      </c>
      <c r="E122" s="66" t="s">
        <v>15</v>
      </c>
      <c r="F122" s="64">
        <v>45425</v>
      </c>
      <c r="G122" s="52">
        <v>30208</v>
      </c>
      <c r="H122" s="45"/>
      <c r="I122" s="52">
        <v>30208</v>
      </c>
      <c r="J122" s="44" t="s">
        <v>77</v>
      </c>
      <c r="K122" s="44" t="s">
        <v>76</v>
      </c>
      <c r="L122" s="52">
        <v>30208</v>
      </c>
      <c r="M122" s="64">
        <v>45456</v>
      </c>
    </row>
    <row r="123" spans="1:13" ht="28.5" customHeight="1" x14ac:dyDescent="0.25">
      <c r="A123" s="72" t="s">
        <v>96</v>
      </c>
      <c r="B123" s="68" t="s">
        <v>73</v>
      </c>
      <c r="C123" s="58" t="s">
        <v>78</v>
      </c>
      <c r="D123" s="52">
        <v>30680</v>
      </c>
      <c r="E123" s="66" t="s">
        <v>15</v>
      </c>
      <c r="F123" s="64">
        <v>45425</v>
      </c>
      <c r="G123" s="52">
        <v>30680</v>
      </c>
      <c r="H123" s="45"/>
      <c r="I123" s="52">
        <v>30680</v>
      </c>
      <c r="J123" s="44" t="s">
        <v>77</v>
      </c>
      <c r="K123" s="44" t="s">
        <v>76</v>
      </c>
      <c r="L123" s="52">
        <v>30680</v>
      </c>
      <c r="M123" s="64">
        <v>45456</v>
      </c>
    </row>
    <row r="124" spans="1:13" ht="28.5" customHeight="1" x14ac:dyDescent="0.25">
      <c r="A124" s="72" t="s">
        <v>95</v>
      </c>
      <c r="B124" s="68" t="s">
        <v>73</v>
      </c>
      <c r="C124" s="58" t="s">
        <v>72</v>
      </c>
      <c r="D124" s="52">
        <v>9900.2000000000007</v>
      </c>
      <c r="E124" s="66" t="s">
        <v>15</v>
      </c>
      <c r="F124" s="64">
        <v>45425</v>
      </c>
      <c r="G124" s="52">
        <v>9900.2000000000007</v>
      </c>
      <c r="H124" s="45"/>
      <c r="I124" s="52">
        <v>9900.2000000000007</v>
      </c>
      <c r="J124" s="44" t="s">
        <v>63</v>
      </c>
      <c r="K124" s="44" t="s">
        <v>62</v>
      </c>
      <c r="L124" s="52">
        <v>9900.2000000000007</v>
      </c>
      <c r="M124" s="64">
        <v>45456</v>
      </c>
    </row>
    <row r="125" spans="1:13" ht="28.5" customHeight="1" x14ac:dyDescent="0.25">
      <c r="A125" s="72" t="s">
        <v>94</v>
      </c>
      <c r="B125" s="68" t="s">
        <v>73</v>
      </c>
      <c r="C125" s="58" t="s">
        <v>72</v>
      </c>
      <c r="D125" s="52">
        <v>10502</v>
      </c>
      <c r="E125" s="66" t="s">
        <v>15</v>
      </c>
      <c r="F125" s="64">
        <v>45425</v>
      </c>
      <c r="G125" s="52">
        <v>10502</v>
      </c>
      <c r="H125" s="45"/>
      <c r="I125" s="52">
        <v>10502</v>
      </c>
      <c r="J125" s="44" t="s">
        <v>63</v>
      </c>
      <c r="K125" s="44" t="s">
        <v>62</v>
      </c>
      <c r="L125" s="52">
        <v>10502</v>
      </c>
      <c r="M125" s="64">
        <v>45456</v>
      </c>
    </row>
    <row r="126" spans="1:13" ht="28.5" customHeight="1" x14ac:dyDescent="0.25">
      <c r="A126" s="72" t="s">
        <v>93</v>
      </c>
      <c r="B126" s="68" t="s">
        <v>73</v>
      </c>
      <c r="C126" s="58" t="s">
        <v>72</v>
      </c>
      <c r="D126" s="52">
        <v>8968</v>
      </c>
      <c r="E126" s="66" t="s">
        <v>15</v>
      </c>
      <c r="F126" s="64">
        <v>45425</v>
      </c>
      <c r="G126" s="52">
        <v>8968</v>
      </c>
      <c r="H126" s="45"/>
      <c r="I126" s="52">
        <v>8968</v>
      </c>
      <c r="J126" s="44" t="s">
        <v>63</v>
      </c>
      <c r="K126" s="44" t="s">
        <v>62</v>
      </c>
      <c r="L126" s="52">
        <v>8968</v>
      </c>
      <c r="M126" s="64">
        <v>45456</v>
      </c>
    </row>
    <row r="127" spans="1:13" ht="28.5" customHeight="1" x14ac:dyDescent="0.25">
      <c r="A127" s="72" t="s">
        <v>92</v>
      </c>
      <c r="B127" s="68" t="s">
        <v>73</v>
      </c>
      <c r="C127" s="58" t="s">
        <v>72</v>
      </c>
      <c r="D127" s="52">
        <v>8968</v>
      </c>
      <c r="E127" s="66" t="s">
        <v>15</v>
      </c>
      <c r="F127" s="64">
        <v>45425</v>
      </c>
      <c r="G127" s="52">
        <v>8968</v>
      </c>
      <c r="H127" s="45"/>
      <c r="I127" s="52">
        <v>8968</v>
      </c>
      <c r="J127" s="44" t="s">
        <v>63</v>
      </c>
      <c r="K127" s="44" t="s">
        <v>62</v>
      </c>
      <c r="L127" s="52">
        <v>8968</v>
      </c>
      <c r="M127" s="64">
        <v>45456</v>
      </c>
    </row>
    <row r="128" spans="1:13" ht="28.5" customHeight="1" x14ac:dyDescent="0.25">
      <c r="A128" s="72" t="s">
        <v>91</v>
      </c>
      <c r="B128" s="68" t="s">
        <v>73</v>
      </c>
      <c r="C128" s="58" t="s">
        <v>72</v>
      </c>
      <c r="D128" s="52">
        <v>8968</v>
      </c>
      <c r="E128" s="66" t="s">
        <v>15</v>
      </c>
      <c r="F128" s="64">
        <v>45425</v>
      </c>
      <c r="G128" s="52">
        <v>8968</v>
      </c>
      <c r="H128" s="45"/>
      <c r="I128" s="52">
        <v>8968</v>
      </c>
      <c r="J128" s="44" t="s">
        <v>63</v>
      </c>
      <c r="K128" s="44" t="s">
        <v>62</v>
      </c>
      <c r="L128" s="52">
        <v>8968</v>
      </c>
      <c r="M128" s="64">
        <v>45456</v>
      </c>
    </row>
    <row r="129" spans="1:13" ht="28.5" customHeight="1" x14ac:dyDescent="0.25">
      <c r="A129" s="72" t="s">
        <v>90</v>
      </c>
      <c r="B129" s="68" t="s">
        <v>73</v>
      </c>
      <c r="C129" s="58" t="s">
        <v>72</v>
      </c>
      <c r="D129" s="52">
        <v>9900.2000000000007</v>
      </c>
      <c r="E129" s="66" t="s">
        <v>15</v>
      </c>
      <c r="F129" s="64">
        <v>45425</v>
      </c>
      <c r="G129" s="52">
        <v>9900.2000000000007</v>
      </c>
      <c r="H129" s="45"/>
      <c r="I129" s="52">
        <v>9900.2000000000007</v>
      </c>
      <c r="J129" s="44" t="s">
        <v>63</v>
      </c>
      <c r="K129" s="44" t="s">
        <v>62</v>
      </c>
      <c r="L129" s="52">
        <v>9900.2000000000007</v>
      </c>
      <c r="M129" s="64">
        <v>45456</v>
      </c>
    </row>
    <row r="130" spans="1:13" ht="28.5" customHeight="1" x14ac:dyDescent="0.25">
      <c r="A130" s="72" t="s">
        <v>89</v>
      </c>
      <c r="B130" s="68" t="s">
        <v>73</v>
      </c>
      <c r="C130" s="58" t="s">
        <v>72</v>
      </c>
      <c r="D130" s="52">
        <v>9900.2000000000007</v>
      </c>
      <c r="E130" s="66" t="s">
        <v>15</v>
      </c>
      <c r="F130" s="64">
        <v>45426</v>
      </c>
      <c r="G130" s="52">
        <v>9900.2000000000007</v>
      </c>
      <c r="H130" s="45"/>
      <c r="I130" s="52">
        <v>9900.2000000000007</v>
      </c>
      <c r="J130" s="44" t="s">
        <v>63</v>
      </c>
      <c r="K130" s="44" t="s">
        <v>62</v>
      </c>
      <c r="L130" s="52">
        <v>9900.2000000000007</v>
      </c>
      <c r="M130" s="64">
        <v>45457</v>
      </c>
    </row>
    <row r="131" spans="1:13" ht="28.5" customHeight="1" x14ac:dyDescent="0.25">
      <c r="A131" s="72" t="s">
        <v>88</v>
      </c>
      <c r="B131" s="68" t="s">
        <v>73</v>
      </c>
      <c r="C131" s="58" t="s">
        <v>72</v>
      </c>
      <c r="D131" s="52">
        <v>9900.2000000000007</v>
      </c>
      <c r="E131" s="66" t="s">
        <v>15</v>
      </c>
      <c r="F131" s="64">
        <v>45426</v>
      </c>
      <c r="G131" s="52">
        <v>9900.2000000000007</v>
      </c>
      <c r="H131" s="45"/>
      <c r="I131" s="52">
        <v>9900.2000000000007</v>
      </c>
      <c r="J131" s="44" t="s">
        <v>63</v>
      </c>
      <c r="K131" s="44" t="s">
        <v>62</v>
      </c>
      <c r="L131" s="52">
        <v>9900.2000000000007</v>
      </c>
      <c r="M131" s="64">
        <v>45457</v>
      </c>
    </row>
    <row r="132" spans="1:13" ht="28.5" customHeight="1" x14ac:dyDescent="0.25">
      <c r="A132" s="72" t="s">
        <v>87</v>
      </c>
      <c r="B132" s="68" t="s">
        <v>73</v>
      </c>
      <c r="C132" s="58" t="s">
        <v>72</v>
      </c>
      <c r="D132" s="52">
        <v>13806</v>
      </c>
      <c r="E132" s="66" t="s">
        <v>15</v>
      </c>
      <c r="F132" s="64">
        <v>45425</v>
      </c>
      <c r="G132" s="52">
        <v>13806</v>
      </c>
      <c r="H132" s="45"/>
      <c r="I132" s="52">
        <v>13806</v>
      </c>
      <c r="J132" s="44" t="s">
        <v>63</v>
      </c>
      <c r="K132" s="44" t="s">
        <v>62</v>
      </c>
      <c r="L132" s="52">
        <v>13806</v>
      </c>
      <c r="M132" s="64">
        <v>45456</v>
      </c>
    </row>
    <row r="133" spans="1:13" ht="28.5" customHeight="1" x14ac:dyDescent="0.25">
      <c r="A133" s="72" t="s">
        <v>86</v>
      </c>
      <c r="B133" s="68" t="s">
        <v>73</v>
      </c>
      <c r="C133" s="58" t="s">
        <v>72</v>
      </c>
      <c r="D133" s="52">
        <v>9900.2000000000007</v>
      </c>
      <c r="E133" s="66" t="s">
        <v>15</v>
      </c>
      <c r="F133" s="64">
        <v>45425</v>
      </c>
      <c r="G133" s="52">
        <v>9900.2000000000007</v>
      </c>
      <c r="H133" s="45"/>
      <c r="I133" s="52">
        <v>9900.2000000000007</v>
      </c>
      <c r="J133" s="44" t="s">
        <v>63</v>
      </c>
      <c r="K133" s="44" t="s">
        <v>62</v>
      </c>
      <c r="L133" s="52">
        <v>9900.2000000000007</v>
      </c>
      <c r="M133" s="64">
        <v>45456</v>
      </c>
    </row>
    <row r="134" spans="1:13" ht="28.5" customHeight="1" x14ac:dyDescent="0.25">
      <c r="A134" s="72" t="s">
        <v>85</v>
      </c>
      <c r="B134" s="68" t="s">
        <v>73</v>
      </c>
      <c r="C134" s="58" t="s">
        <v>72</v>
      </c>
      <c r="D134" s="52">
        <v>9900.2000000000007</v>
      </c>
      <c r="E134" s="66" t="s">
        <v>15</v>
      </c>
      <c r="F134" s="64">
        <v>45425</v>
      </c>
      <c r="G134" s="52">
        <v>9900.2000000000007</v>
      </c>
      <c r="H134" s="45"/>
      <c r="I134" s="52">
        <v>9900.2000000000007</v>
      </c>
      <c r="J134" s="44" t="s">
        <v>63</v>
      </c>
      <c r="K134" s="44" t="s">
        <v>62</v>
      </c>
      <c r="L134" s="52">
        <v>9900.2000000000007</v>
      </c>
      <c r="M134" s="64">
        <v>45456</v>
      </c>
    </row>
    <row r="135" spans="1:13" ht="28.5" customHeight="1" x14ac:dyDescent="0.25">
      <c r="A135" s="72" t="s">
        <v>84</v>
      </c>
      <c r="B135" s="68" t="s">
        <v>73</v>
      </c>
      <c r="C135" s="58" t="s">
        <v>72</v>
      </c>
      <c r="D135" s="52">
        <v>8968</v>
      </c>
      <c r="E135" s="66" t="s">
        <v>15</v>
      </c>
      <c r="F135" s="64">
        <v>45425</v>
      </c>
      <c r="G135" s="52">
        <v>8968</v>
      </c>
      <c r="H135" s="45"/>
      <c r="I135" s="52">
        <v>8968</v>
      </c>
      <c r="J135" s="44" t="s">
        <v>63</v>
      </c>
      <c r="K135" s="44" t="s">
        <v>62</v>
      </c>
      <c r="L135" s="52">
        <v>8968</v>
      </c>
      <c r="M135" s="64">
        <v>45456</v>
      </c>
    </row>
    <row r="136" spans="1:13" ht="28.5" customHeight="1" x14ac:dyDescent="0.25">
      <c r="A136" s="72" t="s">
        <v>83</v>
      </c>
      <c r="B136" s="68" t="s">
        <v>73</v>
      </c>
      <c r="C136" s="58" t="s">
        <v>72</v>
      </c>
      <c r="D136" s="52">
        <v>9900.2000000000007</v>
      </c>
      <c r="E136" s="66" t="s">
        <v>15</v>
      </c>
      <c r="F136" s="64">
        <v>45425</v>
      </c>
      <c r="G136" s="52">
        <v>9900.2000000000007</v>
      </c>
      <c r="H136" s="45"/>
      <c r="I136" s="52">
        <v>9900.2000000000007</v>
      </c>
      <c r="J136" s="44" t="s">
        <v>63</v>
      </c>
      <c r="K136" s="44" t="s">
        <v>62</v>
      </c>
      <c r="L136" s="52">
        <v>9900.2000000000007</v>
      </c>
      <c r="M136" s="64">
        <v>45456</v>
      </c>
    </row>
    <row r="137" spans="1:13" ht="28.5" customHeight="1" x14ac:dyDescent="0.25">
      <c r="A137" s="72" t="s">
        <v>82</v>
      </c>
      <c r="B137" s="68" t="s">
        <v>73</v>
      </c>
      <c r="C137" s="58" t="s">
        <v>72</v>
      </c>
      <c r="D137" s="52">
        <v>10502</v>
      </c>
      <c r="E137" s="66" t="s">
        <v>15</v>
      </c>
      <c r="F137" s="64">
        <v>45425</v>
      </c>
      <c r="G137" s="52">
        <v>10502</v>
      </c>
      <c r="H137" s="45"/>
      <c r="I137" s="52">
        <v>10502</v>
      </c>
      <c r="J137" s="44" t="s">
        <v>63</v>
      </c>
      <c r="K137" s="44" t="s">
        <v>62</v>
      </c>
      <c r="L137" s="52">
        <v>10502</v>
      </c>
      <c r="M137" s="64">
        <v>45456</v>
      </c>
    </row>
    <row r="138" spans="1:13" ht="28.5" customHeight="1" x14ac:dyDescent="0.25">
      <c r="A138" s="72" t="s">
        <v>81</v>
      </c>
      <c r="B138" s="68" t="s">
        <v>73</v>
      </c>
      <c r="C138" s="58" t="s">
        <v>78</v>
      </c>
      <c r="D138" s="52">
        <v>30680</v>
      </c>
      <c r="E138" s="66" t="s">
        <v>15</v>
      </c>
      <c r="F138" s="64">
        <v>45425</v>
      </c>
      <c r="G138" s="52">
        <v>30680</v>
      </c>
      <c r="H138" s="45"/>
      <c r="I138" s="52">
        <v>30680</v>
      </c>
      <c r="J138" s="44" t="s">
        <v>77</v>
      </c>
      <c r="K138" s="44" t="s">
        <v>76</v>
      </c>
      <c r="L138" s="52">
        <v>30680</v>
      </c>
      <c r="M138" s="64">
        <v>45456</v>
      </c>
    </row>
    <row r="139" spans="1:13" ht="28.5" customHeight="1" x14ac:dyDescent="0.25">
      <c r="A139" s="72" t="s">
        <v>80</v>
      </c>
      <c r="B139" s="68" t="s">
        <v>73</v>
      </c>
      <c r="C139" s="58" t="s">
        <v>78</v>
      </c>
      <c r="D139" s="52">
        <v>30680</v>
      </c>
      <c r="E139" s="66" t="s">
        <v>15</v>
      </c>
      <c r="F139" s="64">
        <v>45425</v>
      </c>
      <c r="G139" s="52">
        <v>30680</v>
      </c>
      <c r="H139" s="45"/>
      <c r="I139" s="52">
        <v>30680</v>
      </c>
      <c r="J139" s="44" t="s">
        <v>77</v>
      </c>
      <c r="K139" s="44" t="s">
        <v>76</v>
      </c>
      <c r="L139" s="52">
        <v>30680</v>
      </c>
      <c r="M139" s="64">
        <v>45456</v>
      </c>
    </row>
    <row r="140" spans="1:13" ht="28.5" customHeight="1" x14ac:dyDescent="0.25">
      <c r="A140" s="72" t="s">
        <v>79</v>
      </c>
      <c r="B140" s="68" t="s">
        <v>73</v>
      </c>
      <c r="C140" s="58" t="s">
        <v>78</v>
      </c>
      <c r="D140" s="52">
        <v>11328</v>
      </c>
      <c r="E140" s="66" t="s">
        <v>15</v>
      </c>
      <c r="F140" s="64">
        <v>45426</v>
      </c>
      <c r="G140" s="52">
        <v>11328</v>
      </c>
      <c r="H140" s="45"/>
      <c r="I140" s="52">
        <v>11328</v>
      </c>
      <c r="J140" s="44" t="s">
        <v>77</v>
      </c>
      <c r="K140" s="44" t="s">
        <v>76</v>
      </c>
      <c r="L140" s="52">
        <v>11328</v>
      </c>
      <c r="M140" s="64">
        <v>45457</v>
      </c>
    </row>
    <row r="141" spans="1:13" ht="28.5" customHeight="1" x14ac:dyDescent="0.25">
      <c r="A141" s="72" t="s">
        <v>75</v>
      </c>
      <c r="B141" s="68" t="s">
        <v>73</v>
      </c>
      <c r="C141" s="58" t="s">
        <v>72</v>
      </c>
      <c r="D141" s="52">
        <v>7965</v>
      </c>
      <c r="E141" s="66" t="s">
        <v>15</v>
      </c>
      <c r="F141" s="64">
        <v>45426</v>
      </c>
      <c r="G141" s="52">
        <v>7965</v>
      </c>
      <c r="H141" s="45"/>
      <c r="I141" s="52">
        <v>7965</v>
      </c>
      <c r="J141" s="44" t="s">
        <v>63</v>
      </c>
      <c r="K141" s="44" t="s">
        <v>62</v>
      </c>
      <c r="L141" s="52">
        <v>7965</v>
      </c>
      <c r="M141" s="64">
        <v>45457</v>
      </c>
    </row>
    <row r="142" spans="1:13" ht="28.5" customHeight="1" x14ac:dyDescent="0.25">
      <c r="A142" s="72" t="s">
        <v>74</v>
      </c>
      <c r="B142" s="68" t="s">
        <v>73</v>
      </c>
      <c r="C142" s="58" t="s">
        <v>72</v>
      </c>
      <c r="D142" s="52">
        <v>8968</v>
      </c>
      <c r="E142" s="66" t="s">
        <v>15</v>
      </c>
      <c r="F142" s="64">
        <v>45432</v>
      </c>
      <c r="G142" s="52">
        <v>8968</v>
      </c>
      <c r="H142" s="45"/>
      <c r="I142" s="52">
        <v>8968</v>
      </c>
      <c r="J142" s="44" t="s">
        <v>63</v>
      </c>
      <c r="K142" s="44" t="s">
        <v>62</v>
      </c>
      <c r="L142" s="52">
        <v>8968</v>
      </c>
      <c r="M142" s="64">
        <v>45463</v>
      </c>
    </row>
    <row r="143" spans="1:13" ht="32.25" customHeight="1" x14ac:dyDescent="0.25">
      <c r="A143" s="75" t="s">
        <v>71</v>
      </c>
      <c r="B143" s="68" t="s">
        <v>70</v>
      </c>
      <c r="C143" s="58" t="s">
        <v>69</v>
      </c>
      <c r="D143" s="52">
        <v>217687.34</v>
      </c>
      <c r="E143" s="66" t="s">
        <v>15</v>
      </c>
      <c r="F143" s="64">
        <v>45432</v>
      </c>
      <c r="G143" s="52">
        <v>217687.34</v>
      </c>
      <c r="H143" s="45"/>
      <c r="I143" s="71">
        <v>217687.34</v>
      </c>
      <c r="J143" s="44" t="s">
        <v>68</v>
      </c>
      <c r="K143" s="68" t="s">
        <v>67</v>
      </c>
      <c r="L143" s="70">
        <v>217687.34</v>
      </c>
      <c r="M143" s="64">
        <v>45463</v>
      </c>
    </row>
    <row r="144" spans="1:13" ht="23.25" customHeight="1" x14ac:dyDescent="0.25">
      <c r="A144" s="75" t="s">
        <v>66</v>
      </c>
      <c r="B144" s="68" t="s">
        <v>65</v>
      </c>
      <c r="C144" s="58" t="s">
        <v>64</v>
      </c>
      <c r="D144" s="52">
        <v>359691.14</v>
      </c>
      <c r="E144" s="66" t="s">
        <v>15</v>
      </c>
      <c r="F144" s="64">
        <v>45439</v>
      </c>
      <c r="G144" s="52">
        <v>359691.14</v>
      </c>
      <c r="H144" s="45"/>
      <c r="I144" s="52">
        <v>359691.14</v>
      </c>
      <c r="J144" s="80" t="s">
        <v>63</v>
      </c>
      <c r="K144" s="80" t="s">
        <v>62</v>
      </c>
      <c r="L144" s="52">
        <v>359691.14</v>
      </c>
      <c r="M144" s="64">
        <v>45470</v>
      </c>
    </row>
    <row r="145" spans="1:13" ht="23.25" customHeight="1" x14ac:dyDescent="0.25">
      <c r="A145" s="72" t="s">
        <v>61</v>
      </c>
      <c r="B145" s="68" t="s">
        <v>60</v>
      </c>
      <c r="C145" s="58" t="s">
        <v>59</v>
      </c>
      <c r="D145" s="52">
        <v>76728.91</v>
      </c>
      <c r="E145" s="66" t="s">
        <v>15</v>
      </c>
      <c r="F145" s="64">
        <v>45434</v>
      </c>
      <c r="G145" s="52">
        <v>76728.91</v>
      </c>
      <c r="H145" s="45"/>
      <c r="I145" s="52">
        <v>76728.91</v>
      </c>
      <c r="J145" s="44" t="s">
        <v>58</v>
      </c>
      <c r="K145" s="79" t="s">
        <v>57</v>
      </c>
      <c r="L145" s="52">
        <v>76728.91</v>
      </c>
      <c r="M145" s="64">
        <v>45465</v>
      </c>
    </row>
    <row r="146" spans="1:13" ht="23.25" customHeight="1" x14ac:dyDescent="0.25">
      <c r="A146" s="75" t="s">
        <v>56</v>
      </c>
      <c r="B146" s="78" t="s">
        <v>55</v>
      </c>
      <c r="C146" s="75" t="s">
        <v>54</v>
      </c>
      <c r="D146" s="77">
        <v>1800</v>
      </c>
      <c r="E146" s="66" t="s">
        <v>15</v>
      </c>
      <c r="F146" s="64">
        <v>45428</v>
      </c>
      <c r="G146" s="77">
        <v>1800</v>
      </c>
      <c r="H146" s="45"/>
      <c r="I146" s="77">
        <v>1800</v>
      </c>
      <c r="J146" s="54" t="s">
        <v>53</v>
      </c>
      <c r="K146" s="58" t="s">
        <v>52</v>
      </c>
      <c r="L146" s="77">
        <v>1800</v>
      </c>
      <c r="M146" s="64">
        <v>45459</v>
      </c>
    </row>
    <row r="147" spans="1:13" ht="28.5" customHeight="1" x14ac:dyDescent="0.25">
      <c r="A147" s="72" t="s">
        <v>51</v>
      </c>
      <c r="B147" s="68" t="s">
        <v>48</v>
      </c>
      <c r="C147" s="58" t="s">
        <v>47</v>
      </c>
      <c r="D147" s="52">
        <v>13806</v>
      </c>
      <c r="E147" s="66" t="s">
        <v>15</v>
      </c>
      <c r="F147" s="64">
        <v>45440</v>
      </c>
      <c r="G147" s="52">
        <v>13806</v>
      </c>
      <c r="H147" s="45"/>
      <c r="I147" s="71">
        <v>13806</v>
      </c>
      <c r="J147" s="44" t="s">
        <v>46</v>
      </c>
      <c r="K147" s="44" t="s">
        <v>45</v>
      </c>
      <c r="L147" s="70">
        <v>13806</v>
      </c>
      <c r="M147" s="64">
        <v>45471</v>
      </c>
    </row>
    <row r="148" spans="1:13" ht="28.5" customHeight="1" x14ac:dyDescent="0.25">
      <c r="A148" s="72" t="s">
        <v>50</v>
      </c>
      <c r="B148" s="68" t="s">
        <v>48</v>
      </c>
      <c r="C148" s="58" t="s">
        <v>47</v>
      </c>
      <c r="D148" s="52">
        <v>177000</v>
      </c>
      <c r="E148" s="66" t="s">
        <v>15</v>
      </c>
      <c r="F148" s="64">
        <v>45441</v>
      </c>
      <c r="G148" s="52">
        <v>177000</v>
      </c>
      <c r="H148" s="45"/>
      <c r="I148" s="52">
        <v>177000</v>
      </c>
      <c r="J148" s="44" t="s">
        <v>46</v>
      </c>
      <c r="K148" s="44" t="s">
        <v>45</v>
      </c>
      <c r="L148" s="52">
        <v>177000</v>
      </c>
      <c r="M148" s="64">
        <v>45472</v>
      </c>
    </row>
    <row r="149" spans="1:13" ht="28.5" customHeight="1" x14ac:dyDescent="0.25">
      <c r="A149" s="72" t="s">
        <v>49</v>
      </c>
      <c r="B149" s="68" t="s">
        <v>48</v>
      </c>
      <c r="C149" s="58" t="s">
        <v>47</v>
      </c>
      <c r="D149" s="52">
        <v>18585</v>
      </c>
      <c r="E149" s="66" t="s">
        <v>15</v>
      </c>
      <c r="F149" s="64">
        <v>45441</v>
      </c>
      <c r="G149" s="52">
        <v>18585</v>
      </c>
      <c r="H149" s="45"/>
      <c r="I149" s="52">
        <v>18585</v>
      </c>
      <c r="J149" s="44" t="s">
        <v>46</v>
      </c>
      <c r="K149" s="44" t="s">
        <v>45</v>
      </c>
      <c r="L149" s="52">
        <v>18585</v>
      </c>
      <c r="M149" s="64">
        <v>45472</v>
      </c>
    </row>
    <row r="150" spans="1:13" ht="23.25" customHeight="1" x14ac:dyDescent="0.25">
      <c r="A150" s="72" t="s">
        <v>44</v>
      </c>
      <c r="B150" s="68" t="s">
        <v>39</v>
      </c>
      <c r="C150" s="75" t="s">
        <v>38</v>
      </c>
      <c r="D150" s="52">
        <v>8169.12</v>
      </c>
      <c r="E150" s="66" t="s">
        <v>15</v>
      </c>
      <c r="F150" s="64">
        <v>45439</v>
      </c>
      <c r="G150" s="52">
        <v>8169.12</v>
      </c>
      <c r="H150" s="45"/>
      <c r="I150" s="52">
        <v>8169.12</v>
      </c>
      <c r="J150" s="76" t="s">
        <v>42</v>
      </c>
      <c r="K150" s="76" t="s">
        <v>41</v>
      </c>
      <c r="L150" s="52">
        <v>8169.12</v>
      </c>
      <c r="M150" s="64">
        <v>45470</v>
      </c>
    </row>
    <row r="151" spans="1:13" ht="23.25" customHeight="1" x14ac:dyDescent="0.25">
      <c r="A151" s="72" t="s">
        <v>43</v>
      </c>
      <c r="B151" s="68" t="s">
        <v>39</v>
      </c>
      <c r="C151" s="75" t="s">
        <v>38</v>
      </c>
      <c r="D151" s="52">
        <v>2242.2600000000002</v>
      </c>
      <c r="E151" s="66" t="s">
        <v>15</v>
      </c>
      <c r="F151" s="64">
        <v>45439</v>
      </c>
      <c r="G151" s="52">
        <v>2242.2600000000002</v>
      </c>
      <c r="H151" s="45"/>
      <c r="I151" s="52">
        <v>2242.2600000000002</v>
      </c>
      <c r="J151" s="76" t="s">
        <v>42</v>
      </c>
      <c r="K151" s="76" t="s">
        <v>41</v>
      </c>
      <c r="L151" s="52">
        <v>2242.2600000000002</v>
      </c>
      <c r="M151" s="64">
        <v>45470</v>
      </c>
    </row>
    <row r="152" spans="1:13" ht="33" customHeight="1" x14ac:dyDescent="0.25">
      <c r="A152" s="72" t="s">
        <v>40</v>
      </c>
      <c r="B152" s="68" t="s">
        <v>39</v>
      </c>
      <c r="C152" s="75" t="s">
        <v>38</v>
      </c>
      <c r="D152" s="52">
        <v>3823.03</v>
      </c>
      <c r="E152" s="66" t="s">
        <v>15</v>
      </c>
      <c r="F152" s="64">
        <v>45439</v>
      </c>
      <c r="G152" s="52">
        <v>3823.03</v>
      </c>
      <c r="H152" s="45"/>
      <c r="I152" s="52">
        <v>3823.03</v>
      </c>
      <c r="J152" s="74" t="s">
        <v>37</v>
      </c>
      <c r="K152" s="73" t="s">
        <v>36</v>
      </c>
      <c r="L152" s="52">
        <v>3823.03</v>
      </c>
      <c r="M152" s="64">
        <v>45470</v>
      </c>
    </row>
    <row r="153" spans="1:13" ht="23.25" customHeight="1" x14ac:dyDescent="0.25">
      <c r="A153" s="72" t="s">
        <v>35</v>
      </c>
      <c r="B153" s="68" t="s">
        <v>34</v>
      </c>
      <c r="C153" s="58" t="s">
        <v>33</v>
      </c>
      <c r="D153" s="52">
        <v>10620</v>
      </c>
      <c r="E153" s="66" t="s">
        <v>15</v>
      </c>
      <c r="F153" s="64">
        <v>45436</v>
      </c>
      <c r="G153" s="52">
        <v>10620</v>
      </c>
      <c r="H153" s="45"/>
      <c r="I153" s="71">
        <v>10620</v>
      </c>
      <c r="J153" s="44" t="s">
        <v>32</v>
      </c>
      <c r="K153" s="44" t="s">
        <v>31</v>
      </c>
      <c r="L153" s="70">
        <v>10620</v>
      </c>
      <c r="M153" s="64">
        <v>45467</v>
      </c>
    </row>
    <row r="154" spans="1:13" ht="23.25" customHeight="1" x14ac:dyDescent="0.25">
      <c r="A154" s="69" t="s">
        <v>30</v>
      </c>
      <c r="B154" s="68" t="s">
        <v>29</v>
      </c>
      <c r="C154" s="67" t="s">
        <v>28</v>
      </c>
      <c r="D154" s="52">
        <v>208928.88</v>
      </c>
      <c r="E154" s="66" t="s">
        <v>15</v>
      </c>
      <c r="F154" s="64">
        <v>45443</v>
      </c>
      <c r="G154" s="52">
        <v>208928.88</v>
      </c>
      <c r="H154" s="45"/>
      <c r="I154" s="52">
        <v>208928.88</v>
      </c>
      <c r="J154" s="60" t="s">
        <v>27</v>
      </c>
      <c r="K154" s="65" t="s">
        <v>26</v>
      </c>
      <c r="L154" s="52">
        <v>208928.88</v>
      </c>
      <c r="M154" s="64">
        <v>45473</v>
      </c>
    </row>
    <row r="155" spans="1:13" ht="33" customHeight="1" x14ac:dyDescent="0.2">
      <c r="A155" s="59" t="s">
        <v>25</v>
      </c>
      <c r="B155" s="58" t="s">
        <v>17</v>
      </c>
      <c r="C155" s="58" t="s">
        <v>24</v>
      </c>
      <c r="D155" s="61">
        <v>852937.68</v>
      </c>
      <c r="E155" s="63" t="s">
        <v>15</v>
      </c>
      <c r="F155" s="56">
        <v>45432</v>
      </c>
      <c r="G155" s="61">
        <v>852937.68</v>
      </c>
      <c r="H155" s="62"/>
      <c r="I155" s="61">
        <v>852937.68</v>
      </c>
      <c r="J155" s="60" t="s">
        <v>23</v>
      </c>
      <c r="K155" s="53" t="s">
        <v>22</v>
      </c>
      <c r="L155" s="52">
        <v>45881.64</v>
      </c>
      <c r="M155" s="51">
        <v>45448</v>
      </c>
    </row>
    <row r="156" spans="1:13" ht="31.5" customHeight="1" x14ac:dyDescent="0.2">
      <c r="A156" s="59" t="s">
        <v>25</v>
      </c>
      <c r="B156" s="58" t="s">
        <v>17</v>
      </c>
      <c r="C156" s="58" t="s">
        <v>24</v>
      </c>
      <c r="D156" s="55"/>
      <c r="E156" s="57" t="s">
        <v>15</v>
      </c>
      <c r="F156" s="56">
        <v>45432</v>
      </c>
      <c r="G156" s="55"/>
      <c r="H156" s="55"/>
      <c r="I156" s="55"/>
      <c r="J156" s="54" t="s">
        <v>20</v>
      </c>
      <c r="K156" s="53" t="s">
        <v>19</v>
      </c>
      <c r="L156" s="52">
        <v>386701.42</v>
      </c>
      <c r="M156" s="51">
        <v>45448</v>
      </c>
    </row>
    <row r="157" spans="1:13" ht="24" customHeight="1" x14ac:dyDescent="0.2">
      <c r="A157" s="59" t="s">
        <v>25</v>
      </c>
      <c r="B157" s="58" t="s">
        <v>17</v>
      </c>
      <c r="C157" s="58" t="s">
        <v>24</v>
      </c>
      <c r="D157" s="55"/>
      <c r="E157" s="57" t="s">
        <v>15</v>
      </c>
      <c r="F157" s="56">
        <v>45432</v>
      </c>
      <c r="G157" s="55"/>
      <c r="H157" s="55"/>
      <c r="I157" s="55"/>
      <c r="J157" s="54" t="s">
        <v>14</v>
      </c>
      <c r="K157" s="53" t="s">
        <v>13</v>
      </c>
      <c r="L157" s="52">
        <v>420354.62</v>
      </c>
      <c r="M157" s="51">
        <v>45448</v>
      </c>
    </row>
    <row r="158" spans="1:13" ht="35.25" customHeight="1" x14ac:dyDescent="0.2">
      <c r="A158" s="59" t="s">
        <v>18</v>
      </c>
      <c r="B158" s="58" t="s">
        <v>17</v>
      </c>
      <c r="C158" s="58" t="s">
        <v>16</v>
      </c>
      <c r="D158" s="52">
        <v>15463.8</v>
      </c>
      <c r="E158" s="57" t="s">
        <v>15</v>
      </c>
      <c r="F158" s="56">
        <v>45432</v>
      </c>
      <c r="G158" s="52">
        <v>15463.8</v>
      </c>
      <c r="H158" s="55"/>
      <c r="I158" s="52">
        <v>15463.8</v>
      </c>
      <c r="J158" s="54" t="s">
        <v>23</v>
      </c>
      <c r="K158" s="53" t="s">
        <v>22</v>
      </c>
      <c r="L158" s="52">
        <v>871.2</v>
      </c>
      <c r="M158" s="51">
        <v>45448</v>
      </c>
    </row>
    <row r="159" spans="1:13" ht="29.25" customHeight="1" x14ac:dyDescent="0.2">
      <c r="A159" s="59" t="s">
        <v>21</v>
      </c>
      <c r="B159" s="58" t="s">
        <v>17</v>
      </c>
      <c r="C159" s="58" t="s">
        <v>16</v>
      </c>
      <c r="D159" s="55"/>
      <c r="E159" s="57" t="s">
        <v>15</v>
      </c>
      <c r="F159" s="56">
        <v>45432</v>
      </c>
      <c r="G159" s="55"/>
      <c r="H159" s="55"/>
      <c r="I159" s="55"/>
      <c r="J159" s="54" t="s">
        <v>20</v>
      </c>
      <c r="K159" s="53" t="s">
        <v>19</v>
      </c>
      <c r="L159" s="52">
        <v>7238.22</v>
      </c>
      <c r="M159" s="51">
        <v>45448</v>
      </c>
    </row>
    <row r="160" spans="1:13" ht="21.75" customHeight="1" x14ac:dyDescent="0.2">
      <c r="A160" s="59" t="s">
        <v>18</v>
      </c>
      <c r="B160" s="58" t="s">
        <v>17</v>
      </c>
      <c r="C160" s="58" t="s">
        <v>16</v>
      </c>
      <c r="D160" s="55"/>
      <c r="E160" s="57" t="s">
        <v>15</v>
      </c>
      <c r="F160" s="56">
        <v>45432</v>
      </c>
      <c r="G160" s="55"/>
      <c r="H160" s="55"/>
      <c r="I160" s="55"/>
      <c r="J160" s="54" t="s">
        <v>14</v>
      </c>
      <c r="K160" s="53" t="s">
        <v>13</v>
      </c>
      <c r="L160" s="52">
        <v>7354.38</v>
      </c>
      <c r="M160" s="51">
        <v>45448</v>
      </c>
    </row>
    <row r="161" spans="1:36" ht="23.25" customHeight="1" x14ac:dyDescent="0.25">
      <c r="A161" s="50"/>
      <c r="B161" s="49"/>
      <c r="C161" s="46" t="s">
        <v>12</v>
      </c>
      <c r="D161" s="45">
        <f>SUM(D94:D160)</f>
        <v>14002135.299999995</v>
      </c>
      <c r="E161" s="48"/>
      <c r="F161" s="47"/>
      <c r="G161" s="45">
        <f>SUM(G94:G160)</f>
        <v>14002135.299999995</v>
      </c>
      <c r="H161" s="45"/>
      <c r="I161" s="45">
        <f>SUM(I94:I160)</f>
        <v>14002135.299999995</v>
      </c>
      <c r="J161" s="46"/>
      <c r="K161" s="46"/>
      <c r="L161" s="45">
        <f>SUM(L94:L160)</f>
        <v>14002135.299999995</v>
      </c>
      <c r="M161" s="44"/>
    </row>
    <row r="162" spans="1:36" s="36" customFormat="1" ht="33" customHeight="1" x14ac:dyDescent="0.25">
      <c r="A162" s="42"/>
      <c r="B162" s="39"/>
      <c r="C162" s="43" t="s">
        <v>11</v>
      </c>
      <c r="D162" s="38">
        <f>D18+D52+D55+D58+D61+D64+D67+D72+D75+D83+D86+D89+D161</f>
        <v>23989660.259999994</v>
      </c>
      <c r="E162" s="42"/>
      <c r="F162" s="41"/>
      <c r="G162" s="38">
        <f>G83+G75+G72+G67+G64+G61+G58+G52+G18+G86+G89+G92+G161</f>
        <v>24052785.459999993</v>
      </c>
      <c r="H162" s="38">
        <f>H55+H58+H86</f>
        <v>66674.8</v>
      </c>
      <c r="I162" s="38">
        <f>G162+H162</f>
        <v>24119460.259999994</v>
      </c>
      <c r="J162" s="40"/>
      <c r="K162" s="39"/>
      <c r="L162" s="38">
        <f>L18+L55+L52+L58+L61+L64+L67+L72+L75+L83+L86+L89+L92+L161</f>
        <v>24119460.259999994</v>
      </c>
      <c r="M162" s="37"/>
    </row>
    <row r="163" spans="1:36" ht="20.25" customHeight="1" x14ac:dyDescent="0.25">
      <c r="A163" s="35"/>
      <c r="B163" s="28"/>
      <c r="C163" s="21"/>
      <c r="D163" s="31"/>
      <c r="E163" s="31"/>
      <c r="F163" s="34"/>
      <c r="G163" s="33"/>
      <c r="H163" s="31"/>
      <c r="I163" s="31"/>
      <c r="J163" s="31"/>
      <c r="K163" s="32"/>
      <c r="L163" s="31"/>
      <c r="M163" s="30"/>
    </row>
    <row r="164" spans="1:36" ht="20.25" customHeight="1" x14ac:dyDescent="0.25">
      <c r="A164" s="29"/>
      <c r="B164" s="28"/>
      <c r="C164" s="26" t="s">
        <v>10</v>
      </c>
      <c r="D164" s="25"/>
      <c r="E164" s="25"/>
      <c r="F164" s="27"/>
      <c r="G164" s="21"/>
      <c r="H164" s="25"/>
      <c r="I164" s="26"/>
      <c r="J164" s="25"/>
      <c r="K164" s="24"/>
      <c r="L164" s="11"/>
      <c r="M164" s="23"/>
    </row>
    <row r="165" spans="1:36" ht="20.25" customHeight="1" x14ac:dyDescent="0.25">
      <c r="A165" s="22"/>
      <c r="B165" s="15" t="s">
        <v>9</v>
      </c>
      <c r="C165" s="21"/>
      <c r="D165" s="20" t="s">
        <v>8</v>
      </c>
      <c r="E165" s="20"/>
      <c r="F165" s="13"/>
      <c r="G165" s="17"/>
      <c r="H165" s="20" t="s">
        <v>7</v>
      </c>
      <c r="I165" s="20"/>
      <c r="J165" s="11"/>
      <c r="K165" s="18" t="s">
        <v>6</v>
      </c>
      <c r="L165" s="18"/>
      <c r="M165" s="18"/>
    </row>
    <row r="166" spans="1:36" ht="20.25" customHeight="1" x14ac:dyDescent="0.25">
      <c r="A166" s="16"/>
      <c r="B166" s="19" t="s">
        <v>5</v>
      </c>
      <c r="C166" s="14"/>
      <c r="D166" s="18" t="s">
        <v>5</v>
      </c>
      <c r="E166" s="18"/>
      <c r="F166" s="13"/>
      <c r="G166" s="17"/>
      <c r="H166" s="10" t="s">
        <v>4</v>
      </c>
      <c r="I166" s="10"/>
      <c r="J166" s="11"/>
      <c r="K166" s="10" t="s">
        <v>3</v>
      </c>
      <c r="L166" s="10"/>
      <c r="M166" s="10"/>
    </row>
    <row r="167" spans="1:36" ht="20.25" customHeight="1" x14ac:dyDescent="0.25">
      <c r="A167" s="16"/>
      <c r="B167" s="15" t="s">
        <v>2</v>
      </c>
      <c r="C167" s="14"/>
      <c r="D167" s="10" t="s">
        <v>1</v>
      </c>
      <c r="E167" s="10"/>
      <c r="F167" s="13"/>
      <c r="G167" s="12"/>
      <c r="H167" s="10" t="s">
        <v>1</v>
      </c>
      <c r="I167" s="10"/>
      <c r="J167" s="11"/>
      <c r="K167" s="10" t="s">
        <v>0</v>
      </c>
      <c r="L167" s="10"/>
      <c r="M167" s="10"/>
    </row>
    <row r="168" spans="1:36" ht="20.25" customHeight="1" x14ac:dyDescent="0.25">
      <c r="A168" s="8"/>
      <c r="B168" s="9"/>
      <c r="C168" s="6"/>
    </row>
    <row r="169" spans="1:36" ht="20.25" customHeight="1" x14ac:dyDescent="0.25">
      <c r="A169" s="8"/>
      <c r="B169" s="7"/>
      <c r="C169" s="6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</sheetData>
  <mergeCells count="11">
    <mergeCell ref="K166:M166"/>
    <mergeCell ref="A5:M5"/>
    <mergeCell ref="A6:M6"/>
    <mergeCell ref="D167:E167"/>
    <mergeCell ref="H167:I167"/>
    <mergeCell ref="K167:M167"/>
    <mergeCell ref="D165:E165"/>
    <mergeCell ref="H165:I165"/>
    <mergeCell ref="K165:M165"/>
    <mergeCell ref="D166:E166"/>
    <mergeCell ref="H166:I16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4</xdr:col>
                <xdr:colOff>304800</xdr:colOff>
                <xdr:row>0</xdr:row>
                <xdr:rowOff>133350</xdr:rowOff>
              </from>
              <to>
                <xdr:col>5</xdr:col>
                <xdr:colOff>619125</xdr:colOff>
                <xdr:row>3</xdr:row>
                <xdr:rowOff>171450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P.MAYO2024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2024-06-18T18:18:21Z</dcterms:created>
  <dcterms:modified xsi:type="dcterms:W3CDTF">2024-06-18T18:18:37Z</dcterms:modified>
</cp:coreProperties>
</file>