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A OIA DIGEGA MC  (OF. LIBRE ACCESO A LA INFORMACION\DOCUMENTACION QUE SE DEBE SUBIR AL PORTAL DE DIGEGA\"/>
    </mc:Choice>
  </mc:AlternateContent>
  <xr:revisionPtr revIDLastSave="0" documentId="13_ncr:1_{B046538C-E2BF-48FD-87DD-56E2578F9E60}" xr6:coauthVersionLast="47" xr6:coauthVersionMax="47" xr10:uidLastSave="{00000000-0000-0000-0000-000000000000}"/>
  <bookViews>
    <workbookView xWindow="-120" yWindow="-120" windowWidth="38640" windowHeight="21240" tabRatio="605" xr2:uid="{00000000-000D-0000-FFFF-FFFF00000000}"/>
  </bookViews>
  <sheets>
    <sheet name="CTAS.X P. JULIO 2024" sheetId="242" r:id="rId1"/>
  </sheets>
  <definedNames>
    <definedName name="_0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3" i="242" l="1"/>
  <c r="L142" i="242" s="1"/>
  <c r="I93" i="242"/>
  <c r="I142" i="242" s="1"/>
  <c r="G93" i="242"/>
  <c r="G142" i="242" s="1"/>
  <c r="D93" i="242"/>
  <c r="D142" i="242" s="1"/>
  <c r="L78" i="242"/>
  <c r="I78" i="242"/>
  <c r="G78" i="242"/>
  <c r="D78" i="242"/>
  <c r="L71" i="242"/>
  <c r="I71" i="242"/>
  <c r="G71" i="242"/>
  <c r="D71" i="242"/>
  <c r="L63" i="242"/>
  <c r="I63" i="242"/>
  <c r="G63" i="242"/>
  <c r="D63" i="242"/>
  <c r="L60" i="242"/>
  <c r="I60" i="242"/>
  <c r="G60" i="242"/>
  <c r="D60" i="242"/>
  <c r="L57" i="242"/>
  <c r="L143" i="242" s="1"/>
  <c r="H57" i="242"/>
  <c r="I57" i="242" s="1"/>
  <c r="G57" i="242"/>
  <c r="D57" i="242"/>
  <c r="I54" i="242"/>
  <c r="D54" i="242"/>
  <c r="D51" i="242"/>
  <c r="D17" i="242"/>
  <c r="D143" i="242" l="1"/>
  <c r="G143" i="242"/>
  <c r="H143" i="242"/>
  <c r="I143" i="242" l="1"/>
</calcChain>
</file>

<file path=xl/sharedStrings.xml><?xml version="1.0" encoding="utf-8"?>
<sst xmlns="http://schemas.openxmlformats.org/spreadsheetml/2006/main" count="866" uniqueCount="264">
  <si>
    <t>CONCEPTO</t>
  </si>
  <si>
    <t>DIRECCION GENERAL DE GANADERIA</t>
  </si>
  <si>
    <t xml:space="preserve"> </t>
  </si>
  <si>
    <t>Servicio de internet y televisión por cable</t>
  </si>
  <si>
    <t>Servicios sanitarios médicos y veterinarios</t>
  </si>
  <si>
    <t>Alimentos para animales</t>
  </si>
  <si>
    <t>CREDITO</t>
  </si>
  <si>
    <t>Servicios de alimentación</t>
  </si>
  <si>
    <t>RELACION FACTURAS PENDIENTES DE PAGO AL 31 DE JULIO 2024</t>
  </si>
  <si>
    <t>FACTURA NUM.</t>
  </si>
  <si>
    <t>PROVEEDOR</t>
  </si>
  <si>
    <t>MONTO EN RD$</t>
  </si>
  <si>
    <t>CONDICION PAGO</t>
  </si>
  <si>
    <t>FECHA FACTURA</t>
  </si>
  <si>
    <t>PAGO EJEC. PRESUP.</t>
  </si>
  <si>
    <t>PAGO INTERNO</t>
  </si>
  <si>
    <t>BALANCE PENDIENTE  POR PAGAR</t>
  </si>
  <si>
    <t xml:space="preserve">CODIFIC. </t>
  </si>
  <si>
    <t xml:space="preserve">DETALLE DE  LA CODIFIC. </t>
  </si>
  <si>
    <t>VALOR EN RD$</t>
  </si>
  <si>
    <t xml:space="preserve">FECHA LIMITE DE PAGO </t>
  </si>
  <si>
    <t>B0100050644</t>
  </si>
  <si>
    <t>AGRIFEED, S.A.S.</t>
  </si>
  <si>
    <t>COMPRA ALIMENTOS PARA ANIMALES DEL PROY. YSURA.</t>
  </si>
  <si>
    <t>23/12/2019</t>
  </si>
  <si>
    <t>2.3.1.2.01</t>
  </si>
  <si>
    <t>30/04/2023</t>
  </si>
  <si>
    <t>B0100050645</t>
  </si>
  <si>
    <t>B0100050745</t>
  </si>
  <si>
    <t>26/12/2019</t>
  </si>
  <si>
    <t>B0100050953</t>
  </si>
  <si>
    <t>27/12/2019</t>
  </si>
  <si>
    <t>B0100052672</t>
  </si>
  <si>
    <t>20/01/2020</t>
  </si>
  <si>
    <t>B0100052673</t>
  </si>
  <si>
    <t>B1500000151</t>
  </si>
  <si>
    <t>20/02/2020</t>
  </si>
  <si>
    <t>B1500000152</t>
  </si>
  <si>
    <t>21/02/2020</t>
  </si>
  <si>
    <t>B1500000178</t>
  </si>
  <si>
    <t>SUB-TOTAL</t>
  </si>
  <si>
    <t>B1500001284</t>
  </si>
  <si>
    <t xml:space="preserve">ESTACION GASOLINERA MARINO DOÑE, </t>
  </si>
  <si>
    <t xml:space="preserve">PAGO COMBUSTIBLE A VEHICULOS DE ESTA DIGEGA. </t>
  </si>
  <si>
    <t>2.3.7.1.01</t>
  </si>
  <si>
    <t>GASOLINA</t>
  </si>
  <si>
    <t xml:space="preserve"> -   </t>
  </si>
  <si>
    <t xml:space="preserve">-   </t>
  </si>
  <si>
    <t>2.3.7.1.02</t>
  </si>
  <si>
    <t>B1500001311</t>
  </si>
  <si>
    <t>B1500001318</t>
  </si>
  <si>
    <t>GASOIL</t>
  </si>
  <si>
    <t>B1500001334</t>
  </si>
  <si>
    <t>B1500001345</t>
  </si>
  <si>
    <t>13/01/2020</t>
  </si>
  <si>
    <t>B1500001361</t>
  </si>
  <si>
    <t>22/01/2020</t>
  </si>
  <si>
    <t>B1500001370</t>
  </si>
  <si>
    <t>27/01/2020</t>
  </si>
  <si>
    <t>B1500001379</t>
  </si>
  <si>
    <t>B1500001403</t>
  </si>
  <si>
    <t>B1500001414</t>
  </si>
  <si>
    <t>17/02/2020</t>
  </si>
  <si>
    <t>B1500001426</t>
  </si>
  <si>
    <t>B1500001433</t>
  </si>
  <si>
    <t>28/02/2020</t>
  </si>
  <si>
    <t>B1500001449</t>
  </si>
  <si>
    <t>B1500001456</t>
  </si>
  <si>
    <t>B1500001463</t>
  </si>
  <si>
    <t>18/03/2020</t>
  </si>
  <si>
    <t>B1500001273</t>
  </si>
  <si>
    <t>ESTACION GASOLINERA MARINO DOÑE</t>
  </si>
  <si>
    <t>PAGO CONSUMO COMBUSTIBLE DE ESTA DIGEGA.</t>
  </si>
  <si>
    <t>N/A.</t>
  </si>
  <si>
    <t>SEDA COMERCIAL</t>
  </si>
  <si>
    <t>COMPRA AZUCAR</t>
  </si>
  <si>
    <t>20/10/2020</t>
  </si>
  <si>
    <t>2.3.1.1.01</t>
  </si>
  <si>
    <t xml:space="preserve">Alimentos y bebidas para personas </t>
  </si>
  <si>
    <t>B1500000466</t>
  </si>
  <si>
    <t>REP. Y SERV. JOAN MANUEL JM EIRL</t>
  </si>
  <si>
    <t>REPARACION MOTOR PLANTA YSURA.</t>
  </si>
  <si>
    <t>23/05/2021</t>
  </si>
  <si>
    <t>2.2.7.2.07</t>
  </si>
  <si>
    <t>Mantenimiento y reparacion de equipos de produccion</t>
  </si>
  <si>
    <t>SUB-TOTAL/MES DE MAYO 2021</t>
  </si>
  <si>
    <t>AGOSTO 2022</t>
  </si>
  <si>
    <t>B1500000001</t>
  </si>
  <si>
    <t>D CRISTAL EVENTOS</t>
  </si>
  <si>
    <t>SERVICO DE BUFFET</t>
  </si>
  <si>
    <t>2.2.9.2.01</t>
  </si>
  <si>
    <t xml:space="preserve">Servicios de Alimentacion </t>
  </si>
  <si>
    <t>SUB TOTAL AGOSTO/2022</t>
  </si>
  <si>
    <t>JUNIO 2023</t>
  </si>
  <si>
    <t>B1500006247</t>
  </si>
  <si>
    <t>LAVECEN</t>
  </si>
  <si>
    <t>COMPRA BIOLOGICOS</t>
  </si>
  <si>
    <t>2.3.4.2.01</t>
  </si>
  <si>
    <t xml:space="preserve">Productos medicinales para uso vet. </t>
  </si>
  <si>
    <t>SUB-TOTAL  JUNIO 2023</t>
  </si>
  <si>
    <t>DICIEMBRE 2023</t>
  </si>
  <si>
    <t>DICIEMBRE</t>
  </si>
  <si>
    <t>B1500003022</t>
  </si>
  <si>
    <t>REPUESTOS DE LA COSTA</t>
  </si>
  <si>
    <t>PIEZAS PARA VEHICULOS</t>
  </si>
  <si>
    <t>2.3.9.8.01</t>
  </si>
  <si>
    <t>Repuestos</t>
  </si>
  <si>
    <t>B1500006311</t>
  </si>
  <si>
    <t>ANALITICAS PARA EL PROGRAMA MATADERO</t>
  </si>
  <si>
    <t>2.2.8.3.01</t>
  </si>
  <si>
    <t>B1500006312</t>
  </si>
  <si>
    <t>B1500006313</t>
  </si>
  <si>
    <t>B1500006314</t>
  </si>
  <si>
    <t>B1500006315</t>
  </si>
  <si>
    <t>SUB-TOTAL  DICIEMBRE 2023</t>
  </si>
  <si>
    <t>MAYO 2024</t>
  </si>
  <si>
    <t>B1500000005</t>
  </si>
  <si>
    <t>ANGELICA MOSQUEA</t>
  </si>
  <si>
    <t>REPARACION EN EDIFICIO</t>
  </si>
  <si>
    <t>2.2.7.1.01</t>
  </si>
  <si>
    <t>Mantenimiento y reparaciones menores en edificaciones</t>
  </si>
  <si>
    <t>B1500166830</t>
  </si>
  <si>
    <t>ISLA DOMINICANA</t>
  </si>
  <si>
    <t xml:space="preserve">COMBUSTIBLE A  ESTA DIGEGA. </t>
  </si>
  <si>
    <t>B1500166831</t>
  </si>
  <si>
    <t>B1500166832</t>
  </si>
  <si>
    <t>B1500166833</t>
  </si>
  <si>
    <t>SUB-TOTAL  MAYO 2024</t>
  </si>
  <si>
    <t>JUNIO 2024</t>
  </si>
  <si>
    <t>B1500049081</t>
  </si>
  <si>
    <t>SEGUROS RESERVAS</t>
  </si>
  <si>
    <t>RENOVACION SEGURO</t>
  </si>
  <si>
    <t>2.2.6.1.01</t>
  </si>
  <si>
    <t>Seguro de bienes inmuebles e infraestructura</t>
  </si>
  <si>
    <t>B1500049082</t>
  </si>
  <si>
    <t>B1500049100</t>
  </si>
  <si>
    <t>B1500001974</t>
  </si>
  <si>
    <t>SUPERMERCADO CARIBE</t>
  </si>
  <si>
    <t>ALIMENTOS CRUDOS</t>
  </si>
  <si>
    <t xml:space="preserve"> Alimentos y bebidas para personas </t>
  </si>
  <si>
    <t>B1500002001</t>
  </si>
  <si>
    <t>E4500000000004</t>
  </si>
  <si>
    <t>E4500000000007</t>
  </si>
  <si>
    <t>E4500000000040</t>
  </si>
  <si>
    <t>B1500028555</t>
  </si>
  <si>
    <t>SANTO DOMINGO MOTORS</t>
  </si>
  <si>
    <t>MANTENIMIENTO VEHICULAR</t>
  </si>
  <si>
    <t>2.2.7.2.06</t>
  </si>
  <si>
    <t xml:space="preserve"> Mantenimiento y reparación de equipos de transporte, tracción y elevación </t>
  </si>
  <si>
    <t>B1500000051</t>
  </si>
  <si>
    <t>MECANICA PESADA EN GRAL.</t>
  </si>
  <si>
    <t>MANTENIMIENTO TRACTOR</t>
  </si>
  <si>
    <t>B1500001949</t>
  </si>
  <si>
    <t>COMPRA DE INSUMOS</t>
  </si>
  <si>
    <t>E450000001397</t>
  </si>
  <si>
    <t>VIAMAR</t>
  </si>
  <si>
    <t>MANTENIMIENTO</t>
  </si>
  <si>
    <t>B1500000384</t>
  </si>
  <si>
    <t>CLIMASTER</t>
  </si>
  <si>
    <t>AIRE ACONDICIONADO</t>
  </si>
  <si>
    <t>2.6.5.4.02</t>
  </si>
  <si>
    <t>Equipos de Climatizacion</t>
  </si>
  <si>
    <t>SUB-TOTAL JUNIO 2024</t>
  </si>
  <si>
    <t>JULIO 2024</t>
  </si>
  <si>
    <t>B1500002693</t>
  </si>
  <si>
    <t>CANTABRIA</t>
  </si>
  <si>
    <t>SERVICIO DE COMIDA</t>
  </si>
  <si>
    <t>B1500002694</t>
  </si>
  <si>
    <t>B1500002692</t>
  </si>
  <si>
    <t>CINCE</t>
  </si>
  <si>
    <t>IMPERMEABILIZACION EN EL AILA</t>
  </si>
  <si>
    <t>2.2.7.2.08</t>
  </si>
  <si>
    <t>Servicios de mantenimiento, reparación, desmonte e instalación de maquinarias y equipos</t>
  </si>
  <si>
    <t>B1500002575</t>
  </si>
  <si>
    <t>COMERCIAL DANIEL LUCIANO</t>
  </si>
  <si>
    <t>B1500002583</t>
  </si>
  <si>
    <t>B1500002582</t>
  </si>
  <si>
    <t>B1500002581</t>
  </si>
  <si>
    <t>B1500002580</t>
  </si>
  <si>
    <t>B1500002579</t>
  </si>
  <si>
    <t>B1500002578</t>
  </si>
  <si>
    <t>B1500002577</t>
  </si>
  <si>
    <t>B1500002611</t>
  </si>
  <si>
    <t>B1500002613</t>
  </si>
  <si>
    <t>B1500002614</t>
  </si>
  <si>
    <t>B1500002584</t>
  </si>
  <si>
    <t>B1500002622</t>
  </si>
  <si>
    <t>B1500002570</t>
  </si>
  <si>
    <t>B1500002628</t>
  </si>
  <si>
    <t>B1500002618</t>
  </si>
  <si>
    <t>E450000001571</t>
  </si>
  <si>
    <t>B1500029028</t>
  </si>
  <si>
    <t>B1500029096</t>
  </si>
  <si>
    <t>E450000000240</t>
  </si>
  <si>
    <t>MAGNA MOTORS</t>
  </si>
  <si>
    <t>B1500000510</t>
  </si>
  <si>
    <t>PEGUEDI COMERCIAL, SRL</t>
  </si>
  <si>
    <t>B1500000509</t>
  </si>
  <si>
    <t>B1500000512</t>
  </si>
  <si>
    <t>B1500000511</t>
  </si>
  <si>
    <t>B1500000513</t>
  </si>
  <si>
    <t>B1500167180</t>
  </si>
  <si>
    <t>ADQUISICION DE COMBUSTIBLE</t>
  </si>
  <si>
    <t>B1500167181</t>
  </si>
  <si>
    <t>B1500005742</t>
  </si>
  <si>
    <t>EL CARIBE</t>
  </si>
  <si>
    <t>PUBLICACION PERIODICO</t>
  </si>
  <si>
    <t>2.2.2.1.03</t>
  </si>
  <si>
    <t>Publicaciones de avisos oficiales</t>
  </si>
  <si>
    <t>E450000000023</t>
  </si>
  <si>
    <t>LISTIN DIARIO</t>
  </si>
  <si>
    <t>B1500001014</t>
  </si>
  <si>
    <t>MIX AIR DOMINICANA</t>
  </si>
  <si>
    <t>NITROGENO LIQUIDO</t>
  </si>
  <si>
    <t>2.3.7.2.99</t>
  </si>
  <si>
    <t>Otros productos químicos y conexos</t>
  </si>
  <si>
    <t>B1500002002</t>
  </si>
  <si>
    <t>B1500002498</t>
  </si>
  <si>
    <t>B1500183424</t>
  </si>
  <si>
    <t>AGUA PLANETA AZUL</t>
  </si>
  <si>
    <t>COMPRA AGUA POTABLE</t>
  </si>
  <si>
    <t>B1500185136</t>
  </si>
  <si>
    <t>B1500001774</t>
  </si>
  <si>
    <t>APROLECHE</t>
  </si>
  <si>
    <t>SEMEN</t>
  </si>
  <si>
    <t>2.6.7.8.01</t>
  </si>
  <si>
    <t>Otros activos que generan producción recurrente</t>
  </si>
  <si>
    <t>B1500000093</t>
  </si>
  <si>
    <t>CONFENAGRO</t>
  </si>
  <si>
    <t>CAPACITACION</t>
  </si>
  <si>
    <t>2.2.8.7.04</t>
  </si>
  <si>
    <t>Servicios de capacitación</t>
  </si>
  <si>
    <t>B1500001172</t>
  </si>
  <si>
    <t>PRO PHARMACEUTICAL PEÑA</t>
  </si>
  <si>
    <t>GERMICIDA Y BACTERICIDA</t>
  </si>
  <si>
    <t>2.3.9.3.01</t>
  </si>
  <si>
    <t>Útiles menores médico quirúrgicos o de laboratorio</t>
  </si>
  <si>
    <t>B1500002213</t>
  </si>
  <si>
    <t>MOTO FRANCIS</t>
  </si>
  <si>
    <t>GOMAS Y REPUESTOS</t>
  </si>
  <si>
    <t>B1500001781</t>
  </si>
  <si>
    <t>E450000049129</t>
  </si>
  <si>
    <t>CLARO</t>
  </si>
  <si>
    <t>INTERNET SIMETRICO</t>
  </si>
  <si>
    <t>2.2.1.5.01</t>
  </si>
  <si>
    <t>B1500000554</t>
  </si>
  <si>
    <t>SOFTWARE ONE</t>
  </si>
  <si>
    <t>COMPRA DE SOFTWARE</t>
  </si>
  <si>
    <t>2.6.1.3.01</t>
  </si>
  <si>
    <t xml:space="preserve"> Equipos de cómputo</t>
  </si>
  <si>
    <t>B1500003212</t>
  </si>
  <si>
    <t>TRILOGY DOMINICANA</t>
  </si>
  <si>
    <t>INTERNET BACKUP</t>
  </si>
  <si>
    <t>SUB-TOTAL JULIO 2024</t>
  </si>
  <si>
    <t>TOTAL GENERAL POR PAGAR  AL 31 DE JULIO DEL 2024.</t>
  </si>
  <si>
    <t>MIOSOTIS AQUINO</t>
  </si>
  <si>
    <t>KELVIA ALT. REYES</t>
  </si>
  <si>
    <t>ESTEFANI TAVERAS</t>
  </si>
  <si>
    <t>DIVISION DE CONTABILIDAD</t>
  </si>
  <si>
    <t xml:space="preserve">DEPARTAMENTO  FINANCIERO </t>
  </si>
  <si>
    <t>DIRECCION ADMINIST. FINANCIERA</t>
  </si>
  <si>
    <t>REALIZADO POR</t>
  </si>
  <si>
    <t xml:space="preserve">REVISADO POR </t>
  </si>
  <si>
    <t>AUTORIZAD0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</si>
</sst>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([$€]* #,##0.00_);_([$€]* \(#,##0.00\);_([$€]* &quot;-&quot;??_);_(@_)"/>
    <numFmt numFmtId="167" formatCode="&quot; &quot;* #,##0.00&quot; &quot;;&quot;-&quot;* #,##0.00&quot; &quot;;&quot; &quot;* &quot;-&quot;#&quot; &quot;;&quot; &quot;@&quot; &quot;"/>
    <numFmt numFmtId="170" formatCode="dd/mm/yyyy"/>
    <numFmt numFmtId="171" formatCode="dd\-mmm"/>
    <numFmt numFmtId="172" formatCode="dd/mm/yyyy;@"/>
  </numFmts>
  <fonts count="6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name val="Times New Roman"/>
      <family val="1"/>
    </font>
    <font>
      <b/>
      <sz val="12"/>
      <name val="Calibri"/>
      <family val="2"/>
      <scheme val="minor"/>
    </font>
    <font>
      <sz val="10"/>
      <color rgb="FF00002A"/>
      <name val="Calibri"/>
      <family val="2"/>
      <scheme val="minor"/>
    </font>
    <font>
      <b/>
      <sz val="11"/>
      <color rgb="FF00002A"/>
      <name val="Calibri"/>
      <family val="2"/>
      <scheme val="minor"/>
    </font>
    <font>
      <sz val="12"/>
      <color rgb="FF00002A"/>
      <name val="Calibri"/>
      <family val="2"/>
      <scheme val="minor"/>
    </font>
    <font>
      <b/>
      <sz val="10"/>
      <color rgb="FF00002A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2A"/>
      <name val="Calibri"/>
      <family val="2"/>
      <scheme val="minor"/>
    </font>
    <font>
      <b/>
      <sz val="9"/>
      <color rgb="FF00002A"/>
      <name val="Calibri"/>
      <family val="2"/>
      <scheme val="minor"/>
    </font>
    <font>
      <b/>
      <sz val="16"/>
      <color rgb="FF00002A"/>
      <name val="Calibri"/>
      <family val="2"/>
      <scheme val="minor"/>
    </font>
    <font>
      <b/>
      <sz val="14"/>
      <color rgb="FF00002A"/>
      <name val="Calibri"/>
      <family val="2"/>
      <scheme val="minor"/>
    </font>
    <font>
      <sz val="12"/>
      <name val="Times New Roman"/>
      <family val="1"/>
    </font>
    <font>
      <sz val="10"/>
      <name val="Times New Roman"/>
      <family val="1"/>
    </font>
    <font>
      <sz val="12"/>
      <color rgb="FF000000"/>
      <name val="Arial"/>
      <family val="2"/>
    </font>
    <font>
      <sz val="11"/>
      <color rgb="FF00000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sz val="10"/>
      <name val="Century Gothic"/>
      <family val="2"/>
    </font>
    <font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sz val="10"/>
      <color rgb="FF000000"/>
      <name val="Century Gothic"/>
      <family val="2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E0E0E0"/>
      </left>
      <right style="medium">
        <color rgb="FFE0E0E0"/>
      </right>
      <top/>
      <bottom style="medium">
        <color rgb="FF11111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6">
    <xf numFmtId="0" fontId="0" fillId="0" borderId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5" fillId="0" borderId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3" fillId="0" borderId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7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21" borderId="0" applyNumberFormat="0" applyBorder="0" applyAlignment="0" applyProtection="0"/>
    <xf numFmtId="0" fontId="25" fillId="5" borderId="0" applyNumberFormat="0" applyBorder="0" applyAlignment="0" applyProtection="0"/>
    <xf numFmtId="0" fontId="26" fillId="3" borderId="3" applyNumberFormat="0" applyAlignment="0" applyProtection="0"/>
    <xf numFmtId="0" fontId="27" fillId="22" borderId="4" applyNumberFormat="0" applyAlignment="0" applyProtection="0"/>
    <xf numFmtId="0" fontId="28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32" fillId="0" borderId="8" applyNumberFormat="0" applyFill="0" applyAlignment="0" applyProtection="0"/>
    <xf numFmtId="0" fontId="32" fillId="0" borderId="0" applyNumberFormat="0" applyFill="0" applyBorder="0" applyAlignment="0" applyProtection="0"/>
    <xf numFmtId="0" fontId="33" fillId="9" borderId="3" applyNumberFormat="0" applyAlignment="0" applyProtection="0"/>
    <xf numFmtId="0" fontId="34" fillId="0" borderId="5" applyNumberFormat="0" applyFill="0" applyAlignment="0" applyProtection="0"/>
    <xf numFmtId="0" fontId="35" fillId="23" borderId="0" applyNumberFormat="0" applyBorder="0" applyAlignment="0" applyProtection="0"/>
    <xf numFmtId="0" fontId="23" fillId="24" borderId="9" applyNumberFormat="0" applyFont="0" applyAlignment="0" applyProtection="0"/>
    <xf numFmtId="0" fontId="36" fillId="3" borderId="10" applyNumberForma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44" fontId="16" fillId="0" borderId="0" applyFont="0" applyFill="0" applyBorder="0" applyAlignment="0" applyProtection="0"/>
    <xf numFmtId="0" fontId="23" fillId="0" borderId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7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21" borderId="0" applyNumberFormat="0" applyBorder="0" applyAlignment="0" applyProtection="0"/>
    <xf numFmtId="0" fontId="25" fillId="5" borderId="0" applyNumberFormat="0" applyBorder="0" applyAlignment="0" applyProtection="0"/>
    <xf numFmtId="0" fontId="26" fillId="3" borderId="3" applyNumberFormat="0" applyAlignment="0" applyProtection="0"/>
    <xf numFmtId="0" fontId="28" fillId="0" borderId="0" applyNumberFormat="0" applyFill="0" applyBorder="0" applyAlignment="0" applyProtection="0"/>
    <xf numFmtId="0" fontId="31" fillId="0" borderId="7" applyNumberFormat="0" applyFill="0" applyAlignment="0" applyProtection="0"/>
    <xf numFmtId="0" fontId="32" fillId="0" borderId="8" applyNumberFormat="0" applyFill="0" applyAlignment="0" applyProtection="0"/>
    <xf numFmtId="0" fontId="36" fillId="3" borderId="10" applyNumberFormat="0" applyAlignment="0" applyProtection="0"/>
    <xf numFmtId="0" fontId="37" fillId="0" borderId="0" applyNumberFormat="0" applyFill="0" applyBorder="0" applyAlignment="0" applyProtection="0"/>
    <xf numFmtId="0" fontId="26" fillId="3" borderId="12" applyNumberFormat="0" applyAlignment="0" applyProtection="0"/>
    <xf numFmtId="0" fontId="36" fillId="3" borderId="13" applyNumberFormat="0" applyAlignment="0" applyProtection="0"/>
    <xf numFmtId="0" fontId="38" fillId="0" borderId="14" applyNumberFormat="0" applyFill="0" applyAlignment="0" applyProtection="0"/>
    <xf numFmtId="0" fontId="26" fillId="3" borderId="12" applyNumberFormat="0" applyAlignment="0" applyProtection="0"/>
    <xf numFmtId="0" fontId="33" fillId="9" borderId="12" applyNumberFormat="0" applyAlignment="0" applyProtection="0"/>
    <xf numFmtId="0" fontId="23" fillId="24" borderId="15" applyNumberFormat="0" applyFont="0" applyAlignment="0" applyProtection="0"/>
    <xf numFmtId="0" fontId="36" fillId="3" borderId="13" applyNumberFormat="0" applyAlignment="0" applyProtection="0"/>
    <xf numFmtId="0" fontId="26" fillId="3" borderId="16" applyNumberFormat="0" applyAlignment="0" applyProtection="0"/>
    <xf numFmtId="0" fontId="36" fillId="3" borderId="17" applyNumberFormat="0" applyAlignment="0" applyProtection="0"/>
    <xf numFmtId="0" fontId="38" fillId="0" borderId="18" applyNumberFormat="0" applyFill="0" applyAlignment="0" applyProtection="0"/>
    <xf numFmtId="0" fontId="26" fillId="3" borderId="16" applyNumberFormat="0" applyAlignment="0" applyProtection="0"/>
    <xf numFmtId="0" fontId="33" fillId="9" borderId="16" applyNumberFormat="0" applyAlignment="0" applyProtection="0"/>
    <xf numFmtId="0" fontId="23" fillId="24" borderId="19" applyNumberFormat="0" applyFont="0" applyAlignment="0" applyProtection="0"/>
    <xf numFmtId="0" fontId="36" fillId="3" borderId="17" applyNumberFormat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6" fillId="3" borderId="20" applyNumberFormat="0" applyAlignment="0" applyProtection="0"/>
    <xf numFmtId="0" fontId="36" fillId="3" borderId="21" applyNumberFormat="0" applyAlignment="0" applyProtection="0"/>
    <xf numFmtId="0" fontId="38" fillId="0" borderId="22" applyNumberFormat="0" applyFill="0" applyAlignment="0" applyProtection="0"/>
    <xf numFmtId="0" fontId="26" fillId="3" borderId="20" applyNumberFormat="0" applyAlignment="0" applyProtection="0"/>
    <xf numFmtId="0" fontId="33" fillId="9" borderId="20" applyNumberFormat="0" applyAlignment="0" applyProtection="0"/>
    <xf numFmtId="0" fontId="23" fillId="24" borderId="23" applyNumberFormat="0" applyFont="0" applyAlignment="0" applyProtection="0"/>
    <xf numFmtId="0" fontId="36" fillId="3" borderId="21" applyNumberFormat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41" fillId="0" borderId="0"/>
    <xf numFmtId="43" fontId="4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0" fillId="0" borderId="0"/>
    <xf numFmtId="43" fontId="10" fillId="0" borderId="0" applyFont="0" applyFill="0" applyBorder="0" applyAlignment="0" applyProtection="0"/>
    <xf numFmtId="0" fontId="42" fillId="0" borderId="0"/>
    <xf numFmtId="167" fontId="4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41" fillId="0" borderId="0"/>
    <xf numFmtId="43" fontId="4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28">
    <xf numFmtId="0" fontId="0" fillId="0" borderId="0" xfId="0"/>
    <xf numFmtId="0" fontId="19" fillId="0" borderId="0" xfId="0" applyFont="1"/>
    <xf numFmtId="0" fontId="44" fillId="0" borderId="1" xfId="0" applyFont="1" applyBorder="1" applyAlignment="1">
      <alignment wrapText="1"/>
    </xf>
    <xf numFmtId="0" fontId="18" fillId="0" borderId="1" xfId="0" applyFont="1" applyBorder="1" applyAlignment="1">
      <alignment horizontal="left"/>
    </xf>
    <xf numFmtId="0" fontId="18" fillId="0" borderId="1" xfId="0" applyFont="1" applyBorder="1" applyAlignment="1">
      <alignment wrapText="1"/>
    </xf>
    <xf numFmtId="0" fontId="18" fillId="0" borderId="1" xfId="0" applyFont="1" applyBorder="1"/>
    <xf numFmtId="0" fontId="20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20" fillId="0" borderId="0" xfId="0" applyFont="1"/>
    <xf numFmtId="43" fontId="19" fillId="0" borderId="1" xfId="2" applyFont="1" applyBorder="1"/>
    <xf numFmtId="0" fontId="19" fillId="0" borderId="1" xfId="0" applyFont="1" applyBorder="1" applyAlignment="1">
      <alignment horizontal="left"/>
    </xf>
    <xf numFmtId="0" fontId="19" fillId="0" borderId="1" xfId="0" applyFont="1" applyBorder="1"/>
    <xf numFmtId="0" fontId="21" fillId="0" borderId="1" xfId="0" applyFont="1" applyBorder="1" applyAlignment="1">
      <alignment wrapText="1"/>
    </xf>
    <xf numFmtId="0" fontId="46" fillId="0" borderId="0" xfId="0" applyFont="1"/>
    <xf numFmtId="0" fontId="47" fillId="0" borderId="0" xfId="0" applyFont="1" applyAlignment="1">
      <alignment horizontal="left" wrapText="1"/>
    </xf>
    <xf numFmtId="0" fontId="48" fillId="0" borderId="0" xfId="0" applyFont="1" applyAlignment="1">
      <alignment wrapText="1"/>
    </xf>
    <xf numFmtId="43" fontId="49" fillId="0" borderId="0" xfId="2" applyFont="1" applyBorder="1" applyAlignment="1">
      <alignment horizontal="right"/>
    </xf>
    <xf numFmtId="0" fontId="50" fillId="0" borderId="0" xfId="0" applyFont="1"/>
    <xf numFmtId="0" fontId="51" fillId="0" borderId="0" xfId="0" applyFont="1" applyAlignment="1">
      <alignment horizontal="right" wrapText="1"/>
    </xf>
    <xf numFmtId="0" fontId="50" fillId="0" borderId="0" xfId="0" applyFont="1" applyAlignment="1">
      <alignment horizontal="center" wrapText="1"/>
    </xf>
    <xf numFmtId="43" fontId="50" fillId="0" borderId="0" xfId="2" applyFont="1" applyBorder="1"/>
    <xf numFmtId="43" fontId="48" fillId="0" borderId="0" xfId="2" applyFont="1" applyBorder="1"/>
    <xf numFmtId="43" fontId="52" fillId="0" borderId="0" xfId="2" applyFont="1" applyBorder="1"/>
    <xf numFmtId="0" fontId="53" fillId="0" borderId="0" xfId="0" applyFont="1" applyAlignment="1">
      <alignment wrapText="1"/>
    </xf>
    <xf numFmtId="0" fontId="50" fillId="0" borderId="0" xfId="0" applyFont="1" applyAlignment="1">
      <alignment horizontal="left"/>
    </xf>
    <xf numFmtId="0" fontId="46" fillId="0" borderId="0" xfId="0" applyFont="1" applyAlignment="1" applyProtection="1">
      <alignment vertical="center"/>
      <protection locked="0"/>
    </xf>
    <xf numFmtId="0" fontId="47" fillId="0" borderId="0" xfId="0" applyFont="1" applyAlignment="1" applyProtection="1">
      <alignment horizontal="left"/>
      <protection locked="0"/>
    </xf>
    <xf numFmtId="0" fontId="48" fillId="0" borderId="0" xfId="0" applyFont="1" applyAlignment="1" applyProtection="1">
      <alignment vertical="center"/>
      <protection locked="0"/>
    </xf>
    <xf numFmtId="43" fontId="49" fillId="0" borderId="0" xfId="2" applyFont="1" applyBorder="1" applyAlignment="1" applyProtection="1">
      <alignment horizontal="right" vertical="center"/>
      <protection locked="0"/>
    </xf>
    <xf numFmtId="0" fontId="50" fillId="0" borderId="0" xfId="0" applyFont="1" applyAlignment="1" applyProtection="1">
      <alignment vertical="center"/>
      <protection locked="0"/>
    </xf>
    <xf numFmtId="0" fontId="51" fillId="0" borderId="0" xfId="0" applyFont="1" applyAlignment="1" applyProtection="1">
      <alignment horizontal="right" vertical="center" wrapText="1"/>
      <protection locked="0"/>
    </xf>
    <xf numFmtId="0" fontId="50" fillId="0" borderId="0" xfId="0" applyFont="1" applyAlignment="1" applyProtection="1">
      <alignment horizontal="center" vertical="center" wrapText="1"/>
      <protection locked="0"/>
    </xf>
    <xf numFmtId="43" fontId="50" fillId="0" borderId="0" xfId="2" applyFont="1" applyBorder="1" applyAlignment="1" applyProtection="1">
      <alignment vertical="center"/>
      <protection locked="0"/>
    </xf>
    <xf numFmtId="43" fontId="48" fillId="0" borderId="0" xfId="2" applyFont="1" applyBorder="1" applyAlignment="1" applyProtection="1">
      <alignment vertical="center"/>
      <protection locked="0"/>
    </xf>
    <xf numFmtId="43" fontId="52" fillId="0" borderId="0" xfId="2" applyFont="1" applyBorder="1" applyAlignment="1" applyProtection="1">
      <alignment vertical="center"/>
      <protection locked="0"/>
    </xf>
    <xf numFmtId="0" fontId="53" fillId="0" borderId="0" xfId="0" applyFont="1" applyAlignment="1" applyProtection="1">
      <alignment vertical="center" wrapText="1"/>
      <protection locked="0"/>
    </xf>
    <xf numFmtId="0" fontId="50" fillId="0" borderId="0" xfId="0" applyFont="1" applyAlignment="1" applyProtection="1">
      <alignment horizontal="left" vertical="center"/>
      <protection locked="0"/>
    </xf>
    <xf numFmtId="0" fontId="46" fillId="0" borderId="0" xfId="0" applyFont="1" applyAlignment="1">
      <alignment vertical="center"/>
    </xf>
    <xf numFmtId="0" fontId="47" fillId="0" borderId="0" xfId="0" applyFont="1" applyAlignment="1">
      <alignment horizontal="left"/>
    </xf>
    <xf numFmtId="0" fontId="48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51" fillId="0" borderId="0" xfId="0" applyFont="1" applyAlignment="1">
      <alignment horizontal="right" vertical="center" wrapText="1"/>
    </xf>
    <xf numFmtId="0" fontId="55" fillId="0" borderId="0" xfId="0" applyFont="1" applyAlignment="1">
      <alignment vertical="center" wrapText="1"/>
    </xf>
    <xf numFmtId="0" fontId="55" fillId="0" borderId="0" xfId="0" applyFont="1" applyAlignment="1">
      <alignment vertical="center"/>
    </xf>
    <xf numFmtId="0" fontId="48" fillId="0" borderId="0" xfId="0" applyFont="1"/>
    <xf numFmtId="0" fontId="52" fillId="0" borderId="0" xfId="0" applyFont="1" applyAlignment="1">
      <alignment vertical="center"/>
    </xf>
    <xf numFmtId="0" fontId="53" fillId="0" borderId="0" xfId="0" applyFont="1" applyAlignment="1">
      <alignment vertical="center" wrapText="1"/>
    </xf>
    <xf numFmtId="0" fontId="50" fillId="0" borderId="0" xfId="0" applyFont="1" applyAlignment="1">
      <alignment horizontal="left" vertical="center"/>
    </xf>
    <xf numFmtId="0" fontId="46" fillId="25" borderId="1" xfId="0" applyFont="1" applyFill="1" applyBorder="1" applyAlignment="1">
      <alignment horizontal="center" vertical="center" wrapText="1"/>
    </xf>
    <xf numFmtId="0" fontId="52" fillId="25" borderId="1" xfId="0" applyFont="1" applyFill="1" applyBorder="1" applyAlignment="1">
      <alignment horizontal="center" vertical="center" wrapText="1"/>
    </xf>
    <xf numFmtId="0" fontId="18" fillId="26" borderId="1" xfId="0" applyFont="1" applyFill="1" applyBorder="1"/>
    <xf numFmtId="0" fontId="18" fillId="26" borderId="1" xfId="0" applyFont="1" applyFill="1" applyBorder="1" applyAlignment="1">
      <alignment horizontal="left" wrapText="1"/>
    </xf>
    <xf numFmtId="4" fontId="18" fillId="26" borderId="1" xfId="0" applyNumberFormat="1" applyFont="1" applyFill="1" applyBorder="1"/>
    <xf numFmtId="0" fontId="18" fillId="26" borderId="1" xfId="0" applyFont="1" applyFill="1" applyBorder="1" applyAlignment="1">
      <alignment horizontal="right" wrapText="1"/>
    </xf>
    <xf numFmtId="14" fontId="18" fillId="26" borderId="1" xfId="0" applyNumberFormat="1" applyFont="1" applyFill="1" applyBorder="1" applyAlignment="1">
      <alignment horizontal="left"/>
    </xf>
    <xf numFmtId="14" fontId="18" fillId="26" borderId="1" xfId="0" applyNumberFormat="1" applyFont="1" applyFill="1" applyBorder="1" applyAlignment="1">
      <alignment horizontal="right" wrapText="1"/>
    </xf>
    <xf numFmtId="0" fontId="21" fillId="27" borderId="1" xfId="0" applyFont="1" applyFill="1" applyBorder="1"/>
    <xf numFmtId="0" fontId="21" fillId="27" borderId="1" xfId="0" applyFont="1" applyFill="1" applyBorder="1" applyAlignment="1">
      <alignment horizontal="left" wrapText="1"/>
    </xf>
    <xf numFmtId="4" fontId="21" fillId="27" borderId="1" xfId="0" applyNumberFormat="1" applyFont="1" applyFill="1" applyBorder="1"/>
    <xf numFmtId="0" fontId="21" fillId="27" borderId="1" xfId="0" applyFont="1" applyFill="1" applyBorder="1" applyAlignment="1">
      <alignment horizontal="right" wrapText="1"/>
    </xf>
    <xf numFmtId="4" fontId="21" fillId="27" borderId="1" xfId="0" applyNumberFormat="1" applyFont="1" applyFill="1" applyBorder="1" applyAlignment="1">
      <alignment wrapText="1"/>
    </xf>
    <xf numFmtId="0" fontId="21" fillId="27" borderId="1" xfId="0" applyFont="1" applyFill="1" applyBorder="1" applyAlignment="1">
      <alignment wrapText="1"/>
    </xf>
    <xf numFmtId="0" fontId="18" fillId="27" borderId="1" xfId="0" applyFont="1" applyFill="1" applyBorder="1" applyAlignment="1">
      <alignment horizontal="left"/>
    </xf>
    <xf numFmtId="0" fontId="21" fillId="28" borderId="1" xfId="0" applyFont="1" applyFill="1" applyBorder="1"/>
    <xf numFmtId="0" fontId="21" fillId="28" borderId="1" xfId="0" applyFont="1" applyFill="1" applyBorder="1" applyAlignment="1">
      <alignment horizontal="left" wrapText="1"/>
    </xf>
    <xf numFmtId="4" fontId="21" fillId="28" borderId="1" xfId="0" applyNumberFormat="1" applyFont="1" applyFill="1" applyBorder="1"/>
    <xf numFmtId="0" fontId="21" fillId="28" borderId="1" xfId="0" applyFont="1" applyFill="1" applyBorder="1" applyAlignment="1">
      <alignment horizontal="right" wrapText="1"/>
    </xf>
    <xf numFmtId="4" fontId="21" fillId="28" borderId="1" xfId="0" applyNumberFormat="1" applyFont="1" applyFill="1" applyBorder="1" applyAlignment="1">
      <alignment wrapText="1"/>
    </xf>
    <xf numFmtId="0" fontId="21" fillId="28" borderId="1" xfId="0" applyFont="1" applyFill="1" applyBorder="1" applyAlignment="1">
      <alignment wrapText="1"/>
    </xf>
    <xf numFmtId="0" fontId="18" fillId="28" borderId="1" xfId="0" applyFont="1" applyFill="1" applyBorder="1" applyAlignment="1">
      <alignment horizontal="left"/>
    </xf>
    <xf numFmtId="0" fontId="44" fillId="0" borderId="1" xfId="0" applyFont="1" applyBorder="1" applyAlignment="1">
      <alignment vertical="center" wrapText="1"/>
    </xf>
    <xf numFmtId="0" fontId="18" fillId="26" borderId="1" xfId="0" applyFont="1" applyFill="1" applyBorder="1" applyAlignment="1">
      <alignment wrapText="1"/>
    </xf>
    <xf numFmtId="0" fontId="19" fillId="29" borderId="1" xfId="0" applyFont="1" applyFill="1" applyBorder="1"/>
    <xf numFmtId="0" fontId="19" fillId="25" borderId="1" xfId="0" applyFont="1" applyFill="1" applyBorder="1" applyAlignment="1">
      <alignment horizontal="left" wrapText="1"/>
    </xf>
    <xf numFmtId="0" fontId="21" fillId="25" borderId="1" xfId="0" applyFont="1" applyFill="1" applyBorder="1" applyAlignment="1">
      <alignment horizontal="left" wrapText="1"/>
    </xf>
    <xf numFmtId="4" fontId="21" fillId="25" borderId="1" xfId="0" applyNumberFormat="1" applyFont="1" applyFill="1" applyBorder="1"/>
    <xf numFmtId="0" fontId="21" fillId="25" borderId="1" xfId="0" applyFont="1" applyFill="1" applyBorder="1"/>
    <xf numFmtId="0" fontId="21" fillId="25" borderId="1" xfId="0" applyFont="1" applyFill="1" applyBorder="1" applyAlignment="1">
      <alignment horizontal="right" wrapText="1"/>
    </xf>
    <xf numFmtId="4" fontId="21" fillId="25" borderId="1" xfId="0" applyNumberFormat="1" applyFont="1" applyFill="1" applyBorder="1" applyAlignment="1">
      <alignment wrapText="1"/>
    </xf>
    <xf numFmtId="0" fontId="21" fillId="25" borderId="1" xfId="0" applyFont="1" applyFill="1" applyBorder="1" applyAlignment="1">
      <alignment wrapText="1"/>
    </xf>
    <xf numFmtId="0" fontId="18" fillId="25" borderId="1" xfId="0" applyFont="1" applyFill="1" applyBorder="1" applyAlignment="1">
      <alignment horizontal="left"/>
    </xf>
    <xf numFmtId="0" fontId="19" fillId="0" borderId="1" xfId="0" applyFont="1" applyBorder="1" applyAlignment="1">
      <alignment horizontal="left" wrapText="1"/>
    </xf>
    <xf numFmtId="0" fontId="21" fillId="0" borderId="1" xfId="0" applyFont="1" applyBorder="1" applyAlignment="1">
      <alignment horizontal="center" wrapText="1"/>
    </xf>
    <xf numFmtId="4" fontId="21" fillId="0" borderId="1" xfId="0" applyNumberFormat="1" applyFont="1" applyBorder="1"/>
    <xf numFmtId="0" fontId="21" fillId="0" borderId="1" xfId="0" applyFont="1" applyBorder="1"/>
    <xf numFmtId="0" fontId="21" fillId="0" borderId="1" xfId="0" applyFont="1" applyBorder="1" applyAlignment="1">
      <alignment horizontal="right" wrapText="1"/>
    </xf>
    <xf numFmtId="4" fontId="21" fillId="0" borderId="1" xfId="0" applyNumberFormat="1" applyFont="1" applyBorder="1" applyAlignment="1">
      <alignment wrapText="1"/>
    </xf>
    <xf numFmtId="4" fontId="18" fillId="0" borderId="1" xfId="0" applyNumberFormat="1" applyFont="1" applyBorder="1" applyAlignment="1">
      <alignment wrapText="1"/>
    </xf>
    <xf numFmtId="0" fontId="18" fillId="0" borderId="1" xfId="0" applyFont="1" applyBorder="1" applyAlignment="1">
      <alignment horizontal="right" wrapText="1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left" wrapText="1"/>
    </xf>
    <xf numFmtId="0" fontId="19" fillId="29" borderId="1" xfId="0" applyFont="1" applyFill="1" applyBorder="1" applyAlignment="1">
      <alignment horizontal="left" wrapText="1"/>
    </xf>
    <xf numFmtId="0" fontId="21" fillId="29" borderId="1" xfId="0" applyFont="1" applyFill="1" applyBorder="1" applyAlignment="1">
      <alignment horizontal="left" wrapText="1"/>
    </xf>
    <xf numFmtId="4" fontId="21" fillId="29" borderId="1" xfId="0" applyNumberFormat="1" applyFont="1" applyFill="1" applyBorder="1"/>
    <xf numFmtId="0" fontId="21" fillId="29" borderId="1" xfId="0" applyFont="1" applyFill="1" applyBorder="1"/>
    <xf numFmtId="0" fontId="21" fillId="29" borderId="1" xfId="0" applyFont="1" applyFill="1" applyBorder="1" applyAlignment="1">
      <alignment horizontal="right" wrapText="1"/>
    </xf>
    <xf numFmtId="0" fontId="21" fillId="29" borderId="1" xfId="0" applyFont="1" applyFill="1" applyBorder="1" applyAlignment="1">
      <alignment wrapText="1"/>
    </xf>
    <xf numFmtId="0" fontId="19" fillId="2" borderId="1" xfId="0" applyFont="1" applyFill="1" applyBorder="1"/>
    <xf numFmtId="0" fontId="19" fillId="2" borderId="1" xfId="0" applyFont="1" applyFill="1" applyBorder="1" applyAlignment="1">
      <alignment horizontal="left" wrapText="1"/>
    </xf>
    <xf numFmtId="0" fontId="21" fillId="2" borderId="1" xfId="0" applyFont="1" applyFill="1" applyBorder="1" applyAlignment="1">
      <alignment horizontal="left" wrapText="1"/>
    </xf>
    <xf numFmtId="4" fontId="21" fillId="2" borderId="1" xfId="0" applyNumberFormat="1" applyFont="1" applyFill="1" applyBorder="1"/>
    <xf numFmtId="0" fontId="21" fillId="2" borderId="1" xfId="0" applyFont="1" applyFill="1" applyBorder="1"/>
    <xf numFmtId="0" fontId="21" fillId="2" borderId="1" xfId="0" applyFont="1" applyFill="1" applyBorder="1" applyAlignment="1">
      <alignment horizontal="right" wrapText="1"/>
    </xf>
    <xf numFmtId="0" fontId="21" fillId="2" borderId="1" xfId="0" applyFont="1" applyFill="1" applyBorder="1" applyAlignment="1">
      <alignment wrapText="1"/>
    </xf>
    <xf numFmtId="43" fontId="18" fillId="0" borderId="1" xfId="2" applyFont="1" applyFill="1" applyBorder="1" applyAlignment="1">
      <alignment horizontal="left" wrapText="1"/>
    </xf>
    <xf numFmtId="4" fontId="18" fillId="0" borderId="1" xfId="0" applyNumberFormat="1" applyFont="1" applyBorder="1" applyAlignment="1">
      <alignment horizontal="left" wrapText="1"/>
    </xf>
    <xf numFmtId="0" fontId="19" fillId="29" borderId="1" xfId="0" applyFont="1" applyFill="1" applyBorder="1" applyAlignment="1">
      <alignment horizontal="left" vertical="center" wrapText="1"/>
    </xf>
    <xf numFmtId="0" fontId="21" fillId="29" borderId="1" xfId="0" applyFont="1" applyFill="1" applyBorder="1" applyAlignment="1">
      <alignment horizontal="right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wrapText="1"/>
    </xf>
    <xf numFmtId="0" fontId="21" fillId="0" borderId="1" xfId="0" applyFont="1" applyBorder="1" applyAlignment="1">
      <alignment horizontal="right"/>
    </xf>
    <xf numFmtId="4" fontId="18" fillId="0" borderId="1" xfId="0" applyNumberFormat="1" applyFont="1" applyBorder="1" applyAlignment="1">
      <alignment horizontal="right" wrapText="1"/>
    </xf>
    <xf numFmtId="14" fontId="18" fillId="0" borderId="1" xfId="0" applyNumberFormat="1" applyFont="1" applyBorder="1" applyAlignment="1">
      <alignment horizontal="right" wrapText="1"/>
    </xf>
    <xf numFmtId="4" fontId="18" fillId="0" borderId="1" xfId="0" applyNumberFormat="1" applyFont="1" applyBorder="1"/>
    <xf numFmtId="14" fontId="18" fillId="0" borderId="1" xfId="0" applyNumberFormat="1" applyFont="1" applyBorder="1" applyAlignment="1">
      <alignment horizontal="left"/>
    </xf>
    <xf numFmtId="0" fontId="19" fillId="25" borderId="1" xfId="0" applyFont="1" applyFill="1" applyBorder="1"/>
    <xf numFmtId="0" fontId="19" fillId="25" borderId="1" xfId="0" applyFont="1" applyFill="1" applyBorder="1" applyAlignment="1">
      <alignment horizontal="left"/>
    </xf>
    <xf numFmtId="4" fontId="21" fillId="25" borderId="1" xfId="0" applyNumberFormat="1" applyFont="1" applyFill="1" applyBorder="1" applyAlignment="1">
      <alignment horizontal="right" wrapText="1"/>
    </xf>
    <xf numFmtId="49" fontId="21" fillId="0" borderId="1" xfId="0" applyNumberFormat="1" applyFont="1" applyBorder="1"/>
    <xf numFmtId="4" fontId="21" fillId="0" borderId="1" xfId="0" applyNumberFormat="1" applyFont="1" applyBorder="1" applyAlignment="1">
      <alignment horizontal="right" wrapText="1"/>
    </xf>
    <xf numFmtId="43" fontId="18" fillId="0" borderId="1" xfId="2" applyFont="1" applyBorder="1"/>
    <xf numFmtId="170" fontId="19" fillId="0" borderId="1" xfId="0" applyNumberFormat="1" applyFont="1" applyBorder="1"/>
    <xf numFmtId="4" fontId="19" fillId="0" borderId="1" xfId="0" applyNumberFormat="1" applyFont="1" applyBorder="1" applyAlignment="1">
      <alignment horizontal="right" wrapText="1"/>
    </xf>
    <xf numFmtId="0" fontId="56" fillId="29" borderId="1" xfId="0" applyFont="1" applyFill="1" applyBorder="1"/>
    <xf numFmtId="0" fontId="57" fillId="29" borderId="1" xfId="0" applyFont="1" applyFill="1" applyBorder="1" applyAlignment="1">
      <alignment horizontal="left" wrapText="1"/>
    </xf>
    <xf numFmtId="4" fontId="21" fillId="29" borderId="1" xfId="0" applyNumberFormat="1" applyFont="1" applyFill="1" applyBorder="1" applyAlignment="1">
      <alignment horizontal="right" wrapText="1"/>
    </xf>
    <xf numFmtId="0" fontId="18" fillId="29" borderId="1" xfId="0" applyFont="1" applyFill="1" applyBorder="1" applyAlignment="1">
      <alignment horizontal="left"/>
    </xf>
    <xf numFmtId="0" fontId="57" fillId="0" borderId="1" xfId="0" applyFont="1" applyBorder="1" applyAlignment="1">
      <alignment horizontal="left" wrapText="1"/>
    </xf>
    <xf numFmtId="0" fontId="19" fillId="0" borderId="28" xfId="0" applyFont="1" applyBorder="1"/>
    <xf numFmtId="43" fontId="19" fillId="0" borderId="28" xfId="2" applyFont="1" applyFill="1" applyBorder="1"/>
    <xf numFmtId="171" fontId="19" fillId="0" borderId="29" xfId="0" applyNumberFormat="1" applyFont="1" applyBorder="1"/>
    <xf numFmtId="170" fontId="19" fillId="0" borderId="28" xfId="0" applyNumberFormat="1" applyFont="1" applyBorder="1"/>
    <xf numFmtId="2" fontId="19" fillId="0" borderId="28" xfId="0" applyNumberFormat="1" applyFont="1" applyBorder="1"/>
    <xf numFmtId="43" fontId="19" fillId="0" borderId="30" xfId="2" applyFont="1" applyFill="1" applyBorder="1"/>
    <xf numFmtId="0" fontId="18" fillId="0" borderId="2" xfId="0" applyFont="1" applyBorder="1" applyAlignment="1">
      <alignment horizontal="left"/>
    </xf>
    <xf numFmtId="43" fontId="19" fillId="0" borderId="31" xfId="2" applyFont="1" applyFill="1" applyBorder="1"/>
    <xf numFmtId="0" fontId="18" fillId="0" borderId="2" xfId="0" applyFont="1" applyBorder="1" applyAlignment="1">
      <alignment horizontal="left" wrapText="1"/>
    </xf>
    <xf numFmtId="0" fontId="19" fillId="0" borderId="28" xfId="0" applyFont="1" applyBorder="1" applyAlignment="1">
      <alignment wrapText="1"/>
    </xf>
    <xf numFmtId="0" fontId="19" fillId="0" borderId="29" xfId="0" applyFont="1" applyBorder="1"/>
    <xf numFmtId="43" fontId="19" fillId="0" borderId="29" xfId="2" applyFont="1" applyFill="1" applyBorder="1"/>
    <xf numFmtId="170" fontId="19" fillId="0" borderId="29" xfId="0" applyNumberFormat="1" applyFont="1" applyBorder="1"/>
    <xf numFmtId="2" fontId="19" fillId="0" borderId="29" xfId="0" applyNumberFormat="1" applyFont="1" applyBorder="1"/>
    <xf numFmtId="0" fontId="56" fillId="0" borderId="1" xfId="0" applyFont="1" applyBorder="1"/>
    <xf numFmtId="14" fontId="19" fillId="0" borderId="1" xfId="0" applyNumberFormat="1" applyFont="1" applyBorder="1" applyAlignment="1">
      <alignment horizontal="right" wrapText="1"/>
    </xf>
    <xf numFmtId="0" fontId="18" fillId="26" borderId="2" xfId="0" applyFont="1" applyFill="1" applyBorder="1"/>
    <xf numFmtId="0" fontId="18" fillId="26" borderId="2" xfId="0" applyFont="1" applyFill="1" applyBorder="1" applyAlignment="1">
      <alignment horizontal="left" wrapText="1"/>
    </xf>
    <xf numFmtId="49" fontId="19" fillId="0" borderId="1" xfId="0" applyNumberFormat="1" applyFont="1" applyBorder="1"/>
    <xf numFmtId="171" fontId="19" fillId="0" borderId="1" xfId="0" applyNumberFormat="1" applyFont="1" applyBorder="1"/>
    <xf numFmtId="0" fontId="58" fillId="0" borderId="1" xfId="0" applyFont="1" applyBorder="1" applyAlignment="1">
      <alignment horizontal="left" wrapText="1"/>
    </xf>
    <xf numFmtId="0" fontId="59" fillId="0" borderId="1" xfId="0" applyFont="1" applyBorder="1" applyAlignment="1">
      <alignment horizontal="left"/>
    </xf>
    <xf numFmtId="0" fontId="18" fillId="0" borderId="32" xfId="0" applyFont="1" applyBorder="1" applyAlignment="1">
      <alignment horizontal="left"/>
    </xf>
    <xf numFmtId="0" fontId="18" fillId="0" borderId="32" xfId="0" applyFont="1" applyBorder="1" applyAlignment="1">
      <alignment horizontal="left" wrapText="1"/>
    </xf>
    <xf numFmtId="0" fontId="18" fillId="26" borderId="24" xfId="0" applyFont="1" applyFill="1" applyBorder="1"/>
    <xf numFmtId="0" fontId="18" fillId="26" borderId="24" xfId="0" applyFont="1" applyFill="1" applyBorder="1" applyAlignment="1">
      <alignment horizontal="left" wrapText="1"/>
    </xf>
    <xf numFmtId="4" fontId="19" fillId="0" borderId="25" xfId="0" applyNumberFormat="1" applyFont="1" applyBorder="1" applyAlignment="1">
      <alignment horizontal="right" wrapText="1"/>
    </xf>
    <xf numFmtId="4" fontId="19" fillId="0" borderId="26" xfId="0" applyNumberFormat="1" applyFont="1" applyBorder="1" applyAlignment="1">
      <alignment horizontal="right" wrapText="1"/>
    </xf>
    <xf numFmtId="0" fontId="19" fillId="0" borderId="2" xfId="0" applyFont="1" applyBorder="1" applyAlignment="1">
      <alignment horizontal="left"/>
    </xf>
    <xf numFmtId="0" fontId="19" fillId="0" borderId="2" xfId="0" applyFont="1" applyBorder="1" applyAlignment="1">
      <alignment horizontal="left" wrapText="1"/>
    </xf>
    <xf numFmtId="0" fontId="18" fillId="0" borderId="24" xfId="0" applyFont="1" applyBorder="1" applyAlignment="1">
      <alignment horizontal="left"/>
    </xf>
    <xf numFmtId="0" fontId="18" fillId="0" borderId="24" xfId="0" applyFont="1" applyBorder="1" applyAlignment="1">
      <alignment horizontal="left" vertical="center" wrapText="1"/>
    </xf>
    <xf numFmtId="14" fontId="18" fillId="0" borderId="1" xfId="0" applyNumberFormat="1" applyFont="1" applyBorder="1" applyAlignment="1">
      <alignment horizontal="right"/>
    </xf>
    <xf numFmtId="0" fontId="57" fillId="0" borderId="2" xfId="0" applyFont="1" applyBorder="1" applyAlignment="1">
      <alignment horizontal="left" wrapText="1"/>
    </xf>
    <xf numFmtId="4" fontId="19" fillId="0" borderId="2" xfId="0" applyNumberFormat="1" applyFont="1" applyBorder="1" applyAlignment="1">
      <alignment horizontal="right" wrapText="1"/>
    </xf>
    <xf numFmtId="14" fontId="19" fillId="0" borderId="2" xfId="0" applyNumberFormat="1" applyFont="1" applyBorder="1" applyAlignment="1">
      <alignment horizontal="right" wrapText="1"/>
    </xf>
    <xf numFmtId="4" fontId="21" fillId="0" borderId="2" xfId="0" applyNumberFormat="1" applyFont="1" applyBorder="1" applyAlignment="1">
      <alignment horizontal="right" wrapText="1"/>
    </xf>
    <xf numFmtId="4" fontId="19" fillId="0" borderId="27" xfId="0" applyNumberFormat="1" applyFont="1" applyBorder="1" applyAlignment="1">
      <alignment horizontal="right" wrapText="1"/>
    </xf>
    <xf numFmtId="4" fontId="19" fillId="0" borderId="33" xfId="0" applyNumberFormat="1" applyFont="1" applyBorder="1" applyAlignment="1">
      <alignment horizontal="right" wrapText="1"/>
    </xf>
    <xf numFmtId="14" fontId="18" fillId="0" borderId="2" xfId="0" applyNumberFormat="1" applyFont="1" applyBorder="1" applyAlignment="1">
      <alignment horizontal="right"/>
    </xf>
    <xf numFmtId="49" fontId="19" fillId="0" borderId="2" xfId="0" applyNumberFormat="1" applyFont="1" applyBorder="1"/>
    <xf numFmtId="0" fontId="22" fillId="0" borderId="1" xfId="0" applyFont="1" applyBorder="1" applyAlignment="1">
      <alignment horizontal="right" wrapText="1"/>
    </xf>
    <xf numFmtId="0" fontId="43" fillId="0" borderId="1" xfId="0" applyFont="1" applyBorder="1" applyAlignment="1">
      <alignment horizontal="left"/>
    </xf>
    <xf numFmtId="0" fontId="21" fillId="0" borderId="2" xfId="0" applyFont="1" applyBorder="1" applyAlignment="1">
      <alignment horizontal="left" wrapText="1"/>
    </xf>
    <xf numFmtId="4" fontId="21" fillId="29" borderId="1" xfId="0" applyNumberFormat="1" applyFont="1" applyFill="1" applyBorder="1" applyAlignment="1">
      <alignment horizontal="right"/>
    </xf>
    <xf numFmtId="0" fontId="19" fillId="29" borderId="1" xfId="0" applyFont="1" applyFill="1" applyBorder="1" applyAlignment="1">
      <alignment horizontal="right"/>
    </xf>
    <xf numFmtId="0" fontId="19" fillId="29" borderId="1" xfId="0" applyFont="1" applyFill="1" applyBorder="1" applyAlignment="1">
      <alignment horizontal="left"/>
    </xf>
    <xf numFmtId="0" fontId="4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60" fillId="0" borderId="1" xfId="0" applyFont="1" applyBorder="1" applyAlignment="1">
      <alignment vertical="center" wrapText="1"/>
    </xf>
    <xf numFmtId="0" fontId="45" fillId="0" borderId="1" xfId="0" applyFont="1" applyBorder="1"/>
    <xf numFmtId="0" fontId="45" fillId="0" borderId="1" xfId="0" applyFont="1" applyBorder="1" applyAlignment="1">
      <alignment horizontal="right"/>
    </xf>
    <xf numFmtId="43" fontId="45" fillId="0" borderId="1" xfId="0" applyNumberFormat="1" applyFont="1" applyBorder="1"/>
    <xf numFmtId="0" fontId="45" fillId="0" borderId="1" xfId="0" applyFont="1" applyBorder="1" applyAlignment="1">
      <alignment wrapText="1"/>
    </xf>
    <xf numFmtId="0" fontId="61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 wrapText="1"/>
    </xf>
    <xf numFmtId="0" fontId="60" fillId="0" borderId="1" xfId="0" applyFont="1" applyBorder="1"/>
    <xf numFmtId="0" fontId="60" fillId="0" borderId="1" xfId="0" applyFont="1" applyBorder="1" applyAlignment="1">
      <alignment vertical="center"/>
    </xf>
    <xf numFmtId="0" fontId="60" fillId="0" borderId="1" xfId="0" applyFont="1" applyBorder="1" applyAlignment="1">
      <alignment horizontal="right" vertical="center" wrapText="1"/>
    </xf>
    <xf numFmtId="0" fontId="62" fillId="0" borderId="1" xfId="0" applyFont="1" applyBorder="1" applyAlignment="1">
      <alignment wrapText="1"/>
    </xf>
    <xf numFmtId="0" fontId="57" fillId="0" borderId="1" xfId="0" applyFont="1" applyBorder="1"/>
    <xf numFmtId="0" fontId="63" fillId="0" borderId="1" xfId="0" applyFont="1" applyBorder="1" applyAlignment="1">
      <alignment horizontal="left"/>
    </xf>
    <xf numFmtId="0" fontId="45" fillId="0" borderId="1" xfId="0" applyFont="1" applyBorder="1" applyAlignment="1">
      <alignment horizontal="center" vertical="center" wrapText="1"/>
    </xf>
    <xf numFmtId="0" fontId="60" fillId="0" borderId="1" xfId="0" applyFont="1" applyBorder="1" applyAlignment="1">
      <alignment horizontal="center" wrapText="1"/>
    </xf>
    <xf numFmtId="0" fontId="63" fillId="0" borderId="1" xfId="0" applyFont="1" applyBorder="1" applyAlignment="1">
      <alignment horizontal="right"/>
    </xf>
    <xf numFmtId="0" fontId="63" fillId="0" borderId="1" xfId="0" applyFont="1" applyBorder="1"/>
    <xf numFmtId="0" fontId="60" fillId="0" borderId="1" xfId="0" applyFont="1" applyBorder="1" applyAlignment="1">
      <alignment horizontal="center"/>
    </xf>
    <xf numFmtId="0" fontId="20" fillId="0" borderId="1" xfId="0" applyFont="1" applyBorder="1"/>
    <xf numFmtId="0" fontId="0" fillId="0" borderId="1" xfId="0" applyBorder="1"/>
    <xf numFmtId="4" fontId="63" fillId="0" borderId="1" xfId="0" applyNumberFormat="1" applyFont="1" applyBorder="1"/>
    <xf numFmtId="0" fontId="64" fillId="0" borderId="0" xfId="0" applyFont="1" applyAlignment="1">
      <alignment horizontal="center" vertical="center"/>
    </xf>
    <xf numFmtId="172" fontId="65" fillId="0" borderId="0" xfId="0" applyNumberFormat="1" applyFont="1" applyAlignment="1">
      <alignment horizontal="left"/>
    </xf>
    <xf numFmtId="0" fontId="65" fillId="0" borderId="0" xfId="0" applyFont="1" applyAlignment="1">
      <alignment vertical="center"/>
    </xf>
    <xf numFmtId="14" fontId="65" fillId="0" borderId="0" xfId="0" applyNumberFormat="1" applyFont="1" applyAlignment="1">
      <alignment horizontal="left"/>
    </xf>
    <xf numFmtId="0" fontId="66" fillId="0" borderId="0" xfId="0" applyFont="1"/>
    <xf numFmtId="0" fontId="64" fillId="0" borderId="0" xfId="0" applyFont="1" applyAlignment="1">
      <alignment vertical="center"/>
    </xf>
    <xf numFmtId="0" fontId="67" fillId="0" borderId="0" xfId="0" applyFont="1" applyAlignment="1">
      <alignment vertical="center" wrapText="1"/>
    </xf>
    <xf numFmtId="4" fontId="64" fillId="0" borderId="0" xfId="0" applyNumberFormat="1" applyFont="1" applyAlignment="1">
      <alignment horizontal="right"/>
    </xf>
    <xf numFmtId="4" fontId="67" fillId="0" borderId="0" xfId="0" applyNumberFormat="1" applyFont="1" applyAlignment="1">
      <alignment vertical="center" wrapText="1"/>
    </xf>
    <xf numFmtId="0" fontId="66" fillId="0" borderId="0" xfId="0" applyFont="1" applyAlignment="1">
      <alignment wrapText="1"/>
    </xf>
    <xf numFmtId="0" fontId="66" fillId="0" borderId="0" xfId="0" applyFont="1" applyAlignment="1">
      <alignment horizontal="left"/>
    </xf>
    <xf numFmtId="4" fontId="65" fillId="0" borderId="0" xfId="0" applyNumberFormat="1" applyFont="1"/>
    <xf numFmtId="0" fontId="65" fillId="0" borderId="0" xfId="0" applyFont="1" applyAlignment="1">
      <alignment horizontal="left" wrapText="1"/>
    </xf>
    <xf numFmtId="4" fontId="67" fillId="0" borderId="0" xfId="0" applyNumberFormat="1" applyFont="1" applyAlignment="1">
      <alignment horizontal="left" vertical="center" wrapText="1"/>
    </xf>
    <xf numFmtId="0" fontId="67" fillId="0" borderId="0" xfId="0" applyFont="1" applyAlignment="1">
      <alignment vertical="center"/>
    </xf>
    <xf numFmtId="4" fontId="64" fillId="0" borderId="0" xfId="0" applyNumberFormat="1" applyFont="1" applyAlignment="1">
      <alignment horizontal="right" vertical="center"/>
    </xf>
    <xf numFmtId="4" fontId="67" fillId="0" borderId="0" xfId="0" applyNumberFormat="1" applyFont="1" applyAlignment="1">
      <alignment horizontal="left" wrapText="1"/>
    </xf>
    <xf numFmtId="4" fontId="0" fillId="0" borderId="0" xfId="0" applyNumberFormat="1"/>
    <xf numFmtId="0" fontId="65" fillId="0" borderId="0" xfId="0" applyFont="1"/>
    <xf numFmtId="0" fontId="65" fillId="0" borderId="0" xfId="0" applyFont="1" applyAlignment="1">
      <alignment wrapText="1"/>
    </xf>
    <xf numFmtId="0" fontId="65" fillId="0" borderId="0" xfId="0" applyFont="1" applyAlignment="1">
      <alignment horizontal="center"/>
    </xf>
    <xf numFmtId="0" fontId="65" fillId="0" borderId="0" xfId="0" applyFont="1" applyAlignment="1">
      <alignment horizontal="center" wrapText="1"/>
    </xf>
    <xf numFmtId="0" fontId="65" fillId="0" borderId="0" xfId="0" applyFont="1" applyAlignment="1">
      <alignment vertical="center" wrapText="1"/>
    </xf>
    <xf numFmtId="0" fontId="60" fillId="0" borderId="1" xfId="0" applyFont="1" applyBorder="1" applyAlignment="1">
      <alignment horizontal="center" vertical="center" wrapText="1"/>
    </xf>
    <xf numFmtId="0" fontId="54" fillId="0" borderId="0" xfId="0" applyFont="1" applyAlignment="1" applyProtection="1">
      <alignment horizontal="center" vertical="center"/>
      <protection locked="0"/>
    </xf>
    <xf numFmtId="0" fontId="54" fillId="0" borderId="0" xfId="0" applyFont="1" applyAlignment="1">
      <alignment horizontal="center" vertical="center"/>
    </xf>
    <xf numFmtId="0" fontId="60" fillId="0" borderId="1" xfId="0" applyFont="1" applyBorder="1" applyAlignment="1">
      <alignment horizontal="center" wrapText="1"/>
    </xf>
    <xf numFmtId="0" fontId="60" fillId="0" borderId="1" xfId="0" applyFont="1" applyBorder="1" applyAlignment="1">
      <alignment horizontal="center"/>
    </xf>
  </cellXfs>
  <cellStyles count="156">
    <cellStyle name="20% - Accent1" xfId="13" xr:uid="{00000000-0005-0000-0000-000000000000}"/>
    <cellStyle name="20% - Accent1 2" xfId="57" xr:uid="{00000000-0005-0000-0000-000001000000}"/>
    <cellStyle name="20% - Accent2" xfId="14" xr:uid="{00000000-0005-0000-0000-000002000000}"/>
    <cellStyle name="20% - Accent2 2" xfId="58" xr:uid="{00000000-0005-0000-0000-000003000000}"/>
    <cellStyle name="20% - Accent3" xfId="15" xr:uid="{00000000-0005-0000-0000-000004000000}"/>
    <cellStyle name="20% - Accent3 2" xfId="59" xr:uid="{00000000-0005-0000-0000-000005000000}"/>
    <cellStyle name="20% - Accent4" xfId="16" xr:uid="{00000000-0005-0000-0000-000006000000}"/>
    <cellStyle name="20% - Accent4 2" xfId="60" xr:uid="{00000000-0005-0000-0000-000007000000}"/>
    <cellStyle name="20% - Accent5" xfId="17" xr:uid="{00000000-0005-0000-0000-000008000000}"/>
    <cellStyle name="20% - Accent5 2" xfId="61" xr:uid="{00000000-0005-0000-0000-000009000000}"/>
    <cellStyle name="20% - Accent6" xfId="18" xr:uid="{00000000-0005-0000-0000-00000A000000}"/>
    <cellStyle name="20% - Accent6 2" xfId="62" xr:uid="{00000000-0005-0000-0000-00000B000000}"/>
    <cellStyle name="40% - Accent1" xfId="19" xr:uid="{00000000-0005-0000-0000-00000C000000}"/>
    <cellStyle name="40% - Accent1 2" xfId="63" xr:uid="{00000000-0005-0000-0000-00000D000000}"/>
    <cellStyle name="40% - Accent2" xfId="20" xr:uid="{00000000-0005-0000-0000-00000E000000}"/>
    <cellStyle name="40% - Accent2 2" xfId="64" xr:uid="{00000000-0005-0000-0000-00000F000000}"/>
    <cellStyle name="40% - Accent3" xfId="21" xr:uid="{00000000-0005-0000-0000-000010000000}"/>
    <cellStyle name="40% - Accent3 2" xfId="65" xr:uid="{00000000-0005-0000-0000-000011000000}"/>
    <cellStyle name="40% - Accent4" xfId="22" xr:uid="{00000000-0005-0000-0000-000012000000}"/>
    <cellStyle name="40% - Accent4 2" xfId="66" xr:uid="{00000000-0005-0000-0000-000013000000}"/>
    <cellStyle name="40% - Accent5" xfId="23" xr:uid="{00000000-0005-0000-0000-000014000000}"/>
    <cellStyle name="40% - Accent5 2" xfId="67" xr:uid="{00000000-0005-0000-0000-000015000000}"/>
    <cellStyle name="40% - Accent6" xfId="24" xr:uid="{00000000-0005-0000-0000-000016000000}"/>
    <cellStyle name="40% - Accent6 2" xfId="68" xr:uid="{00000000-0005-0000-0000-000017000000}"/>
    <cellStyle name="60% - Accent1" xfId="25" xr:uid="{00000000-0005-0000-0000-000018000000}"/>
    <cellStyle name="60% - Accent1 2" xfId="69" xr:uid="{00000000-0005-0000-0000-000019000000}"/>
    <cellStyle name="60% - Accent2" xfId="26" xr:uid="{00000000-0005-0000-0000-00001A000000}"/>
    <cellStyle name="60% - Accent2 2" xfId="70" xr:uid="{00000000-0005-0000-0000-00001B000000}"/>
    <cellStyle name="60% - Accent3" xfId="27" xr:uid="{00000000-0005-0000-0000-00001C000000}"/>
    <cellStyle name="60% - Accent3 2" xfId="71" xr:uid="{00000000-0005-0000-0000-00001D000000}"/>
    <cellStyle name="60% - Accent4" xfId="28" xr:uid="{00000000-0005-0000-0000-00001E000000}"/>
    <cellStyle name="60% - Accent4 2" xfId="72" xr:uid="{00000000-0005-0000-0000-00001F000000}"/>
    <cellStyle name="60% - Accent5" xfId="29" xr:uid="{00000000-0005-0000-0000-000020000000}"/>
    <cellStyle name="60% - Accent5 2" xfId="73" xr:uid="{00000000-0005-0000-0000-000021000000}"/>
    <cellStyle name="60% - Accent6" xfId="30" xr:uid="{00000000-0005-0000-0000-000022000000}"/>
    <cellStyle name="60% - Accent6 2" xfId="74" xr:uid="{00000000-0005-0000-0000-000023000000}"/>
    <cellStyle name="Accent1" xfId="31" xr:uid="{00000000-0005-0000-0000-000024000000}"/>
    <cellStyle name="Accent1 2" xfId="75" xr:uid="{00000000-0005-0000-0000-000025000000}"/>
    <cellStyle name="Accent2" xfId="32" xr:uid="{00000000-0005-0000-0000-000026000000}"/>
    <cellStyle name="Accent2 2" xfId="76" xr:uid="{00000000-0005-0000-0000-000027000000}"/>
    <cellStyle name="Accent3" xfId="33" xr:uid="{00000000-0005-0000-0000-000028000000}"/>
    <cellStyle name="Accent3 2" xfId="77" xr:uid="{00000000-0005-0000-0000-000029000000}"/>
    <cellStyle name="Accent4" xfId="34" xr:uid="{00000000-0005-0000-0000-00002A000000}"/>
    <cellStyle name="Accent4 2" xfId="78" xr:uid="{00000000-0005-0000-0000-00002B000000}"/>
    <cellStyle name="Accent5" xfId="35" xr:uid="{00000000-0005-0000-0000-00002C000000}"/>
    <cellStyle name="Accent5 2" xfId="79" xr:uid="{00000000-0005-0000-0000-00002D000000}"/>
    <cellStyle name="Accent6" xfId="36" xr:uid="{00000000-0005-0000-0000-00002E000000}"/>
    <cellStyle name="Accent6 2" xfId="80" xr:uid="{00000000-0005-0000-0000-00002F000000}"/>
    <cellStyle name="Bad" xfId="37" xr:uid="{00000000-0005-0000-0000-000030000000}"/>
    <cellStyle name="Bad 2" xfId="81" xr:uid="{00000000-0005-0000-0000-000031000000}"/>
    <cellStyle name="Calculation" xfId="38" xr:uid="{00000000-0005-0000-0000-000032000000}"/>
    <cellStyle name="Calculation 2" xfId="82" xr:uid="{00000000-0005-0000-0000-000033000000}"/>
    <cellStyle name="Calculation 2 2" xfId="88" xr:uid="{00000000-0005-0000-0000-000034000000}"/>
    <cellStyle name="Calculation 2 3" xfId="95" xr:uid="{00000000-0005-0000-0000-000035000000}"/>
    <cellStyle name="Calculation 2 4" xfId="105" xr:uid="{00000000-0005-0000-0000-000036000000}"/>
    <cellStyle name="Calculation 3" xfId="91" xr:uid="{00000000-0005-0000-0000-000037000000}"/>
    <cellStyle name="Calculation 4" xfId="98" xr:uid="{00000000-0005-0000-0000-000038000000}"/>
    <cellStyle name="Calculation 5" xfId="108" xr:uid="{00000000-0005-0000-0000-000039000000}"/>
    <cellStyle name="Check Cell" xfId="39" xr:uid="{00000000-0005-0000-0000-00003A000000}"/>
    <cellStyle name="Comma 2" xfId="153" xr:uid="{C1A72BB1-A66C-4B93-8B8A-E76D57FC029E}"/>
    <cellStyle name="Comma 3" xfId="155" xr:uid="{7E845752-1F68-40D4-AEC2-7AA7FB5619B2}"/>
    <cellStyle name="Currency 2" xfId="130" xr:uid="{4FC66015-637E-4F8B-A685-AAD02210F4D4}"/>
    <cellStyle name="Euro" xfId="1" xr:uid="{00000000-0005-0000-0000-00003B000000}"/>
    <cellStyle name="Explanatory Text" xfId="40" xr:uid="{00000000-0005-0000-0000-00003C000000}"/>
    <cellStyle name="Explanatory Text 2" xfId="83" xr:uid="{00000000-0005-0000-0000-00003D000000}"/>
    <cellStyle name="Good" xfId="41" xr:uid="{00000000-0005-0000-0000-00003E000000}"/>
    <cellStyle name="Heading 1" xfId="42" xr:uid="{00000000-0005-0000-0000-00003F000000}"/>
    <cellStyle name="Heading 2" xfId="43" xr:uid="{00000000-0005-0000-0000-000040000000}"/>
    <cellStyle name="Heading 2 2" xfId="84" xr:uid="{00000000-0005-0000-0000-000041000000}"/>
    <cellStyle name="Heading 3" xfId="44" xr:uid="{00000000-0005-0000-0000-000042000000}"/>
    <cellStyle name="Heading 3 2" xfId="85" xr:uid="{00000000-0005-0000-0000-000043000000}"/>
    <cellStyle name="Heading 4" xfId="45" xr:uid="{00000000-0005-0000-0000-000044000000}"/>
    <cellStyle name="Hipervínculo 2" xfId="54" xr:uid="{00000000-0005-0000-0000-000045000000}"/>
    <cellStyle name="Input" xfId="46" xr:uid="{00000000-0005-0000-0000-000046000000}"/>
    <cellStyle name="Input 2" xfId="92" xr:uid="{00000000-0005-0000-0000-000047000000}"/>
    <cellStyle name="Input 3" xfId="99" xr:uid="{00000000-0005-0000-0000-000048000000}"/>
    <cellStyle name="Input 4" xfId="109" xr:uid="{00000000-0005-0000-0000-000049000000}"/>
    <cellStyle name="Linked Cell" xfId="47" xr:uid="{00000000-0005-0000-0000-00004A000000}"/>
    <cellStyle name="Millares" xfId="2" builtinId="3"/>
    <cellStyle name="Millares 10" xfId="6" xr:uid="{00000000-0005-0000-0000-00004C000000}"/>
    <cellStyle name="Millares 10 2" xfId="112" xr:uid="{2208BFEC-B9C5-463B-AA5A-D56BBCE08005}"/>
    <cellStyle name="Millares 10 3" xfId="127" xr:uid="{3BAE6D7F-29B5-404E-971D-811A3832BA60}"/>
    <cellStyle name="Millares 10 4" xfId="139" xr:uid="{26A991EC-3E28-4F65-8096-885511F1A1BA}"/>
    <cellStyle name="Millares 10 4 2" xfId="150" xr:uid="{49D41141-6BC0-43D6-BEAB-F55FC892D25F}"/>
    <cellStyle name="Millares 11" xfId="148" xr:uid="{1A209F3F-52F5-4191-A979-D29F8B7F422F}"/>
    <cellStyle name="Millares 2" xfId="3" xr:uid="{00000000-0005-0000-0000-00004D000000}"/>
    <cellStyle name="Millares 2 2" xfId="119" xr:uid="{BAB028DD-9677-43BA-AEB8-33918DF7710B}"/>
    <cellStyle name="Millares 2 2 2" xfId="10" xr:uid="{00000000-0005-0000-0000-00004E000000}"/>
    <cellStyle name="Millares 2 3" xfId="123" xr:uid="{8199C15E-96F9-41D8-A024-027F2495E946}"/>
    <cellStyle name="Millares 2 4" xfId="129" xr:uid="{0AEC8E60-900E-4B7C-B042-449878E09942}"/>
    <cellStyle name="Millares 2 5" xfId="135" xr:uid="{55084E61-8811-4D12-92C3-B6436DB8A574}"/>
    <cellStyle name="Millares 2 5 2" xfId="136" xr:uid="{2A27B699-A56C-40AF-B7AF-1D0ECDB8ADC9}"/>
    <cellStyle name="Millares 2 6" xfId="144" xr:uid="{EA85E737-C385-4623-83BD-CAF61F374B47}"/>
    <cellStyle name="Millares 3" xfId="102" xr:uid="{00000000-0005-0000-0000-00004F000000}"/>
    <cellStyle name="Millares 4" xfId="116" xr:uid="{ED327588-30B5-417C-B7FF-0B07AE9083AC}"/>
    <cellStyle name="Millares 5" xfId="4" xr:uid="{00000000-0005-0000-0000-000050000000}"/>
    <cellStyle name="Millares 5 2" xfId="11" xr:uid="{00000000-0005-0000-0000-000051000000}"/>
    <cellStyle name="Millares 5 2 2" xfId="104" xr:uid="{00000000-0005-0000-0000-000052000000}"/>
    <cellStyle name="Millares 5 3" xfId="103" xr:uid="{00000000-0005-0000-0000-000053000000}"/>
    <cellStyle name="Millares 6" xfId="118" xr:uid="{2B51BD1B-880F-4E60-889D-0C2A41554326}"/>
    <cellStyle name="Millares 7" xfId="122" xr:uid="{179EA13E-7865-419A-B9E4-356A31BE92E6}"/>
    <cellStyle name="Millares 8" xfId="133" xr:uid="{A9A9D2FB-6FAE-439D-8633-94017CDAE03E}"/>
    <cellStyle name="Millares 9" xfId="146" xr:uid="{D55F4FA6-91C0-4B5D-89EB-B510EECB8E72}"/>
    <cellStyle name="Moneda 2" xfId="9" xr:uid="{00000000-0005-0000-0000-000054000000}"/>
    <cellStyle name="Moneda 2 2" xfId="120" xr:uid="{48024FC0-CC81-4F9C-97EB-3A0FC9D133C3}"/>
    <cellStyle name="Moneda 2 3" xfId="124" xr:uid="{007C81BF-2DDB-40D3-9872-697D09C32FC2}"/>
    <cellStyle name="Moneda 3" xfId="55" xr:uid="{00000000-0005-0000-0000-000055000000}"/>
    <cellStyle name="Neutral 2" xfId="48" xr:uid="{00000000-0005-0000-0000-000056000000}"/>
    <cellStyle name="Normal" xfId="0" builtinId="0"/>
    <cellStyle name="Normal 10" xfId="8" xr:uid="{00000000-0005-0000-0000-000058000000}"/>
    <cellStyle name="Normal 10 2" xfId="113" xr:uid="{C80246EA-38F5-4AA4-A567-0842919C4FCE}"/>
    <cellStyle name="Normal 10 3" xfId="128" xr:uid="{59035B53-ED3B-4384-BC8C-54C3370DCC96}"/>
    <cellStyle name="Normal 10 4" xfId="140" xr:uid="{06EC9F08-795D-4011-9BDF-91F09228CD30}"/>
    <cellStyle name="Normal 10 4 2" xfId="151" xr:uid="{D7D32FA5-B51F-4BF0-AE5C-6820CF2C8656}"/>
    <cellStyle name="Normal 11" xfId="142" xr:uid="{E20FE18C-11F9-4CE1-891A-815C734B9C8C}"/>
    <cellStyle name="Normal 12" xfId="145" xr:uid="{C1099A78-6824-480F-B2CE-42E1A4F894BD}"/>
    <cellStyle name="Normal 13" xfId="5" xr:uid="{00000000-0005-0000-0000-000059000000}"/>
    <cellStyle name="Normal 13 2" xfId="114" xr:uid="{DE8EB7F0-10DA-4F3E-B2E7-8B00951D8091}"/>
    <cellStyle name="Normal 13 3" xfId="126" xr:uid="{0EBEFE68-4566-4F21-A731-6B0BCC9B0261}"/>
    <cellStyle name="Normal 13 4" xfId="138" xr:uid="{E7046A98-CC2E-4C6C-AB83-104CC37CF3A9}"/>
    <cellStyle name="Normal 13 4 2" xfId="149" xr:uid="{63794CFD-6641-49EC-BA18-B8D6A4586D82}"/>
    <cellStyle name="Normal 14" xfId="147" xr:uid="{38326121-A166-454E-9537-59E26339A018}"/>
    <cellStyle name="Normal 15" xfId="152" xr:uid="{F5D097D3-FB3D-4624-AA0C-854D80635273}"/>
    <cellStyle name="Normal 16" xfId="154" xr:uid="{1D784E12-72FA-4BF1-8E7C-8CB6A5298BFA}"/>
    <cellStyle name="Normal 2" xfId="7" xr:uid="{00000000-0005-0000-0000-00005A000000}"/>
    <cellStyle name="Normal 2 2" xfId="56" xr:uid="{00000000-0005-0000-0000-00005B000000}"/>
    <cellStyle name="Normal 2 2 2" xfId="125" xr:uid="{BB9B235D-7368-4271-AA16-BB4FC7619F51}"/>
    <cellStyle name="Normal 2 3" xfId="134" xr:uid="{AC386CEA-C9B7-48B3-94C4-B9A6627B230B}"/>
    <cellStyle name="Normal 2 4" xfId="143" xr:uid="{10529D2B-5474-4900-8A9E-6EC33658B315}"/>
    <cellStyle name="Normal 3" xfId="12" xr:uid="{00000000-0005-0000-0000-00005C000000}"/>
    <cellStyle name="Normal 3 2" xfId="131" xr:uid="{0EA1B313-5569-4EB3-9671-309267A77B21}"/>
    <cellStyle name="Normal 4" xfId="115" xr:uid="{9DA0F271-0EA8-41A8-8B7F-A5BF00F84F4A}"/>
    <cellStyle name="Normal 5" xfId="117" xr:uid="{A31D3B8A-DDC3-43C7-A909-3552B6020DC7}"/>
    <cellStyle name="Normal 6" xfId="121" xr:uid="{EF0C280F-D993-4002-8F5D-D15AEE12DB26}"/>
    <cellStyle name="Normal 7" xfId="132" xr:uid="{9765A24D-0312-4B51-A86B-1E99EFA5894B}"/>
    <cellStyle name="Normal 8" xfId="137" xr:uid="{4081B192-B4B1-4428-B468-AF8E187D8891}"/>
    <cellStyle name="Normal 9" xfId="141" xr:uid="{AF84D441-21C9-484E-A80E-7F4F6A73EA78}"/>
    <cellStyle name="Note" xfId="49" xr:uid="{00000000-0005-0000-0000-00005D000000}"/>
    <cellStyle name="Note 2" xfId="93" xr:uid="{00000000-0005-0000-0000-00005E000000}"/>
    <cellStyle name="Note 3" xfId="100" xr:uid="{00000000-0005-0000-0000-00005F000000}"/>
    <cellStyle name="Note 4" xfId="110" xr:uid="{00000000-0005-0000-0000-000060000000}"/>
    <cellStyle name="Output" xfId="50" xr:uid="{00000000-0005-0000-0000-000061000000}"/>
    <cellStyle name="Output 2" xfId="86" xr:uid="{00000000-0005-0000-0000-000062000000}"/>
    <cellStyle name="Output 2 2" xfId="89" xr:uid="{00000000-0005-0000-0000-000063000000}"/>
    <cellStyle name="Output 2 3" xfId="96" xr:uid="{00000000-0005-0000-0000-000064000000}"/>
    <cellStyle name="Output 2 4" xfId="106" xr:uid="{00000000-0005-0000-0000-000065000000}"/>
    <cellStyle name="Output 3" xfId="94" xr:uid="{00000000-0005-0000-0000-000066000000}"/>
    <cellStyle name="Output 4" xfId="101" xr:uid="{00000000-0005-0000-0000-000067000000}"/>
    <cellStyle name="Output 5" xfId="111" xr:uid="{00000000-0005-0000-0000-000068000000}"/>
    <cellStyle name="Title" xfId="51" xr:uid="{00000000-0005-0000-0000-000069000000}"/>
    <cellStyle name="Title 2" xfId="87" xr:uid="{00000000-0005-0000-0000-00006A000000}"/>
    <cellStyle name="Total 2" xfId="52" xr:uid="{00000000-0005-0000-0000-00006B000000}"/>
    <cellStyle name="Total 2 2" xfId="90" xr:uid="{00000000-0005-0000-0000-00006C000000}"/>
    <cellStyle name="Total 2 3" xfId="97" xr:uid="{00000000-0005-0000-0000-00006D000000}"/>
    <cellStyle name="Total 2 4" xfId="107" xr:uid="{00000000-0005-0000-0000-00006E000000}"/>
    <cellStyle name="Warning Text" xfId="53" xr:uid="{00000000-0005-0000-0000-00006F000000}"/>
  </cellStyles>
  <dxfs count="0"/>
  <tableStyles count="0" defaultTableStyle="TableStyleMedium9" defaultPivotStyle="PivotStyleLight16"/>
  <colors>
    <mruColors>
      <color rgb="FF007774"/>
      <color rgb="FFFF00FF"/>
      <color rgb="FF6600CC"/>
      <color rgb="FF00FFFF"/>
      <color rgb="FF66FFFF"/>
      <color rgb="FF9933FF"/>
      <color rgb="FF0000CC"/>
      <color rgb="FFFFCCFF"/>
      <color rgb="FF9F9F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1336097</xdr:colOff>
      <xdr:row>3</xdr:row>
      <xdr:rowOff>124731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9525" y="0"/>
          <a:ext cx="1343025" cy="896256"/>
        </a:xfrm>
        <a:prstGeom prst="rect">
          <a:avLst/>
        </a:prstGeom>
      </xdr:spPr>
    </xdr:pic>
    <xdr:clientData/>
  </xdr:twoCellAnchor>
  <xdr:twoCellAnchor>
    <xdr:from>
      <xdr:col>10</xdr:col>
      <xdr:colOff>273957</xdr:colOff>
      <xdr:row>0</xdr:row>
      <xdr:rowOff>39915</xdr:rowOff>
    </xdr:from>
    <xdr:to>
      <xdr:col>10</xdr:col>
      <xdr:colOff>1485446</xdr:colOff>
      <xdr:row>3</xdr:row>
      <xdr:rowOff>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666107" y="39915"/>
          <a:ext cx="1211489" cy="7316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457200</xdr:colOff>
          <xdr:row>0</xdr:row>
          <xdr:rowOff>0</xdr:rowOff>
        </xdr:from>
        <xdr:to>
          <xdr:col>5</xdr:col>
          <xdr:colOff>838200</xdr:colOff>
          <xdr:row>3</xdr:row>
          <xdr:rowOff>0</xdr:rowOff>
        </xdr:to>
        <xdr:sp macro="" textlink="">
          <xdr:nvSpPr>
            <xdr:cNvPr id="113665" name="Object 1" hidden="1">
              <a:extLst>
                <a:ext uri="{63B3BB69-23CF-44E3-9099-C40C66FF867C}">
                  <a14:compatExt spid="_x0000_s113665"/>
                </a:ext>
                <a:ext uri="{FF2B5EF4-FFF2-40B4-BE49-F238E27FC236}">
                  <a16:creationId xmlns:a16="http://schemas.microsoft.com/office/drawing/2014/main" id="{00000000-0008-0000-0B00-000001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1546266</xdr:colOff>
      <xdr:row>0</xdr:row>
      <xdr:rowOff>0</xdr:rowOff>
    </xdr:from>
    <xdr:to>
      <xdr:col>2</xdr:col>
      <xdr:colOff>1336097</xdr:colOff>
      <xdr:row>3</xdr:row>
      <xdr:rowOff>124731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28604" y="0"/>
          <a:ext cx="1917493" cy="9040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EC4AD-DFAF-4834-A5F0-C080ADEB303A}">
  <sheetPr>
    <tabColor rgb="FF007774"/>
    <pageSetUpPr fitToPage="1"/>
  </sheetPr>
  <dimension ref="A1:AK192"/>
  <sheetViews>
    <sheetView tabSelected="1" topLeftCell="A115" zoomScale="77" zoomScaleNormal="77" workbookViewId="0">
      <selection activeCell="N24" sqref="N24"/>
    </sheetView>
  </sheetViews>
  <sheetFormatPr baseColWidth="10" defaultColWidth="9.140625" defaultRowHeight="20.25" customHeight="1" x14ac:dyDescent="0.25"/>
  <cols>
    <col min="1" max="1" width="25.28515625" style="9" customWidth="1"/>
    <col min="2" max="2" width="32" style="8" customWidth="1"/>
    <col min="3" max="3" width="44" customWidth="1"/>
    <col min="4" max="4" width="16" customWidth="1"/>
    <col min="5" max="5" width="12.85546875" customWidth="1"/>
    <col min="6" max="6" width="13.140625" style="6" customWidth="1"/>
    <col min="7" max="7" width="16.7109375" customWidth="1"/>
    <col min="8" max="8" width="12.7109375" customWidth="1"/>
    <col min="9" max="9" width="17" customWidth="1"/>
    <col min="10" max="10" width="11.140625" customWidth="1"/>
    <col min="11" max="11" width="37.28515625" style="7" customWidth="1"/>
    <col min="12" max="12" width="15.5703125" customWidth="1"/>
    <col min="13" max="13" width="11.85546875" style="8" customWidth="1"/>
  </cols>
  <sheetData>
    <row r="1" spans="1:13" ht="20.25" customHeight="1" x14ac:dyDescent="0.25">
      <c r="A1" s="14" t="s">
        <v>2</v>
      </c>
      <c r="B1" s="15"/>
      <c r="C1" s="16"/>
      <c r="D1" s="17"/>
      <c r="E1" s="18"/>
      <c r="F1" s="19"/>
      <c r="G1" s="20"/>
      <c r="H1" s="21"/>
      <c r="I1" s="22"/>
      <c r="J1" s="23"/>
      <c r="K1" s="24"/>
      <c r="L1" s="21"/>
      <c r="M1" s="25"/>
    </row>
    <row r="2" spans="1:13" ht="20.25" customHeight="1" x14ac:dyDescent="0.2">
      <c r="A2" s="26"/>
      <c r="B2" s="27"/>
      <c r="C2" s="28"/>
      <c r="D2" s="29"/>
      <c r="E2" s="30"/>
      <c r="F2" s="31"/>
      <c r="G2" s="32"/>
      <c r="H2" s="33"/>
      <c r="I2" s="34"/>
      <c r="J2" s="35"/>
      <c r="K2" s="36"/>
      <c r="L2" s="33"/>
      <c r="M2" s="37"/>
    </row>
    <row r="3" spans="1:13" ht="20.25" customHeight="1" x14ac:dyDescent="0.2">
      <c r="A3" s="26"/>
      <c r="B3" s="27"/>
      <c r="C3" s="28"/>
      <c r="D3" s="29"/>
      <c r="E3" s="30"/>
      <c r="F3" s="31"/>
      <c r="G3" s="32"/>
      <c r="H3" s="33"/>
      <c r="I3" s="34"/>
      <c r="J3" s="35"/>
      <c r="K3" s="36"/>
      <c r="L3" s="33"/>
      <c r="M3" s="37"/>
    </row>
    <row r="4" spans="1:13" ht="20.25" customHeight="1" x14ac:dyDescent="0.2">
      <c r="A4" s="224" t="s">
        <v>1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</row>
    <row r="5" spans="1:13" ht="20.25" customHeight="1" x14ac:dyDescent="0.2">
      <c r="A5" s="225" t="s">
        <v>8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</row>
    <row r="6" spans="1:13" ht="20.25" customHeight="1" x14ac:dyDescent="0.25">
      <c r="A6" s="38"/>
      <c r="B6" s="39" t="s">
        <v>2</v>
      </c>
      <c r="C6" s="40"/>
      <c r="D6" s="41"/>
      <c r="E6" s="42"/>
      <c r="F6" s="43"/>
      <c r="G6" s="44"/>
      <c r="H6" s="45"/>
      <c r="I6" s="46"/>
      <c r="J6" s="47"/>
      <c r="K6" s="48"/>
      <c r="L6" s="42"/>
      <c r="M6" s="49"/>
    </row>
    <row r="7" spans="1:13" ht="53.25" customHeight="1" x14ac:dyDescent="0.2">
      <c r="A7" s="50" t="s">
        <v>9</v>
      </c>
      <c r="B7" s="51" t="s">
        <v>10</v>
      </c>
      <c r="C7" s="51" t="s">
        <v>0</v>
      </c>
      <c r="D7" s="51" t="s">
        <v>11</v>
      </c>
      <c r="E7" s="51" t="s">
        <v>12</v>
      </c>
      <c r="F7" s="50" t="s">
        <v>13</v>
      </c>
      <c r="G7" s="51" t="s">
        <v>14</v>
      </c>
      <c r="H7" s="51" t="s">
        <v>15</v>
      </c>
      <c r="I7" s="51" t="s">
        <v>16</v>
      </c>
      <c r="J7" s="51" t="s">
        <v>17</v>
      </c>
      <c r="K7" s="51" t="s">
        <v>18</v>
      </c>
      <c r="L7" s="51" t="s">
        <v>19</v>
      </c>
      <c r="M7" s="51" t="s">
        <v>20</v>
      </c>
    </row>
    <row r="8" spans="1:13" s="1" customFormat="1" ht="39" customHeight="1" x14ac:dyDescent="0.2">
      <c r="A8" s="52" t="s">
        <v>21</v>
      </c>
      <c r="B8" s="53" t="s">
        <v>22</v>
      </c>
      <c r="C8" s="53" t="s">
        <v>23</v>
      </c>
      <c r="D8" s="54">
        <v>94985.1</v>
      </c>
      <c r="E8" s="52" t="s">
        <v>6</v>
      </c>
      <c r="F8" s="55" t="s">
        <v>24</v>
      </c>
      <c r="G8" s="54">
        <v>94985.1</v>
      </c>
      <c r="H8" s="52"/>
      <c r="I8" s="54">
        <v>94985.1</v>
      </c>
      <c r="J8" s="52" t="s">
        <v>25</v>
      </c>
      <c r="K8" s="53" t="s">
        <v>5</v>
      </c>
      <c r="L8" s="54">
        <v>94985.1</v>
      </c>
      <c r="M8" s="56" t="s">
        <v>26</v>
      </c>
    </row>
    <row r="9" spans="1:13" s="1" customFormat="1" ht="33" customHeight="1" x14ac:dyDescent="0.2">
      <c r="A9" s="52" t="s">
        <v>27</v>
      </c>
      <c r="B9" s="53" t="s">
        <v>22</v>
      </c>
      <c r="C9" s="53" t="s">
        <v>23</v>
      </c>
      <c r="D9" s="54">
        <v>250974.9</v>
      </c>
      <c r="E9" s="52" t="s">
        <v>6</v>
      </c>
      <c r="F9" s="55" t="s">
        <v>24</v>
      </c>
      <c r="G9" s="54">
        <v>250974.9</v>
      </c>
      <c r="H9" s="52"/>
      <c r="I9" s="54">
        <v>250974.9</v>
      </c>
      <c r="J9" s="52" t="s">
        <v>25</v>
      </c>
      <c r="K9" s="53" t="s">
        <v>5</v>
      </c>
      <c r="L9" s="54">
        <v>250974.9</v>
      </c>
      <c r="M9" s="56" t="s">
        <v>26</v>
      </c>
    </row>
    <row r="10" spans="1:13" s="1" customFormat="1" ht="37.5" customHeight="1" x14ac:dyDescent="0.2">
      <c r="A10" s="52" t="s">
        <v>28</v>
      </c>
      <c r="B10" s="53" t="s">
        <v>22</v>
      </c>
      <c r="C10" s="53" t="s">
        <v>23</v>
      </c>
      <c r="D10" s="54">
        <v>125047.8</v>
      </c>
      <c r="E10" s="52" t="s">
        <v>6</v>
      </c>
      <c r="F10" s="55" t="s">
        <v>29</v>
      </c>
      <c r="G10" s="54">
        <v>125047.8</v>
      </c>
      <c r="H10" s="52"/>
      <c r="I10" s="54">
        <v>125047.8</v>
      </c>
      <c r="J10" s="52" t="s">
        <v>25</v>
      </c>
      <c r="K10" s="53" t="s">
        <v>5</v>
      </c>
      <c r="L10" s="54">
        <v>125047.8</v>
      </c>
      <c r="M10" s="56" t="s">
        <v>26</v>
      </c>
    </row>
    <row r="11" spans="1:13" s="1" customFormat="1" ht="33" customHeight="1" x14ac:dyDescent="0.2">
      <c r="A11" s="52" t="s">
        <v>30</v>
      </c>
      <c r="B11" s="53" t="s">
        <v>22</v>
      </c>
      <c r="C11" s="53" t="s">
        <v>23</v>
      </c>
      <c r="D11" s="54">
        <v>15598.98</v>
      </c>
      <c r="E11" s="52" t="s">
        <v>6</v>
      </c>
      <c r="F11" s="55" t="s">
        <v>31</v>
      </c>
      <c r="G11" s="54">
        <v>15598.98</v>
      </c>
      <c r="H11" s="52"/>
      <c r="I11" s="54">
        <v>15598.98</v>
      </c>
      <c r="J11" s="52" t="s">
        <v>25</v>
      </c>
      <c r="K11" s="53" t="s">
        <v>5</v>
      </c>
      <c r="L11" s="54">
        <v>15598.98</v>
      </c>
      <c r="M11" s="56" t="s">
        <v>26</v>
      </c>
    </row>
    <row r="12" spans="1:13" s="1" customFormat="1" ht="32.25" customHeight="1" x14ac:dyDescent="0.2">
      <c r="A12" s="52" t="s">
        <v>32</v>
      </c>
      <c r="B12" s="53" t="s">
        <v>22</v>
      </c>
      <c r="C12" s="53" t="s">
        <v>23</v>
      </c>
      <c r="D12" s="54">
        <v>227642.18</v>
      </c>
      <c r="E12" s="52" t="s">
        <v>6</v>
      </c>
      <c r="F12" s="55" t="s">
        <v>33</v>
      </c>
      <c r="G12" s="54">
        <v>227642.18</v>
      </c>
      <c r="H12" s="52"/>
      <c r="I12" s="54">
        <v>227642.18</v>
      </c>
      <c r="J12" s="52" t="s">
        <v>25</v>
      </c>
      <c r="K12" s="53" t="s">
        <v>5</v>
      </c>
      <c r="L12" s="54">
        <v>227642.18</v>
      </c>
      <c r="M12" s="56" t="s">
        <v>26</v>
      </c>
    </row>
    <row r="13" spans="1:13" s="1" customFormat="1" ht="35.25" customHeight="1" x14ac:dyDescent="0.2">
      <c r="A13" s="52" t="s">
        <v>34</v>
      </c>
      <c r="B13" s="53" t="s">
        <v>22</v>
      </c>
      <c r="C13" s="53" t="s">
        <v>23</v>
      </c>
      <c r="D13" s="54">
        <v>81717.3</v>
      </c>
      <c r="E13" s="52" t="s">
        <v>6</v>
      </c>
      <c r="F13" s="55" t="s">
        <v>33</v>
      </c>
      <c r="G13" s="54">
        <v>81717.3</v>
      </c>
      <c r="H13" s="52"/>
      <c r="I13" s="54">
        <v>81717.3</v>
      </c>
      <c r="J13" s="52" t="s">
        <v>25</v>
      </c>
      <c r="K13" s="53" t="s">
        <v>5</v>
      </c>
      <c r="L13" s="54">
        <v>81717.3</v>
      </c>
      <c r="M13" s="56" t="s">
        <v>26</v>
      </c>
    </row>
    <row r="14" spans="1:13" s="1" customFormat="1" ht="31.5" customHeight="1" x14ac:dyDescent="0.2">
      <c r="A14" s="52" t="s">
        <v>35</v>
      </c>
      <c r="B14" s="53" t="s">
        <v>22</v>
      </c>
      <c r="C14" s="53" t="s">
        <v>23</v>
      </c>
      <c r="D14" s="54">
        <v>332692.2</v>
      </c>
      <c r="E14" s="52" t="s">
        <v>6</v>
      </c>
      <c r="F14" s="55" t="s">
        <v>36</v>
      </c>
      <c r="G14" s="54">
        <v>332692.2</v>
      </c>
      <c r="H14" s="52"/>
      <c r="I14" s="54">
        <v>332692.2</v>
      </c>
      <c r="J14" s="52" t="s">
        <v>25</v>
      </c>
      <c r="K14" s="53" t="s">
        <v>5</v>
      </c>
      <c r="L14" s="54">
        <v>332692.2</v>
      </c>
      <c r="M14" s="56" t="s">
        <v>26</v>
      </c>
    </row>
    <row r="15" spans="1:13" s="1" customFormat="1" ht="33.75" customHeight="1" x14ac:dyDescent="0.2">
      <c r="A15" s="52" t="s">
        <v>37</v>
      </c>
      <c r="B15" s="53" t="s">
        <v>22</v>
      </c>
      <c r="C15" s="53" t="s">
        <v>23</v>
      </c>
      <c r="D15" s="54">
        <v>77994.899999999994</v>
      </c>
      <c r="E15" s="52" t="s">
        <v>6</v>
      </c>
      <c r="F15" s="55" t="s">
        <v>38</v>
      </c>
      <c r="G15" s="54">
        <v>77994.899999999994</v>
      </c>
      <c r="H15" s="52"/>
      <c r="I15" s="54">
        <v>77994.899999999994</v>
      </c>
      <c r="J15" s="52" t="s">
        <v>25</v>
      </c>
      <c r="K15" s="53" t="s">
        <v>5</v>
      </c>
      <c r="L15" s="54">
        <v>77994.899999999994</v>
      </c>
      <c r="M15" s="56" t="s">
        <v>26</v>
      </c>
    </row>
    <row r="16" spans="1:13" s="1" customFormat="1" ht="31.5" customHeight="1" x14ac:dyDescent="0.2">
      <c r="A16" s="52" t="s">
        <v>39</v>
      </c>
      <c r="B16" s="53" t="s">
        <v>22</v>
      </c>
      <c r="C16" s="53" t="s">
        <v>23</v>
      </c>
      <c r="D16" s="54">
        <v>786642.44</v>
      </c>
      <c r="E16" s="52" t="s">
        <v>6</v>
      </c>
      <c r="F16" s="57">
        <v>43959</v>
      </c>
      <c r="G16" s="54">
        <v>786642.44</v>
      </c>
      <c r="H16" s="52"/>
      <c r="I16" s="54">
        <v>786642.44</v>
      </c>
      <c r="J16" s="52" t="s">
        <v>25</v>
      </c>
      <c r="K16" s="53" t="s">
        <v>5</v>
      </c>
      <c r="L16" s="54">
        <v>786642.44</v>
      </c>
      <c r="M16" s="56" t="s">
        <v>26</v>
      </c>
    </row>
    <row r="17" spans="1:13" s="1" customFormat="1" ht="29.25" customHeight="1" x14ac:dyDescent="0.25">
      <c r="A17" s="58"/>
      <c r="B17" s="59"/>
      <c r="C17" s="59" t="s">
        <v>40</v>
      </c>
      <c r="D17" s="60">
        <f>SUM(D8:D16)</f>
        <v>1993295.7999999998</v>
      </c>
      <c r="E17" s="58"/>
      <c r="F17" s="61"/>
      <c r="G17" s="62">
        <v>1993295.8</v>
      </c>
      <c r="H17" s="58"/>
      <c r="I17" s="60">
        <v>1993295.8</v>
      </c>
      <c r="J17" s="58"/>
      <c r="K17" s="63"/>
      <c r="L17" s="60">
        <v>1993295.8</v>
      </c>
      <c r="M17" s="64"/>
    </row>
    <row r="18" spans="1:13" s="1" customFormat="1" ht="22.5" customHeight="1" x14ac:dyDescent="0.25">
      <c r="A18" s="65"/>
      <c r="B18" s="66"/>
      <c r="C18" s="66"/>
      <c r="D18" s="67"/>
      <c r="E18" s="65"/>
      <c r="F18" s="68"/>
      <c r="G18" s="69"/>
      <c r="H18" s="65"/>
      <c r="I18" s="67"/>
      <c r="J18" s="65"/>
      <c r="K18" s="70"/>
      <c r="L18" s="67"/>
      <c r="M18" s="71"/>
    </row>
    <row r="19" spans="1:13" s="1" customFormat="1" ht="36.75" customHeight="1" x14ac:dyDescent="0.2">
      <c r="A19" s="5" t="s">
        <v>41</v>
      </c>
      <c r="B19" s="72" t="s">
        <v>42</v>
      </c>
      <c r="C19" s="53" t="s">
        <v>43</v>
      </c>
      <c r="D19" s="54">
        <v>250000</v>
      </c>
      <c r="E19" s="52" t="s">
        <v>6</v>
      </c>
      <c r="F19" s="57">
        <v>43750</v>
      </c>
      <c r="G19" s="54">
        <v>250000</v>
      </c>
      <c r="H19" s="52"/>
      <c r="I19" s="54">
        <v>250000</v>
      </c>
      <c r="J19" s="52" t="s">
        <v>44</v>
      </c>
      <c r="K19" s="53" t="s">
        <v>45</v>
      </c>
      <c r="L19" s="54">
        <v>150000</v>
      </c>
      <c r="M19" s="56" t="s">
        <v>26</v>
      </c>
    </row>
    <row r="20" spans="1:13" s="1" customFormat="1" ht="36" customHeight="1" x14ac:dyDescent="0.2">
      <c r="A20" s="5" t="s">
        <v>41</v>
      </c>
      <c r="B20" s="72" t="s">
        <v>42</v>
      </c>
      <c r="C20" s="53" t="s">
        <v>43</v>
      </c>
      <c r="D20" s="52" t="s">
        <v>46</v>
      </c>
      <c r="E20" s="52" t="s">
        <v>6</v>
      </c>
      <c r="F20" s="57">
        <v>43750</v>
      </c>
      <c r="G20" s="52" t="s">
        <v>47</v>
      </c>
      <c r="H20" s="52"/>
      <c r="I20" s="52" t="s">
        <v>46</v>
      </c>
      <c r="J20" s="52" t="s">
        <v>48</v>
      </c>
      <c r="K20" s="53" t="s">
        <v>45</v>
      </c>
      <c r="L20" s="54">
        <v>100000</v>
      </c>
      <c r="M20" s="56" t="s">
        <v>26</v>
      </c>
    </row>
    <row r="21" spans="1:13" s="1" customFormat="1" ht="33" customHeight="1" x14ac:dyDescent="0.2">
      <c r="A21" s="5" t="s">
        <v>49</v>
      </c>
      <c r="B21" s="72" t="s">
        <v>42</v>
      </c>
      <c r="C21" s="53" t="s">
        <v>43</v>
      </c>
      <c r="D21" s="54">
        <v>50000</v>
      </c>
      <c r="E21" s="52" t="s">
        <v>6</v>
      </c>
      <c r="F21" s="55" t="s">
        <v>24</v>
      </c>
      <c r="G21" s="54">
        <v>50000</v>
      </c>
      <c r="H21" s="52"/>
      <c r="I21" s="54">
        <v>50000</v>
      </c>
      <c r="J21" s="52" t="s">
        <v>44</v>
      </c>
      <c r="K21" s="53" t="s">
        <v>45</v>
      </c>
      <c r="L21" s="54">
        <v>30000</v>
      </c>
      <c r="M21" s="56" t="s">
        <v>26</v>
      </c>
    </row>
    <row r="22" spans="1:13" s="1" customFormat="1" ht="31.5" customHeight="1" x14ac:dyDescent="0.2">
      <c r="A22" s="5" t="s">
        <v>49</v>
      </c>
      <c r="B22" s="72" t="s">
        <v>42</v>
      </c>
      <c r="C22" s="53" t="s">
        <v>43</v>
      </c>
      <c r="D22" s="52" t="s">
        <v>46</v>
      </c>
      <c r="E22" s="52" t="s">
        <v>6</v>
      </c>
      <c r="F22" s="55" t="s">
        <v>24</v>
      </c>
      <c r="G22" s="52" t="s">
        <v>47</v>
      </c>
      <c r="H22" s="52"/>
      <c r="I22" s="52" t="s">
        <v>46</v>
      </c>
      <c r="J22" s="52" t="s">
        <v>48</v>
      </c>
      <c r="K22" s="53" t="s">
        <v>45</v>
      </c>
      <c r="L22" s="54">
        <v>20000</v>
      </c>
      <c r="M22" s="56" t="s">
        <v>26</v>
      </c>
    </row>
    <row r="23" spans="1:13" s="1" customFormat="1" ht="36.75" customHeight="1" x14ac:dyDescent="0.2">
      <c r="A23" s="5" t="s">
        <v>50</v>
      </c>
      <c r="B23" s="72" t="s">
        <v>42</v>
      </c>
      <c r="C23" s="53" t="s">
        <v>43</v>
      </c>
      <c r="D23" s="54">
        <v>200000</v>
      </c>
      <c r="E23" s="52" t="s">
        <v>6</v>
      </c>
      <c r="F23" s="55" t="s">
        <v>24</v>
      </c>
      <c r="G23" s="54">
        <v>200000</v>
      </c>
      <c r="H23" s="52"/>
      <c r="I23" s="54">
        <v>200000</v>
      </c>
      <c r="J23" s="52" t="s">
        <v>44</v>
      </c>
      <c r="K23" s="53" t="s">
        <v>45</v>
      </c>
      <c r="L23" s="54">
        <v>125000</v>
      </c>
      <c r="M23" s="56" t="s">
        <v>26</v>
      </c>
    </row>
    <row r="24" spans="1:13" s="1" customFormat="1" ht="36.75" customHeight="1" x14ac:dyDescent="0.2">
      <c r="A24" s="5" t="s">
        <v>50</v>
      </c>
      <c r="B24" s="72" t="s">
        <v>42</v>
      </c>
      <c r="C24" s="53" t="s">
        <v>43</v>
      </c>
      <c r="D24" s="52" t="s">
        <v>46</v>
      </c>
      <c r="E24" s="52" t="s">
        <v>6</v>
      </c>
      <c r="F24" s="55" t="s">
        <v>24</v>
      </c>
      <c r="G24" s="52" t="s">
        <v>47</v>
      </c>
      <c r="H24" s="52"/>
      <c r="I24" s="52" t="s">
        <v>46</v>
      </c>
      <c r="J24" s="52" t="s">
        <v>48</v>
      </c>
      <c r="K24" s="53" t="s">
        <v>51</v>
      </c>
      <c r="L24" s="54">
        <v>75000</v>
      </c>
      <c r="M24" s="56" t="s">
        <v>26</v>
      </c>
    </row>
    <row r="25" spans="1:13" s="1" customFormat="1" ht="39" customHeight="1" x14ac:dyDescent="0.2">
      <c r="A25" s="5" t="s">
        <v>52</v>
      </c>
      <c r="B25" s="72" t="s">
        <v>42</v>
      </c>
      <c r="C25" s="53" t="s">
        <v>43</v>
      </c>
      <c r="D25" s="54">
        <v>200000</v>
      </c>
      <c r="E25" s="52" t="s">
        <v>6</v>
      </c>
      <c r="F25" s="57">
        <v>44013</v>
      </c>
      <c r="G25" s="54">
        <v>200000</v>
      </c>
      <c r="H25" s="52"/>
      <c r="I25" s="54">
        <v>200000</v>
      </c>
      <c r="J25" s="52" t="s">
        <v>48</v>
      </c>
      <c r="K25" s="53" t="s">
        <v>51</v>
      </c>
      <c r="L25" s="54">
        <v>125000</v>
      </c>
      <c r="M25" s="56" t="s">
        <v>26</v>
      </c>
    </row>
    <row r="26" spans="1:13" s="1" customFormat="1" ht="33.75" customHeight="1" x14ac:dyDescent="0.2">
      <c r="A26" s="5" t="s">
        <v>52</v>
      </c>
      <c r="B26" s="72" t="s">
        <v>42</v>
      </c>
      <c r="C26" s="53" t="s">
        <v>43</v>
      </c>
      <c r="D26" s="52" t="s">
        <v>46</v>
      </c>
      <c r="E26" s="52" t="s">
        <v>6</v>
      </c>
      <c r="F26" s="57">
        <v>44013</v>
      </c>
      <c r="G26" s="52" t="s">
        <v>47</v>
      </c>
      <c r="H26" s="52"/>
      <c r="I26" s="52" t="s">
        <v>46</v>
      </c>
      <c r="J26" s="52" t="s">
        <v>48</v>
      </c>
      <c r="K26" s="53" t="s">
        <v>51</v>
      </c>
      <c r="L26" s="54">
        <v>75000</v>
      </c>
      <c r="M26" s="56" t="s">
        <v>26</v>
      </c>
    </row>
    <row r="27" spans="1:13" s="1" customFormat="1" ht="37.5" customHeight="1" x14ac:dyDescent="0.2">
      <c r="A27" s="5" t="s">
        <v>53</v>
      </c>
      <c r="B27" s="72" t="s">
        <v>42</v>
      </c>
      <c r="C27" s="53" t="s">
        <v>43</v>
      </c>
      <c r="D27" s="54">
        <v>250000</v>
      </c>
      <c r="E27" s="52" t="s">
        <v>6</v>
      </c>
      <c r="F27" s="55" t="s">
        <v>54</v>
      </c>
      <c r="G27" s="54">
        <v>250000</v>
      </c>
      <c r="H27" s="52"/>
      <c r="I27" s="54">
        <v>250000</v>
      </c>
      <c r="J27" s="52" t="s">
        <v>44</v>
      </c>
      <c r="K27" s="53" t="s">
        <v>45</v>
      </c>
      <c r="L27" s="54">
        <v>150000</v>
      </c>
      <c r="M27" s="56" t="s">
        <v>26</v>
      </c>
    </row>
    <row r="28" spans="1:13" s="1" customFormat="1" ht="36" customHeight="1" x14ac:dyDescent="0.2">
      <c r="A28" s="5" t="s">
        <v>53</v>
      </c>
      <c r="B28" s="72" t="s">
        <v>42</v>
      </c>
      <c r="C28" s="53" t="s">
        <v>43</v>
      </c>
      <c r="D28" s="52" t="s">
        <v>46</v>
      </c>
      <c r="E28" s="52" t="s">
        <v>6</v>
      </c>
      <c r="F28" s="55" t="s">
        <v>54</v>
      </c>
      <c r="G28" s="52" t="s">
        <v>47</v>
      </c>
      <c r="H28" s="52"/>
      <c r="I28" s="52" t="s">
        <v>46</v>
      </c>
      <c r="J28" s="52" t="s">
        <v>48</v>
      </c>
      <c r="K28" s="53" t="s">
        <v>51</v>
      </c>
      <c r="L28" s="54">
        <v>100000</v>
      </c>
      <c r="M28" s="56" t="s">
        <v>26</v>
      </c>
    </row>
    <row r="29" spans="1:13" s="1" customFormat="1" ht="38.25" customHeight="1" x14ac:dyDescent="0.2">
      <c r="A29" s="5" t="s">
        <v>55</v>
      </c>
      <c r="B29" s="72" t="s">
        <v>42</v>
      </c>
      <c r="C29" s="53" t="s">
        <v>43</v>
      </c>
      <c r="D29" s="54">
        <v>200000</v>
      </c>
      <c r="E29" s="52" t="s">
        <v>6</v>
      </c>
      <c r="F29" s="55" t="s">
        <v>56</v>
      </c>
      <c r="G29" s="54">
        <v>200000</v>
      </c>
      <c r="H29" s="52"/>
      <c r="I29" s="54">
        <v>200000</v>
      </c>
      <c r="J29" s="52" t="s">
        <v>44</v>
      </c>
      <c r="K29" s="53" t="s">
        <v>45</v>
      </c>
      <c r="L29" s="54">
        <v>125000</v>
      </c>
      <c r="M29" s="56" t="s">
        <v>26</v>
      </c>
    </row>
    <row r="30" spans="1:13" s="1" customFormat="1" ht="39.75" customHeight="1" x14ac:dyDescent="0.2">
      <c r="A30" s="5" t="s">
        <v>55</v>
      </c>
      <c r="B30" s="72" t="s">
        <v>42</v>
      </c>
      <c r="C30" s="53" t="s">
        <v>43</v>
      </c>
      <c r="D30" s="52" t="s">
        <v>46</v>
      </c>
      <c r="E30" s="52" t="s">
        <v>6</v>
      </c>
      <c r="F30" s="55" t="s">
        <v>56</v>
      </c>
      <c r="G30" s="52" t="s">
        <v>47</v>
      </c>
      <c r="H30" s="52"/>
      <c r="I30" s="52" t="s">
        <v>46</v>
      </c>
      <c r="J30" s="52" t="s">
        <v>48</v>
      </c>
      <c r="K30" s="53" t="s">
        <v>43</v>
      </c>
      <c r="L30" s="54">
        <v>75000</v>
      </c>
      <c r="M30" s="56" t="s">
        <v>26</v>
      </c>
    </row>
    <row r="31" spans="1:13" s="1" customFormat="1" ht="36.75" customHeight="1" x14ac:dyDescent="0.2">
      <c r="A31" s="5" t="s">
        <v>57</v>
      </c>
      <c r="B31" s="72" t="s">
        <v>42</v>
      </c>
      <c r="C31" s="53" t="s">
        <v>43</v>
      </c>
      <c r="D31" s="54">
        <v>200000</v>
      </c>
      <c r="E31" s="52" t="s">
        <v>6</v>
      </c>
      <c r="F31" s="55" t="s">
        <v>58</v>
      </c>
      <c r="G31" s="54">
        <v>200000</v>
      </c>
      <c r="H31" s="52"/>
      <c r="I31" s="54">
        <v>200000</v>
      </c>
      <c r="J31" s="52" t="s">
        <v>44</v>
      </c>
      <c r="K31" s="53" t="s">
        <v>45</v>
      </c>
      <c r="L31" s="54">
        <v>125000</v>
      </c>
      <c r="M31" s="56" t="s">
        <v>26</v>
      </c>
    </row>
    <row r="32" spans="1:13" s="1" customFormat="1" ht="35.25" customHeight="1" x14ac:dyDescent="0.2">
      <c r="A32" s="5" t="s">
        <v>57</v>
      </c>
      <c r="B32" s="72" t="s">
        <v>42</v>
      </c>
      <c r="C32" s="53" t="s">
        <v>43</v>
      </c>
      <c r="D32" s="52" t="s">
        <v>46</v>
      </c>
      <c r="E32" s="52" t="s">
        <v>6</v>
      </c>
      <c r="F32" s="55" t="s">
        <v>58</v>
      </c>
      <c r="G32" s="52" t="s">
        <v>47</v>
      </c>
      <c r="H32" s="52"/>
      <c r="I32" s="52" t="s">
        <v>46</v>
      </c>
      <c r="J32" s="52" t="s">
        <v>48</v>
      </c>
      <c r="K32" s="53" t="s">
        <v>51</v>
      </c>
      <c r="L32" s="54">
        <v>75000</v>
      </c>
      <c r="M32" s="56" t="s">
        <v>26</v>
      </c>
    </row>
    <row r="33" spans="1:13" s="1" customFormat="1" ht="34.5" customHeight="1" x14ac:dyDescent="0.2">
      <c r="A33" s="5" t="s">
        <v>59</v>
      </c>
      <c r="B33" s="72" t="s">
        <v>42</v>
      </c>
      <c r="C33" s="53" t="s">
        <v>43</v>
      </c>
      <c r="D33" s="54">
        <v>200000</v>
      </c>
      <c r="E33" s="52" t="s">
        <v>6</v>
      </c>
      <c r="F33" s="57">
        <v>43892</v>
      </c>
      <c r="G33" s="54">
        <v>200000</v>
      </c>
      <c r="H33" s="52"/>
      <c r="I33" s="54">
        <v>200000</v>
      </c>
      <c r="J33" s="52" t="s">
        <v>48</v>
      </c>
      <c r="K33" s="53" t="s">
        <v>51</v>
      </c>
      <c r="L33" s="54">
        <v>135000</v>
      </c>
      <c r="M33" s="56" t="s">
        <v>26</v>
      </c>
    </row>
    <row r="34" spans="1:13" s="1" customFormat="1" ht="39" customHeight="1" x14ac:dyDescent="0.2">
      <c r="A34" s="5" t="s">
        <v>59</v>
      </c>
      <c r="B34" s="72" t="s">
        <v>42</v>
      </c>
      <c r="C34" s="53" t="s">
        <v>43</v>
      </c>
      <c r="D34" s="52" t="s">
        <v>46</v>
      </c>
      <c r="E34" s="52" t="s">
        <v>6</v>
      </c>
      <c r="F34" s="57">
        <v>43892</v>
      </c>
      <c r="G34" s="52" t="s">
        <v>47</v>
      </c>
      <c r="H34" s="52"/>
      <c r="I34" s="52" t="s">
        <v>46</v>
      </c>
      <c r="J34" s="52" t="s">
        <v>48</v>
      </c>
      <c r="K34" s="53" t="s">
        <v>51</v>
      </c>
      <c r="L34" s="54">
        <v>65000</v>
      </c>
      <c r="M34" s="56" t="s">
        <v>26</v>
      </c>
    </row>
    <row r="35" spans="1:13" s="1" customFormat="1" ht="38.25" customHeight="1" x14ac:dyDescent="0.2">
      <c r="A35" s="5" t="s">
        <v>60</v>
      </c>
      <c r="B35" s="72" t="s">
        <v>42</v>
      </c>
      <c r="C35" s="53" t="s">
        <v>43</v>
      </c>
      <c r="D35" s="54">
        <v>200000</v>
      </c>
      <c r="E35" s="52" t="s">
        <v>6</v>
      </c>
      <c r="F35" s="57">
        <v>44106</v>
      </c>
      <c r="G35" s="54">
        <v>200000</v>
      </c>
      <c r="H35" s="52"/>
      <c r="I35" s="54">
        <v>200000</v>
      </c>
      <c r="J35" s="52" t="s">
        <v>48</v>
      </c>
      <c r="K35" s="53" t="s">
        <v>51</v>
      </c>
      <c r="L35" s="54">
        <v>135000</v>
      </c>
      <c r="M35" s="56" t="s">
        <v>26</v>
      </c>
    </row>
    <row r="36" spans="1:13" s="1" customFormat="1" ht="36.75" customHeight="1" x14ac:dyDescent="0.2">
      <c r="A36" s="5" t="s">
        <v>60</v>
      </c>
      <c r="B36" s="72" t="s">
        <v>42</v>
      </c>
      <c r="C36" s="53" t="s">
        <v>43</v>
      </c>
      <c r="D36" s="52" t="s">
        <v>46</v>
      </c>
      <c r="E36" s="52" t="s">
        <v>6</v>
      </c>
      <c r="F36" s="57">
        <v>44106</v>
      </c>
      <c r="G36" s="52" t="s">
        <v>47</v>
      </c>
      <c r="H36" s="52"/>
      <c r="I36" s="52" t="s">
        <v>46</v>
      </c>
      <c r="J36" s="52" t="s">
        <v>48</v>
      </c>
      <c r="K36" s="53" t="s">
        <v>51</v>
      </c>
      <c r="L36" s="54">
        <v>65000</v>
      </c>
      <c r="M36" s="56" t="s">
        <v>26</v>
      </c>
    </row>
    <row r="37" spans="1:13" s="1" customFormat="1" ht="37.5" customHeight="1" x14ac:dyDescent="0.2">
      <c r="A37" s="5" t="s">
        <v>61</v>
      </c>
      <c r="B37" s="72" t="s">
        <v>42</v>
      </c>
      <c r="C37" s="53" t="s">
        <v>43</v>
      </c>
      <c r="D37" s="54">
        <v>200000</v>
      </c>
      <c r="E37" s="52" t="s">
        <v>6</v>
      </c>
      <c r="F37" s="55" t="s">
        <v>62</v>
      </c>
      <c r="G37" s="54">
        <v>200000</v>
      </c>
      <c r="H37" s="52"/>
      <c r="I37" s="54">
        <v>200000</v>
      </c>
      <c r="J37" s="52" t="s">
        <v>48</v>
      </c>
      <c r="K37" s="53" t="s">
        <v>51</v>
      </c>
      <c r="L37" s="54">
        <v>125000</v>
      </c>
      <c r="M37" s="56" t="s">
        <v>26</v>
      </c>
    </row>
    <row r="38" spans="1:13" s="1" customFormat="1" ht="38.25" customHeight="1" x14ac:dyDescent="0.2">
      <c r="A38" s="5" t="s">
        <v>61</v>
      </c>
      <c r="B38" s="72" t="s">
        <v>42</v>
      </c>
      <c r="C38" s="53" t="s">
        <v>43</v>
      </c>
      <c r="D38" s="52" t="s">
        <v>46</v>
      </c>
      <c r="E38" s="52" t="s">
        <v>6</v>
      </c>
      <c r="F38" s="55" t="s">
        <v>62</v>
      </c>
      <c r="G38" s="52" t="s">
        <v>47</v>
      </c>
      <c r="H38" s="52"/>
      <c r="I38" s="52" t="s">
        <v>46</v>
      </c>
      <c r="J38" s="52" t="s">
        <v>48</v>
      </c>
      <c r="K38" s="53" t="s">
        <v>51</v>
      </c>
      <c r="L38" s="54">
        <v>75000</v>
      </c>
      <c r="M38" s="56" t="s">
        <v>26</v>
      </c>
    </row>
    <row r="39" spans="1:13" s="1" customFormat="1" ht="35.25" customHeight="1" x14ac:dyDescent="0.2">
      <c r="A39" s="5" t="s">
        <v>63</v>
      </c>
      <c r="B39" s="72" t="s">
        <v>42</v>
      </c>
      <c r="C39" s="53" t="s">
        <v>43</v>
      </c>
      <c r="D39" s="54">
        <v>200000</v>
      </c>
      <c r="E39" s="52" t="s">
        <v>6</v>
      </c>
      <c r="F39" s="55" t="s">
        <v>38</v>
      </c>
      <c r="G39" s="54">
        <v>200000</v>
      </c>
      <c r="H39" s="52"/>
      <c r="I39" s="54">
        <v>200000</v>
      </c>
      <c r="J39" s="52" t="s">
        <v>48</v>
      </c>
      <c r="K39" s="53" t="s">
        <v>51</v>
      </c>
      <c r="L39" s="54">
        <v>125000</v>
      </c>
      <c r="M39" s="56" t="s">
        <v>26</v>
      </c>
    </row>
    <row r="40" spans="1:13" s="1" customFormat="1" ht="36.75" customHeight="1" x14ac:dyDescent="0.2">
      <c r="A40" s="5" t="s">
        <v>63</v>
      </c>
      <c r="B40" s="72" t="s">
        <v>42</v>
      </c>
      <c r="C40" s="53" t="s">
        <v>43</v>
      </c>
      <c r="D40" s="52" t="s">
        <v>46</v>
      </c>
      <c r="E40" s="52" t="s">
        <v>6</v>
      </c>
      <c r="F40" s="55" t="s">
        <v>38</v>
      </c>
      <c r="G40" s="52" t="s">
        <v>47</v>
      </c>
      <c r="H40" s="52"/>
      <c r="I40" s="52" t="s">
        <v>46</v>
      </c>
      <c r="J40" s="52" t="s">
        <v>48</v>
      </c>
      <c r="K40" s="53" t="s">
        <v>51</v>
      </c>
      <c r="L40" s="54">
        <v>75000</v>
      </c>
      <c r="M40" s="56" t="s">
        <v>26</v>
      </c>
    </row>
    <row r="41" spans="1:13" s="1" customFormat="1" ht="33.75" customHeight="1" x14ac:dyDescent="0.2">
      <c r="A41" s="5" t="s">
        <v>64</v>
      </c>
      <c r="B41" s="72" t="s">
        <v>42</v>
      </c>
      <c r="C41" s="53" t="s">
        <v>43</v>
      </c>
      <c r="D41" s="54">
        <v>200000</v>
      </c>
      <c r="E41" s="52" t="s">
        <v>6</v>
      </c>
      <c r="F41" s="55" t="s">
        <v>65</v>
      </c>
      <c r="G41" s="54">
        <v>200000</v>
      </c>
      <c r="H41" s="52"/>
      <c r="I41" s="54">
        <v>200000</v>
      </c>
      <c r="J41" s="52" t="s">
        <v>48</v>
      </c>
      <c r="K41" s="53" t="s">
        <v>51</v>
      </c>
      <c r="L41" s="54">
        <v>125000</v>
      </c>
      <c r="M41" s="56" t="s">
        <v>26</v>
      </c>
    </row>
    <row r="42" spans="1:13" s="1" customFormat="1" ht="36.75" customHeight="1" x14ac:dyDescent="0.2">
      <c r="A42" s="5" t="s">
        <v>64</v>
      </c>
      <c r="B42" s="72" t="s">
        <v>42</v>
      </c>
      <c r="C42" s="53" t="s">
        <v>43</v>
      </c>
      <c r="D42" s="52" t="s">
        <v>46</v>
      </c>
      <c r="E42" s="52" t="s">
        <v>6</v>
      </c>
      <c r="F42" s="55" t="s">
        <v>65</v>
      </c>
      <c r="G42" s="52" t="s">
        <v>47</v>
      </c>
      <c r="H42" s="52"/>
      <c r="I42" s="52" t="s">
        <v>46</v>
      </c>
      <c r="J42" s="52" t="s">
        <v>48</v>
      </c>
      <c r="K42" s="53" t="s">
        <v>51</v>
      </c>
      <c r="L42" s="54">
        <v>75000</v>
      </c>
      <c r="M42" s="56" t="s">
        <v>26</v>
      </c>
    </row>
    <row r="43" spans="1:13" s="1" customFormat="1" ht="36" customHeight="1" x14ac:dyDescent="0.2">
      <c r="A43" s="5" t="s">
        <v>66</v>
      </c>
      <c r="B43" s="72" t="s">
        <v>42</v>
      </c>
      <c r="C43" s="53" t="s">
        <v>43</v>
      </c>
      <c r="D43" s="54">
        <v>200000</v>
      </c>
      <c r="E43" s="52" t="s">
        <v>6</v>
      </c>
      <c r="F43" s="57">
        <v>43954</v>
      </c>
      <c r="G43" s="54">
        <v>200000</v>
      </c>
      <c r="H43" s="52"/>
      <c r="I43" s="54">
        <v>200000</v>
      </c>
      <c r="J43" s="52" t="s">
        <v>44</v>
      </c>
      <c r="K43" s="53" t="s">
        <v>45</v>
      </c>
      <c r="L43" s="54">
        <v>125000</v>
      </c>
      <c r="M43" s="56" t="s">
        <v>26</v>
      </c>
    </row>
    <row r="44" spans="1:13" s="1" customFormat="1" ht="33.75" customHeight="1" x14ac:dyDescent="0.2">
      <c r="A44" s="5" t="s">
        <v>66</v>
      </c>
      <c r="B44" s="72" t="s">
        <v>42</v>
      </c>
      <c r="C44" s="53" t="s">
        <v>43</v>
      </c>
      <c r="D44" s="52" t="s">
        <v>46</v>
      </c>
      <c r="E44" s="52" t="s">
        <v>6</v>
      </c>
      <c r="F44" s="57">
        <v>43954</v>
      </c>
      <c r="G44" s="52" t="s">
        <v>47</v>
      </c>
      <c r="H44" s="52"/>
      <c r="I44" s="52" t="s">
        <v>46</v>
      </c>
      <c r="J44" s="52" t="s">
        <v>48</v>
      </c>
      <c r="K44" s="53" t="s">
        <v>51</v>
      </c>
      <c r="L44" s="54">
        <v>75000</v>
      </c>
      <c r="M44" s="56" t="s">
        <v>26</v>
      </c>
    </row>
    <row r="45" spans="1:13" s="1" customFormat="1" ht="36" customHeight="1" x14ac:dyDescent="0.2">
      <c r="A45" s="5" t="s">
        <v>67</v>
      </c>
      <c r="B45" s="72" t="s">
        <v>42</v>
      </c>
      <c r="C45" s="53" t="s">
        <v>43</v>
      </c>
      <c r="D45" s="54">
        <v>200000</v>
      </c>
      <c r="E45" s="52" t="s">
        <v>6</v>
      </c>
      <c r="F45" s="57">
        <v>44168</v>
      </c>
      <c r="G45" s="54">
        <v>200000</v>
      </c>
      <c r="H45" s="52"/>
      <c r="I45" s="54">
        <v>200000</v>
      </c>
      <c r="J45" s="52" t="s">
        <v>44</v>
      </c>
      <c r="K45" s="53" t="s">
        <v>45</v>
      </c>
      <c r="L45" s="54">
        <v>125000</v>
      </c>
      <c r="M45" s="56" t="s">
        <v>26</v>
      </c>
    </row>
    <row r="46" spans="1:13" s="1" customFormat="1" ht="39" customHeight="1" x14ac:dyDescent="0.2">
      <c r="A46" s="5" t="s">
        <v>67</v>
      </c>
      <c r="B46" s="72" t="s">
        <v>42</v>
      </c>
      <c r="C46" s="53" t="s">
        <v>43</v>
      </c>
      <c r="D46" s="52" t="s">
        <v>46</v>
      </c>
      <c r="E46" s="52" t="s">
        <v>6</v>
      </c>
      <c r="F46" s="57">
        <v>44168</v>
      </c>
      <c r="G46" s="52" t="s">
        <v>47</v>
      </c>
      <c r="H46" s="52"/>
      <c r="I46" s="52" t="s">
        <v>46</v>
      </c>
      <c r="J46" s="52" t="s">
        <v>48</v>
      </c>
      <c r="K46" s="53" t="s">
        <v>51</v>
      </c>
      <c r="L46" s="54">
        <v>75000</v>
      </c>
      <c r="M46" s="56" t="s">
        <v>26</v>
      </c>
    </row>
    <row r="47" spans="1:13" s="1" customFormat="1" ht="37.5" customHeight="1" x14ac:dyDescent="0.2">
      <c r="A47" s="5" t="s">
        <v>68</v>
      </c>
      <c r="B47" s="72" t="s">
        <v>42</v>
      </c>
      <c r="C47" s="53" t="s">
        <v>43</v>
      </c>
      <c r="D47" s="54">
        <v>200000</v>
      </c>
      <c r="E47" s="52" t="s">
        <v>6</v>
      </c>
      <c r="F47" s="55" t="s">
        <v>69</v>
      </c>
      <c r="G47" s="54">
        <v>200000</v>
      </c>
      <c r="H47" s="52"/>
      <c r="I47" s="54">
        <v>200000</v>
      </c>
      <c r="J47" s="52" t="s">
        <v>44</v>
      </c>
      <c r="K47" s="53" t="s">
        <v>45</v>
      </c>
      <c r="L47" s="54">
        <v>125000</v>
      </c>
      <c r="M47" s="56" t="s">
        <v>26</v>
      </c>
    </row>
    <row r="48" spans="1:13" s="1" customFormat="1" ht="36" customHeight="1" x14ac:dyDescent="0.2">
      <c r="A48" s="5" t="s">
        <v>68</v>
      </c>
      <c r="B48" s="72" t="s">
        <v>42</v>
      </c>
      <c r="C48" s="53" t="s">
        <v>43</v>
      </c>
      <c r="D48" s="52" t="s">
        <v>46</v>
      </c>
      <c r="E48" s="52" t="s">
        <v>6</v>
      </c>
      <c r="F48" s="55" t="s">
        <v>69</v>
      </c>
      <c r="G48" s="73"/>
      <c r="H48" s="52"/>
      <c r="I48" s="52" t="s">
        <v>47</v>
      </c>
      <c r="J48" s="52" t="s">
        <v>48</v>
      </c>
      <c r="K48" s="53" t="s">
        <v>51</v>
      </c>
      <c r="L48" s="54">
        <v>75000</v>
      </c>
      <c r="M48" s="56" t="s">
        <v>26</v>
      </c>
    </row>
    <row r="49" spans="1:37" s="1" customFormat="1" ht="39.75" customHeight="1" x14ac:dyDescent="0.2">
      <c r="A49" s="5" t="s">
        <v>70</v>
      </c>
      <c r="B49" s="72" t="s">
        <v>71</v>
      </c>
      <c r="C49" s="53" t="s">
        <v>72</v>
      </c>
      <c r="D49" s="54">
        <v>250000</v>
      </c>
      <c r="E49" s="52" t="s">
        <v>6</v>
      </c>
      <c r="F49" s="57">
        <v>43933</v>
      </c>
      <c r="G49" s="54">
        <v>250000</v>
      </c>
      <c r="H49" s="52"/>
      <c r="I49" s="54">
        <v>250000</v>
      </c>
      <c r="J49" s="52" t="s">
        <v>44</v>
      </c>
      <c r="K49" s="53" t="s">
        <v>45</v>
      </c>
      <c r="L49" s="54">
        <v>150000</v>
      </c>
      <c r="M49" s="56" t="s">
        <v>26</v>
      </c>
    </row>
    <row r="50" spans="1:37" s="1" customFormat="1" ht="36" customHeight="1" x14ac:dyDescent="0.2">
      <c r="A50" s="5" t="s">
        <v>70</v>
      </c>
      <c r="B50" s="72" t="s">
        <v>71</v>
      </c>
      <c r="C50" s="53" t="s">
        <v>72</v>
      </c>
      <c r="D50" s="52" t="s">
        <v>47</v>
      </c>
      <c r="E50" s="52" t="s">
        <v>6</v>
      </c>
      <c r="F50" s="57">
        <v>43933</v>
      </c>
      <c r="G50" s="52" t="s">
        <v>47</v>
      </c>
      <c r="H50" s="52"/>
      <c r="I50" s="52" t="s">
        <v>46</v>
      </c>
      <c r="J50" s="52" t="s">
        <v>48</v>
      </c>
      <c r="K50" s="53" t="s">
        <v>51</v>
      </c>
      <c r="L50" s="54">
        <v>100000</v>
      </c>
      <c r="M50" s="56" t="s">
        <v>26</v>
      </c>
    </row>
    <row r="51" spans="1:37" s="1" customFormat="1" ht="25.5" customHeight="1" x14ac:dyDescent="0.25">
      <c r="A51" s="74"/>
      <c r="B51" s="75"/>
      <c r="C51" s="76" t="s">
        <v>40</v>
      </c>
      <c r="D51" s="77">
        <f>SUM(D19:D50)</f>
        <v>3200000</v>
      </c>
      <c r="E51" s="78"/>
      <c r="F51" s="79"/>
      <c r="G51" s="80">
        <v>3200000</v>
      </c>
      <c r="H51" s="78"/>
      <c r="I51" s="77">
        <v>3200000</v>
      </c>
      <c r="J51" s="78"/>
      <c r="K51" s="81"/>
      <c r="L51" s="77">
        <v>3200000</v>
      </c>
      <c r="M51" s="82"/>
    </row>
    <row r="52" spans="1:37" s="1" customFormat="1" ht="24" customHeight="1" x14ac:dyDescent="0.25">
      <c r="A52" s="12"/>
      <c r="B52" s="83"/>
      <c r="C52" s="84"/>
      <c r="D52" s="85"/>
      <c r="E52" s="86"/>
      <c r="F52" s="87"/>
      <c r="G52" s="88"/>
      <c r="H52" s="86"/>
      <c r="I52" s="85"/>
      <c r="J52" s="86"/>
      <c r="K52" s="13"/>
      <c r="L52" s="85"/>
      <c r="M52" s="3"/>
    </row>
    <row r="53" spans="1:37" s="1" customFormat="1" ht="35.25" customHeight="1" x14ac:dyDescent="0.2">
      <c r="A53" s="4" t="s">
        <v>73</v>
      </c>
      <c r="B53" s="2" t="s">
        <v>74</v>
      </c>
      <c r="C53" s="53" t="s">
        <v>75</v>
      </c>
      <c r="D53" s="89">
        <v>13751.8</v>
      </c>
      <c r="E53" s="4" t="s">
        <v>6</v>
      </c>
      <c r="F53" s="90" t="s">
        <v>76</v>
      </c>
      <c r="G53" s="91"/>
      <c r="H53" s="89">
        <v>13751.8</v>
      </c>
      <c r="I53" s="89">
        <v>13751.8</v>
      </c>
      <c r="J53" s="92" t="s">
        <v>77</v>
      </c>
      <c r="K53" s="53" t="s">
        <v>78</v>
      </c>
      <c r="L53" s="89">
        <v>13751.8</v>
      </c>
      <c r="M53" s="56" t="s">
        <v>26</v>
      </c>
    </row>
    <row r="54" spans="1:37" s="1" customFormat="1" ht="28.5" customHeight="1" x14ac:dyDescent="0.25">
      <c r="A54" s="74"/>
      <c r="B54" s="93"/>
      <c r="C54" s="94" t="s">
        <v>40</v>
      </c>
      <c r="D54" s="95">
        <f>SUM(D53)</f>
        <v>13751.8</v>
      </c>
      <c r="E54" s="96"/>
      <c r="F54" s="97"/>
      <c r="G54" s="96" t="s">
        <v>46</v>
      </c>
      <c r="H54" s="95">
        <v>13751.8</v>
      </c>
      <c r="I54" s="95">
        <f>H54</f>
        <v>13751.8</v>
      </c>
      <c r="J54" s="96"/>
      <c r="K54" s="98"/>
      <c r="L54" s="95">
        <v>13751.8</v>
      </c>
      <c r="M54" s="82"/>
    </row>
    <row r="55" spans="1:37" s="1" customFormat="1" ht="33.75" customHeight="1" x14ac:dyDescent="0.25">
      <c r="A55" s="99"/>
      <c r="B55" s="100"/>
      <c r="C55" s="101"/>
      <c r="D55" s="102"/>
      <c r="E55" s="103"/>
      <c r="F55" s="104"/>
      <c r="G55" s="103"/>
      <c r="H55" s="102"/>
      <c r="I55" s="102"/>
      <c r="J55" s="103"/>
      <c r="K55" s="105"/>
      <c r="L55" s="102"/>
      <c r="M55" s="71"/>
    </row>
    <row r="56" spans="1:37" s="1" customFormat="1" ht="35.25" customHeight="1" x14ac:dyDescent="0.2">
      <c r="A56" s="92" t="s">
        <v>79</v>
      </c>
      <c r="B56" s="72" t="s">
        <v>80</v>
      </c>
      <c r="C56" s="53" t="s">
        <v>81</v>
      </c>
      <c r="D56" s="106">
        <v>52923</v>
      </c>
      <c r="E56" s="4" t="s">
        <v>6</v>
      </c>
      <c r="F56" s="90" t="s">
        <v>82</v>
      </c>
      <c r="G56" s="106"/>
      <c r="H56" s="89">
        <v>52923</v>
      </c>
      <c r="I56" s="107"/>
      <c r="J56" s="92" t="s">
        <v>83</v>
      </c>
      <c r="K56" s="53" t="s">
        <v>84</v>
      </c>
      <c r="L56" s="106">
        <v>52923</v>
      </c>
      <c r="M56" s="56" t="s">
        <v>26</v>
      </c>
    </row>
    <row r="57" spans="1:37" s="12" customFormat="1" ht="30.75" customHeight="1" x14ac:dyDescent="0.25">
      <c r="A57" s="108"/>
      <c r="B57" s="93"/>
      <c r="C57" s="94" t="s">
        <v>85</v>
      </c>
      <c r="D57" s="95">
        <f>SUM(D56)</f>
        <v>52923</v>
      </c>
      <c r="E57" s="96" t="s">
        <v>46</v>
      </c>
      <c r="F57" s="109"/>
      <c r="G57" s="95">
        <f>SUM(G56:G56)</f>
        <v>0</v>
      </c>
      <c r="H57" s="95">
        <f>SUM(H56:H56)</f>
        <v>52923</v>
      </c>
      <c r="I57" s="95">
        <f>H57</f>
        <v>52923</v>
      </c>
      <c r="J57" s="96" t="s">
        <v>46</v>
      </c>
      <c r="K57" s="98" t="s">
        <v>46</v>
      </c>
      <c r="L57" s="95">
        <f>SUM(L56:L56)</f>
        <v>52923</v>
      </c>
      <c r="M57" s="82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1:37" s="12" customFormat="1" ht="23.25" customHeight="1" x14ac:dyDescent="0.25">
      <c r="A58" s="110" t="s">
        <v>86</v>
      </c>
      <c r="B58" s="83"/>
      <c r="C58" s="111"/>
      <c r="D58" s="85"/>
      <c r="E58" s="86"/>
      <c r="F58" s="112"/>
      <c r="G58" s="85"/>
      <c r="H58" s="85"/>
      <c r="I58" s="85"/>
      <c r="J58" s="86"/>
      <c r="K58" s="13"/>
      <c r="L58" s="85"/>
      <c r="M58" s="3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1:37" s="12" customFormat="1" ht="27.75" customHeight="1" x14ac:dyDescent="0.2">
      <c r="A59" s="5" t="s">
        <v>87</v>
      </c>
      <c r="B59" s="92" t="s">
        <v>88</v>
      </c>
      <c r="C59" s="92" t="s">
        <v>89</v>
      </c>
      <c r="D59" s="113">
        <v>23010</v>
      </c>
      <c r="E59" s="5" t="s">
        <v>6</v>
      </c>
      <c r="F59" s="114">
        <v>44628</v>
      </c>
      <c r="G59" s="113">
        <v>23010</v>
      </c>
      <c r="H59" s="115"/>
      <c r="I59" s="113">
        <v>23010</v>
      </c>
      <c r="J59" s="3" t="s">
        <v>90</v>
      </c>
      <c r="K59" s="92" t="s">
        <v>91</v>
      </c>
      <c r="L59" s="113">
        <v>23010</v>
      </c>
      <c r="M59" s="116" t="s">
        <v>26</v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7" s="1" customFormat="1" ht="25.5" customHeight="1" x14ac:dyDescent="0.25">
      <c r="A60" s="117"/>
      <c r="B60" s="118"/>
      <c r="C60" s="76" t="s">
        <v>92</v>
      </c>
      <c r="D60" s="119">
        <f>SUM(D59)</f>
        <v>23010</v>
      </c>
      <c r="E60" s="79"/>
      <c r="F60" s="79"/>
      <c r="G60" s="119">
        <f>SUM(G59:G59)</f>
        <v>23010</v>
      </c>
      <c r="H60" s="119"/>
      <c r="I60" s="119">
        <f>SUM(I59:I59)</f>
        <v>23010</v>
      </c>
      <c r="J60" s="79"/>
      <c r="K60" s="79"/>
      <c r="L60" s="119">
        <f>SUM(L59:L59)</f>
        <v>23010</v>
      </c>
      <c r="M60" s="82"/>
    </row>
    <row r="61" spans="1:37" s="1" customFormat="1" ht="28.5" customHeight="1" x14ac:dyDescent="0.25">
      <c r="A61" s="120" t="s">
        <v>93</v>
      </c>
      <c r="B61" s="83"/>
      <c r="C61" s="111"/>
      <c r="D61" s="121"/>
      <c r="E61" s="12"/>
      <c r="F61" s="87"/>
      <c r="G61" s="121"/>
      <c r="H61" s="121"/>
      <c r="I61" s="121"/>
      <c r="J61" s="83"/>
      <c r="K61" s="83"/>
      <c r="L61" s="121"/>
      <c r="M61" s="3"/>
    </row>
    <row r="62" spans="1:37" s="1" customFormat="1" ht="30" customHeight="1" x14ac:dyDescent="0.2">
      <c r="A62" s="12" t="s">
        <v>94</v>
      </c>
      <c r="B62" s="12" t="s">
        <v>95</v>
      </c>
      <c r="C62" s="12" t="s">
        <v>96</v>
      </c>
      <c r="D62" s="122">
        <v>1551000</v>
      </c>
      <c r="E62" s="12" t="s">
        <v>6</v>
      </c>
      <c r="F62" s="123">
        <v>45100</v>
      </c>
      <c r="G62" s="10">
        <v>1551000</v>
      </c>
      <c r="H62" s="124"/>
      <c r="I62" s="10">
        <v>1551000</v>
      </c>
      <c r="J62" s="11" t="s">
        <v>97</v>
      </c>
      <c r="K62" s="11" t="s">
        <v>98</v>
      </c>
      <c r="L62" s="10">
        <v>1551000</v>
      </c>
      <c r="M62" s="116">
        <v>45130</v>
      </c>
    </row>
    <row r="63" spans="1:37" ht="31.5" customHeight="1" x14ac:dyDescent="0.25">
      <c r="A63" s="125"/>
      <c r="B63" s="126"/>
      <c r="C63" s="94" t="s">
        <v>99</v>
      </c>
      <c r="D63" s="127">
        <f>SUM(D62:D62)</f>
        <v>1551000</v>
      </c>
      <c r="E63" s="96"/>
      <c r="F63" s="97"/>
      <c r="G63" s="127">
        <f>SUM(G62:G62)</f>
        <v>1551000</v>
      </c>
      <c r="H63" s="127"/>
      <c r="I63" s="127">
        <f>SUM(I62:I62)</f>
        <v>1551000</v>
      </c>
      <c r="J63" s="94"/>
      <c r="K63" s="94"/>
      <c r="L63" s="127">
        <f>SUM(L62:L62)</f>
        <v>1551000</v>
      </c>
      <c r="M63" s="128"/>
    </row>
    <row r="64" spans="1:37" ht="23.25" customHeight="1" x14ac:dyDescent="0.25">
      <c r="A64" s="120" t="s">
        <v>100</v>
      </c>
      <c r="B64" s="129"/>
      <c r="C64" s="111" t="s">
        <v>101</v>
      </c>
      <c r="D64" s="121"/>
      <c r="E64" s="86"/>
      <c r="F64" s="87"/>
      <c r="G64" s="121"/>
      <c r="H64" s="121"/>
      <c r="I64" s="121"/>
      <c r="J64" s="111"/>
      <c r="K64" s="111"/>
      <c r="L64" s="121"/>
      <c r="M64" s="3"/>
    </row>
    <row r="65" spans="1:13" ht="23.25" customHeight="1" x14ac:dyDescent="0.2">
      <c r="A65" s="130" t="s">
        <v>102</v>
      </c>
      <c r="B65" s="130" t="s">
        <v>103</v>
      </c>
      <c r="C65" s="130" t="s">
        <v>104</v>
      </c>
      <c r="D65" s="131">
        <v>20440</v>
      </c>
      <c r="E65" s="132" t="s">
        <v>6</v>
      </c>
      <c r="F65" s="133">
        <v>45273</v>
      </c>
      <c r="G65" s="131">
        <v>20440</v>
      </c>
      <c r="H65" s="134"/>
      <c r="I65" s="135">
        <v>20440</v>
      </c>
      <c r="J65" s="136" t="s">
        <v>105</v>
      </c>
      <c r="K65" s="136" t="s">
        <v>106</v>
      </c>
      <c r="L65" s="137">
        <v>20440</v>
      </c>
      <c r="M65" s="133">
        <v>45304</v>
      </c>
    </row>
    <row r="66" spans="1:13" ht="28.5" customHeight="1" x14ac:dyDescent="0.2">
      <c r="A66" s="130" t="s">
        <v>107</v>
      </c>
      <c r="B66" s="130" t="s">
        <v>95</v>
      </c>
      <c r="C66" s="130" t="s">
        <v>108</v>
      </c>
      <c r="D66" s="131">
        <v>382500</v>
      </c>
      <c r="E66" s="132" t="s">
        <v>6</v>
      </c>
      <c r="F66" s="133">
        <v>45273</v>
      </c>
      <c r="G66" s="131">
        <v>382500</v>
      </c>
      <c r="H66" s="134"/>
      <c r="I66" s="135">
        <v>382500</v>
      </c>
      <c r="J66" s="138" t="s">
        <v>109</v>
      </c>
      <c r="K66" s="138" t="s">
        <v>4</v>
      </c>
      <c r="L66" s="137">
        <v>382500</v>
      </c>
      <c r="M66" s="133">
        <v>45304</v>
      </c>
    </row>
    <row r="67" spans="1:13" ht="33.75" customHeight="1" x14ac:dyDescent="0.2">
      <c r="A67" s="130" t="s">
        <v>110</v>
      </c>
      <c r="B67" s="130" t="s">
        <v>95</v>
      </c>
      <c r="C67" s="139" t="s">
        <v>108</v>
      </c>
      <c r="D67" s="131">
        <v>472500</v>
      </c>
      <c r="E67" s="132" t="s">
        <v>6</v>
      </c>
      <c r="F67" s="133">
        <v>45273</v>
      </c>
      <c r="G67" s="131">
        <v>472500</v>
      </c>
      <c r="H67" s="134"/>
      <c r="I67" s="135">
        <v>472500</v>
      </c>
      <c r="J67" s="92" t="s">
        <v>109</v>
      </c>
      <c r="K67" s="92" t="s">
        <v>4</v>
      </c>
      <c r="L67" s="137">
        <v>472500</v>
      </c>
      <c r="M67" s="133">
        <v>45304</v>
      </c>
    </row>
    <row r="68" spans="1:13" ht="31.5" customHeight="1" x14ac:dyDescent="0.2">
      <c r="A68" s="130" t="s">
        <v>111</v>
      </c>
      <c r="B68" s="130" t="s">
        <v>95</v>
      </c>
      <c r="C68" s="139" t="s">
        <v>108</v>
      </c>
      <c r="D68" s="131">
        <v>297000</v>
      </c>
      <c r="E68" s="132" t="s">
        <v>6</v>
      </c>
      <c r="F68" s="133">
        <v>45273</v>
      </c>
      <c r="G68" s="131">
        <v>297000</v>
      </c>
      <c r="H68" s="134"/>
      <c r="I68" s="135">
        <v>297000</v>
      </c>
      <c r="J68" s="92" t="s">
        <v>109</v>
      </c>
      <c r="K68" s="92" t="s">
        <v>4</v>
      </c>
      <c r="L68" s="137">
        <v>297000</v>
      </c>
      <c r="M68" s="133">
        <v>45304</v>
      </c>
    </row>
    <row r="69" spans="1:13" ht="33.75" customHeight="1" x14ac:dyDescent="0.2">
      <c r="A69" s="130" t="s">
        <v>112</v>
      </c>
      <c r="B69" s="130" t="s">
        <v>95</v>
      </c>
      <c r="C69" s="139" t="s">
        <v>108</v>
      </c>
      <c r="D69" s="131">
        <v>306000</v>
      </c>
      <c r="E69" s="132" t="s">
        <v>6</v>
      </c>
      <c r="F69" s="133">
        <v>45273</v>
      </c>
      <c r="G69" s="131">
        <v>306000</v>
      </c>
      <c r="H69" s="134"/>
      <c r="I69" s="135">
        <v>306000</v>
      </c>
      <c r="J69" s="92" t="s">
        <v>109</v>
      </c>
      <c r="K69" s="92" t="s">
        <v>4</v>
      </c>
      <c r="L69" s="137">
        <v>306000</v>
      </c>
      <c r="M69" s="133">
        <v>45304</v>
      </c>
    </row>
    <row r="70" spans="1:13" ht="36" customHeight="1" x14ac:dyDescent="0.2">
      <c r="A70" s="140" t="s">
        <v>113</v>
      </c>
      <c r="B70" s="130" t="s">
        <v>95</v>
      </c>
      <c r="C70" s="139" t="s">
        <v>108</v>
      </c>
      <c r="D70" s="141">
        <v>477400</v>
      </c>
      <c r="E70" s="132" t="s">
        <v>6</v>
      </c>
      <c r="F70" s="142">
        <v>45273</v>
      </c>
      <c r="G70" s="141">
        <v>477400</v>
      </c>
      <c r="H70" s="143"/>
      <c r="I70" s="135">
        <v>477400</v>
      </c>
      <c r="J70" s="92" t="s">
        <v>109</v>
      </c>
      <c r="K70" s="92" t="s">
        <v>4</v>
      </c>
      <c r="L70" s="137">
        <v>477400</v>
      </c>
      <c r="M70" s="133">
        <v>45304</v>
      </c>
    </row>
    <row r="71" spans="1:13" ht="23.25" customHeight="1" x14ac:dyDescent="0.25">
      <c r="A71" s="144"/>
      <c r="B71" s="129"/>
      <c r="C71" s="111" t="s">
        <v>114</v>
      </c>
      <c r="D71" s="121">
        <f>SUM(D65:D70)</f>
        <v>1955840</v>
      </c>
      <c r="E71" s="86"/>
      <c r="F71" s="87"/>
      <c r="G71" s="121">
        <f>SUM(G65:G70)</f>
        <v>1955840</v>
      </c>
      <c r="H71" s="121"/>
      <c r="I71" s="121">
        <f>SUM(I65:I70)</f>
        <v>1955840</v>
      </c>
      <c r="J71" s="111"/>
      <c r="K71" s="111"/>
      <c r="L71" s="121">
        <f>SUM(L65:L70)</f>
        <v>1955840</v>
      </c>
      <c r="M71" s="3"/>
    </row>
    <row r="72" spans="1:13" ht="23.25" customHeight="1" x14ac:dyDescent="0.25">
      <c r="A72" s="120" t="s">
        <v>115</v>
      </c>
      <c r="B72" s="129"/>
      <c r="C72" s="111"/>
      <c r="D72" s="121"/>
      <c r="E72" s="86"/>
      <c r="F72" s="87"/>
      <c r="G72" s="121"/>
      <c r="H72" s="121"/>
      <c r="I72" s="121"/>
      <c r="J72" s="111"/>
      <c r="K72" s="111"/>
      <c r="L72" s="121"/>
      <c r="M72" s="3"/>
    </row>
    <row r="73" spans="1:13" ht="39" customHeight="1" x14ac:dyDescent="0.25">
      <c r="A73" s="130" t="s">
        <v>116</v>
      </c>
      <c r="B73" s="92" t="s">
        <v>117</v>
      </c>
      <c r="C73" s="83" t="s">
        <v>118</v>
      </c>
      <c r="D73" s="124">
        <v>455637.29</v>
      </c>
      <c r="E73" s="132" t="s">
        <v>6</v>
      </c>
      <c r="F73" s="145">
        <v>45428</v>
      </c>
      <c r="G73" s="124">
        <v>455637.29</v>
      </c>
      <c r="H73" s="121"/>
      <c r="I73" s="124">
        <v>455637.29</v>
      </c>
      <c r="J73" s="3" t="s">
        <v>119</v>
      </c>
      <c r="K73" s="92" t="s">
        <v>120</v>
      </c>
      <c r="L73" s="124">
        <v>455637.29</v>
      </c>
      <c r="M73" s="145">
        <v>45459</v>
      </c>
    </row>
    <row r="74" spans="1:13" ht="27" customHeight="1" x14ac:dyDescent="0.25">
      <c r="A74" s="130" t="s">
        <v>121</v>
      </c>
      <c r="B74" s="92" t="s">
        <v>122</v>
      </c>
      <c r="C74" s="53" t="s">
        <v>123</v>
      </c>
      <c r="D74" s="124">
        <v>2850000</v>
      </c>
      <c r="E74" s="132" t="s">
        <v>6</v>
      </c>
      <c r="F74" s="145">
        <v>45418</v>
      </c>
      <c r="G74" s="124">
        <v>2850000</v>
      </c>
      <c r="H74" s="121"/>
      <c r="I74" s="124">
        <v>2850000</v>
      </c>
      <c r="J74" s="146" t="s">
        <v>48</v>
      </c>
      <c r="K74" s="147" t="s">
        <v>51</v>
      </c>
      <c r="L74" s="124">
        <v>2850000</v>
      </c>
      <c r="M74" s="145">
        <v>45449</v>
      </c>
    </row>
    <row r="75" spans="1:13" ht="27" customHeight="1" x14ac:dyDescent="0.25">
      <c r="A75" s="130" t="s">
        <v>124</v>
      </c>
      <c r="B75" s="92" t="s">
        <v>122</v>
      </c>
      <c r="C75" s="53" t="s">
        <v>123</v>
      </c>
      <c r="D75" s="124">
        <v>2850000</v>
      </c>
      <c r="E75" s="132" t="s">
        <v>6</v>
      </c>
      <c r="F75" s="145">
        <v>45418</v>
      </c>
      <c r="G75" s="124">
        <v>2850000</v>
      </c>
      <c r="H75" s="121"/>
      <c r="I75" s="124">
        <v>2850000</v>
      </c>
      <c r="J75" s="52" t="s">
        <v>44</v>
      </c>
      <c r="K75" s="53" t="s">
        <v>45</v>
      </c>
      <c r="L75" s="124">
        <v>2850000</v>
      </c>
      <c r="M75" s="145">
        <v>45449</v>
      </c>
    </row>
    <row r="76" spans="1:13" ht="27" customHeight="1" x14ac:dyDescent="0.25">
      <c r="A76" s="130" t="s">
        <v>125</v>
      </c>
      <c r="B76" s="92" t="s">
        <v>122</v>
      </c>
      <c r="C76" s="53" t="s">
        <v>123</v>
      </c>
      <c r="D76" s="124">
        <v>2850000</v>
      </c>
      <c r="E76" s="132" t="s">
        <v>6</v>
      </c>
      <c r="F76" s="145">
        <v>45418</v>
      </c>
      <c r="G76" s="124">
        <v>2850000</v>
      </c>
      <c r="H76" s="121"/>
      <c r="I76" s="124">
        <v>2850000</v>
      </c>
      <c r="J76" s="52" t="s">
        <v>44</v>
      </c>
      <c r="K76" s="53" t="s">
        <v>45</v>
      </c>
      <c r="L76" s="124">
        <v>2850000</v>
      </c>
      <c r="M76" s="145">
        <v>45449</v>
      </c>
    </row>
    <row r="77" spans="1:13" ht="27" customHeight="1" x14ac:dyDescent="0.25">
      <c r="A77" s="130" t="s">
        <v>126</v>
      </c>
      <c r="B77" s="92" t="s">
        <v>122</v>
      </c>
      <c r="C77" s="53" t="s">
        <v>123</v>
      </c>
      <c r="D77" s="124">
        <v>2000000</v>
      </c>
      <c r="E77" s="132" t="s">
        <v>6</v>
      </c>
      <c r="F77" s="145">
        <v>45418</v>
      </c>
      <c r="G77" s="124">
        <v>2000000</v>
      </c>
      <c r="H77" s="121"/>
      <c r="I77" s="124">
        <v>2000000</v>
      </c>
      <c r="J77" s="52" t="s">
        <v>48</v>
      </c>
      <c r="K77" s="53" t="s">
        <v>51</v>
      </c>
      <c r="L77" s="124">
        <v>2000000</v>
      </c>
      <c r="M77" s="145">
        <v>45449</v>
      </c>
    </row>
    <row r="78" spans="1:13" ht="23.25" customHeight="1" x14ac:dyDescent="0.25">
      <c r="A78" s="144"/>
      <c r="B78" s="129"/>
      <c r="C78" s="111" t="s">
        <v>127</v>
      </c>
      <c r="D78" s="121">
        <f>SUM(D73:D77)</f>
        <v>11005637.289999999</v>
      </c>
      <c r="E78" s="86"/>
      <c r="F78" s="87"/>
      <c r="G78" s="121">
        <f>SUM(G73:G77)</f>
        <v>11005637.289999999</v>
      </c>
      <c r="H78" s="121"/>
      <c r="I78" s="121">
        <f>SUM(I73:I77)</f>
        <v>11005637.289999999</v>
      </c>
      <c r="J78" s="111"/>
      <c r="K78" s="111"/>
      <c r="L78" s="121">
        <f>SUM(L73:L77)</f>
        <v>11005637.289999999</v>
      </c>
      <c r="M78" s="3"/>
    </row>
    <row r="79" spans="1:13" ht="23.25" customHeight="1" x14ac:dyDescent="0.25">
      <c r="A79" s="120" t="s">
        <v>128</v>
      </c>
      <c r="B79" s="129"/>
      <c r="C79" s="111"/>
      <c r="D79" s="121"/>
      <c r="E79" s="86"/>
      <c r="F79" s="87"/>
      <c r="G79" s="121"/>
      <c r="H79" s="121"/>
      <c r="I79" s="121"/>
      <c r="J79" s="111"/>
      <c r="K79" s="111"/>
      <c r="L79" s="121"/>
      <c r="M79" s="3"/>
    </row>
    <row r="80" spans="1:13" ht="34.5" customHeight="1" x14ac:dyDescent="0.25">
      <c r="A80" s="148" t="s">
        <v>129</v>
      </c>
      <c r="B80" s="92" t="s">
        <v>130</v>
      </c>
      <c r="C80" s="12" t="s">
        <v>131</v>
      </c>
      <c r="D80" s="124">
        <v>17400</v>
      </c>
      <c r="E80" s="149" t="s">
        <v>6</v>
      </c>
      <c r="F80" s="145">
        <v>45434</v>
      </c>
      <c r="G80" s="124">
        <v>17400</v>
      </c>
      <c r="H80" s="121"/>
      <c r="I80" s="124">
        <v>17400</v>
      </c>
      <c r="J80" s="11" t="s">
        <v>132</v>
      </c>
      <c r="K80" s="150" t="s">
        <v>133</v>
      </c>
      <c r="L80" s="124">
        <v>17400</v>
      </c>
      <c r="M80" s="145">
        <v>45465</v>
      </c>
    </row>
    <row r="81" spans="1:13" ht="35.25" customHeight="1" x14ac:dyDescent="0.25">
      <c r="A81" s="148" t="s">
        <v>134</v>
      </c>
      <c r="B81" s="92" t="s">
        <v>130</v>
      </c>
      <c r="C81" s="12" t="s">
        <v>131</v>
      </c>
      <c r="D81" s="124">
        <v>29000</v>
      </c>
      <c r="E81" s="149" t="s">
        <v>6</v>
      </c>
      <c r="F81" s="145">
        <v>45434</v>
      </c>
      <c r="G81" s="124">
        <v>29000</v>
      </c>
      <c r="H81" s="121"/>
      <c r="I81" s="124">
        <v>29000</v>
      </c>
      <c r="J81" s="11" t="s">
        <v>132</v>
      </c>
      <c r="K81" s="150" t="s">
        <v>133</v>
      </c>
      <c r="L81" s="124">
        <v>29000</v>
      </c>
      <c r="M81" s="145">
        <v>45465</v>
      </c>
    </row>
    <row r="82" spans="1:13" ht="33.75" customHeight="1" x14ac:dyDescent="0.25">
      <c r="A82" s="148" t="s">
        <v>135</v>
      </c>
      <c r="B82" s="92" t="s">
        <v>130</v>
      </c>
      <c r="C82" s="12" t="s">
        <v>131</v>
      </c>
      <c r="D82" s="124">
        <v>555234</v>
      </c>
      <c r="E82" s="149" t="s">
        <v>6</v>
      </c>
      <c r="F82" s="145">
        <v>45435</v>
      </c>
      <c r="G82" s="124">
        <v>555234</v>
      </c>
      <c r="H82" s="121"/>
      <c r="I82" s="124">
        <v>555234</v>
      </c>
      <c r="J82" s="11" t="s">
        <v>132</v>
      </c>
      <c r="K82" s="150" t="s">
        <v>133</v>
      </c>
      <c r="L82" s="124">
        <v>555234</v>
      </c>
      <c r="M82" s="145">
        <v>45466</v>
      </c>
    </row>
    <row r="83" spans="1:13" ht="25.5" customHeight="1" x14ac:dyDescent="0.25">
      <c r="A83" s="148" t="s">
        <v>136</v>
      </c>
      <c r="B83" s="92" t="s">
        <v>137</v>
      </c>
      <c r="C83" s="12" t="s">
        <v>138</v>
      </c>
      <c r="D83" s="124">
        <v>35217.410000000003</v>
      </c>
      <c r="E83" s="149" t="s">
        <v>6</v>
      </c>
      <c r="F83" s="145">
        <v>45429</v>
      </c>
      <c r="G83" s="124">
        <v>35217.410000000003</v>
      </c>
      <c r="H83" s="121"/>
      <c r="I83" s="124">
        <v>35217.410000000003</v>
      </c>
      <c r="J83" s="11" t="s">
        <v>77</v>
      </c>
      <c r="K83" s="83" t="s">
        <v>139</v>
      </c>
      <c r="L83" s="124">
        <v>35217.410000000003</v>
      </c>
      <c r="M83" s="145">
        <v>45460</v>
      </c>
    </row>
    <row r="84" spans="1:13" ht="27" customHeight="1" x14ac:dyDescent="0.25">
      <c r="A84" s="148" t="s">
        <v>140</v>
      </c>
      <c r="B84" s="92" t="s">
        <v>137</v>
      </c>
      <c r="C84" s="12" t="s">
        <v>138</v>
      </c>
      <c r="D84" s="124">
        <v>47055.26</v>
      </c>
      <c r="E84" s="149" t="s">
        <v>6</v>
      </c>
      <c r="F84" s="145">
        <v>45427</v>
      </c>
      <c r="G84" s="124">
        <v>47055.26</v>
      </c>
      <c r="H84" s="121"/>
      <c r="I84" s="124">
        <v>47055.26</v>
      </c>
      <c r="J84" s="11" t="s">
        <v>77</v>
      </c>
      <c r="K84" s="83" t="s">
        <v>139</v>
      </c>
      <c r="L84" s="124">
        <v>47055.26</v>
      </c>
      <c r="M84" s="145">
        <v>45458</v>
      </c>
    </row>
    <row r="85" spans="1:13" ht="34.5" customHeight="1" x14ac:dyDescent="0.25">
      <c r="A85" s="148" t="s">
        <v>141</v>
      </c>
      <c r="B85" s="92" t="s">
        <v>130</v>
      </c>
      <c r="C85" s="12" t="s">
        <v>131</v>
      </c>
      <c r="D85" s="124">
        <v>818848.91</v>
      </c>
      <c r="E85" s="149" t="s">
        <v>6</v>
      </c>
      <c r="F85" s="145">
        <v>45453</v>
      </c>
      <c r="G85" s="124">
        <v>818848.91</v>
      </c>
      <c r="H85" s="121"/>
      <c r="I85" s="124">
        <v>818848.91</v>
      </c>
      <c r="J85" s="11" t="s">
        <v>132</v>
      </c>
      <c r="K85" s="150" t="s">
        <v>133</v>
      </c>
      <c r="L85" s="124">
        <v>818848.91</v>
      </c>
      <c r="M85" s="145">
        <v>45483</v>
      </c>
    </row>
    <row r="86" spans="1:13" ht="34.5" customHeight="1" x14ac:dyDescent="0.25">
      <c r="A86" s="148" t="s">
        <v>142</v>
      </c>
      <c r="B86" s="92" t="s">
        <v>130</v>
      </c>
      <c r="C86" s="12" t="s">
        <v>131</v>
      </c>
      <c r="D86" s="124">
        <v>6380</v>
      </c>
      <c r="E86" s="149" t="s">
        <v>6</v>
      </c>
      <c r="F86" s="145">
        <v>45453</v>
      </c>
      <c r="G86" s="124">
        <v>6380</v>
      </c>
      <c r="H86" s="121"/>
      <c r="I86" s="124">
        <v>6380</v>
      </c>
      <c r="J86" s="11" t="s">
        <v>132</v>
      </c>
      <c r="K86" s="150" t="s">
        <v>133</v>
      </c>
      <c r="L86" s="124">
        <v>6380</v>
      </c>
      <c r="M86" s="145">
        <v>45483</v>
      </c>
    </row>
    <row r="87" spans="1:13" ht="34.5" customHeight="1" x14ac:dyDescent="0.25">
      <c r="A87" s="148" t="s">
        <v>143</v>
      </c>
      <c r="B87" s="92" t="s">
        <v>130</v>
      </c>
      <c r="C87" s="12" t="s">
        <v>131</v>
      </c>
      <c r="D87" s="124">
        <v>5314944.04</v>
      </c>
      <c r="E87" s="149" t="s">
        <v>6</v>
      </c>
      <c r="F87" s="145">
        <v>45453</v>
      </c>
      <c r="G87" s="124">
        <v>5314944.04</v>
      </c>
      <c r="H87" s="121"/>
      <c r="I87" s="124">
        <v>5314944.04</v>
      </c>
      <c r="J87" s="11" t="s">
        <v>132</v>
      </c>
      <c r="K87" s="150" t="s">
        <v>133</v>
      </c>
      <c r="L87" s="124">
        <v>5314944.04</v>
      </c>
      <c r="M87" s="145">
        <v>45483</v>
      </c>
    </row>
    <row r="88" spans="1:13" ht="54" customHeight="1" x14ac:dyDescent="0.25">
      <c r="A88" s="148" t="s">
        <v>144</v>
      </c>
      <c r="B88" s="92" t="s">
        <v>145</v>
      </c>
      <c r="C88" s="12" t="s">
        <v>146</v>
      </c>
      <c r="D88" s="124">
        <v>6917.03</v>
      </c>
      <c r="E88" s="149" t="s">
        <v>6</v>
      </c>
      <c r="F88" s="145">
        <v>45446</v>
      </c>
      <c r="G88" s="124">
        <v>6917.03</v>
      </c>
      <c r="H88" s="121"/>
      <c r="I88" s="124">
        <v>6917.03</v>
      </c>
      <c r="J88" s="11" t="s">
        <v>147</v>
      </c>
      <c r="K88" s="150" t="s">
        <v>148</v>
      </c>
      <c r="L88" s="124">
        <v>6917.03</v>
      </c>
      <c r="M88" s="145">
        <v>45476</v>
      </c>
    </row>
    <row r="89" spans="1:13" ht="47.25" customHeight="1" x14ac:dyDescent="0.25">
      <c r="A89" s="148" t="s">
        <v>149</v>
      </c>
      <c r="B89" s="92" t="s">
        <v>150</v>
      </c>
      <c r="C89" s="12" t="s">
        <v>151</v>
      </c>
      <c r="D89" s="124">
        <v>114106</v>
      </c>
      <c r="E89" s="149" t="s">
        <v>6</v>
      </c>
      <c r="F89" s="145">
        <v>45456</v>
      </c>
      <c r="G89" s="124">
        <v>114106</v>
      </c>
      <c r="H89" s="121"/>
      <c r="I89" s="124">
        <v>114106</v>
      </c>
      <c r="J89" s="11" t="s">
        <v>147</v>
      </c>
      <c r="K89" s="150" t="s">
        <v>148</v>
      </c>
      <c r="L89" s="124">
        <v>114106</v>
      </c>
      <c r="M89" s="145">
        <v>45486</v>
      </c>
    </row>
    <row r="90" spans="1:13" ht="21.75" customHeight="1" x14ac:dyDescent="0.25">
      <c r="A90" s="148" t="s">
        <v>152</v>
      </c>
      <c r="B90" s="92" t="s">
        <v>137</v>
      </c>
      <c r="C90" s="12" t="s">
        <v>153</v>
      </c>
      <c r="D90" s="124">
        <v>18357.05</v>
      </c>
      <c r="E90" s="149" t="s">
        <v>6</v>
      </c>
      <c r="F90" s="145">
        <v>45447</v>
      </c>
      <c r="G90" s="124">
        <v>18357.05</v>
      </c>
      <c r="H90" s="121"/>
      <c r="I90" s="124">
        <v>18357.05</v>
      </c>
      <c r="J90" s="11" t="s">
        <v>77</v>
      </c>
      <c r="K90" s="83" t="s">
        <v>139</v>
      </c>
      <c r="L90" s="124">
        <v>18357.05</v>
      </c>
      <c r="M90" s="145">
        <v>45477</v>
      </c>
    </row>
    <row r="91" spans="1:13" ht="53.25" customHeight="1" x14ac:dyDescent="0.25">
      <c r="A91" s="148" t="s">
        <v>154</v>
      </c>
      <c r="B91" s="92" t="s">
        <v>155</v>
      </c>
      <c r="C91" s="12" t="s">
        <v>156</v>
      </c>
      <c r="D91" s="124">
        <v>17988.27</v>
      </c>
      <c r="E91" s="149" t="s">
        <v>6</v>
      </c>
      <c r="F91" s="145">
        <v>45470</v>
      </c>
      <c r="G91" s="124">
        <v>17988.27</v>
      </c>
      <c r="H91" s="121"/>
      <c r="I91" s="124">
        <v>17988.27</v>
      </c>
      <c r="J91" s="11" t="s">
        <v>147</v>
      </c>
      <c r="K91" s="150" t="s">
        <v>148</v>
      </c>
      <c r="L91" s="124">
        <v>17988.27</v>
      </c>
      <c r="M91" s="145">
        <v>45500</v>
      </c>
    </row>
    <row r="92" spans="1:13" ht="21.75" customHeight="1" x14ac:dyDescent="0.25">
      <c r="A92" s="148" t="s">
        <v>157</v>
      </c>
      <c r="B92" s="92" t="s">
        <v>158</v>
      </c>
      <c r="C92" s="12" t="s">
        <v>159</v>
      </c>
      <c r="D92" s="124">
        <v>652720.01</v>
      </c>
      <c r="E92" s="149" t="s">
        <v>6</v>
      </c>
      <c r="F92" s="145">
        <v>45472</v>
      </c>
      <c r="G92" s="124">
        <v>652720.01</v>
      </c>
      <c r="H92" s="121"/>
      <c r="I92" s="124">
        <v>652720.01</v>
      </c>
      <c r="J92" s="3" t="s">
        <v>160</v>
      </c>
      <c r="K92" s="151" t="s">
        <v>161</v>
      </c>
      <c r="L92" s="124">
        <v>652720.01</v>
      </c>
      <c r="M92" s="145">
        <v>45502</v>
      </c>
    </row>
    <row r="93" spans="1:13" ht="23.25" customHeight="1" x14ac:dyDescent="0.25">
      <c r="A93" s="144"/>
      <c r="B93" s="129"/>
      <c r="C93" s="111" t="s">
        <v>162</v>
      </c>
      <c r="D93" s="121">
        <f>SUM(D80:D92)</f>
        <v>7634167.9799999995</v>
      </c>
      <c r="E93" s="86"/>
      <c r="F93" s="87"/>
      <c r="G93" s="121">
        <f>SUM(G80:G92)</f>
        <v>7634167.9799999995</v>
      </c>
      <c r="H93" s="121"/>
      <c r="I93" s="121">
        <f>SUM(I80:I92)</f>
        <v>7634167.9799999995</v>
      </c>
      <c r="J93" s="111"/>
      <c r="K93" s="111"/>
      <c r="L93" s="121">
        <f>SUM(L80:L92)</f>
        <v>7634167.9799999995</v>
      </c>
      <c r="M93" s="3"/>
    </row>
    <row r="94" spans="1:13" ht="23.25" customHeight="1" x14ac:dyDescent="0.25">
      <c r="A94" s="120" t="s">
        <v>163</v>
      </c>
      <c r="B94" s="129"/>
      <c r="C94" s="111"/>
      <c r="D94" s="121"/>
      <c r="E94" s="86"/>
      <c r="F94" s="87"/>
      <c r="G94" s="121"/>
      <c r="H94" s="121"/>
      <c r="I94" s="121"/>
      <c r="J94" s="111"/>
      <c r="K94" s="111"/>
      <c r="L94" s="121"/>
      <c r="M94" s="3"/>
    </row>
    <row r="95" spans="1:13" ht="24" customHeight="1" x14ac:dyDescent="0.25">
      <c r="A95" s="148" t="s">
        <v>164</v>
      </c>
      <c r="B95" s="92" t="s">
        <v>165</v>
      </c>
      <c r="C95" s="83" t="s">
        <v>166</v>
      </c>
      <c r="D95" s="124">
        <v>11092</v>
      </c>
      <c r="E95" s="132" t="s">
        <v>6</v>
      </c>
      <c r="F95" s="145">
        <v>45481</v>
      </c>
      <c r="G95" s="124">
        <v>11092</v>
      </c>
      <c r="H95" s="121"/>
      <c r="I95" s="124">
        <v>11092</v>
      </c>
      <c r="J95" s="3" t="s">
        <v>90</v>
      </c>
      <c r="K95" s="3" t="s">
        <v>7</v>
      </c>
      <c r="L95" s="124">
        <v>11092</v>
      </c>
      <c r="M95" s="145">
        <v>45512</v>
      </c>
    </row>
    <row r="96" spans="1:13" ht="24" customHeight="1" x14ac:dyDescent="0.25">
      <c r="A96" s="148" t="s">
        <v>167</v>
      </c>
      <c r="B96" s="92" t="s">
        <v>165</v>
      </c>
      <c r="C96" s="83" t="s">
        <v>166</v>
      </c>
      <c r="D96" s="124">
        <v>30090</v>
      </c>
      <c r="E96" s="132" t="s">
        <v>6</v>
      </c>
      <c r="F96" s="145">
        <v>45481</v>
      </c>
      <c r="G96" s="124">
        <v>30090</v>
      </c>
      <c r="H96" s="121"/>
      <c r="I96" s="124">
        <v>30090</v>
      </c>
      <c r="J96" s="3" t="s">
        <v>90</v>
      </c>
      <c r="K96" s="3" t="s">
        <v>7</v>
      </c>
      <c r="L96" s="124">
        <v>30090</v>
      </c>
      <c r="M96" s="145">
        <v>45512</v>
      </c>
    </row>
    <row r="97" spans="1:13" ht="24" customHeight="1" x14ac:dyDescent="0.25">
      <c r="A97" s="148" t="s">
        <v>168</v>
      </c>
      <c r="B97" s="92" t="s">
        <v>165</v>
      </c>
      <c r="C97" s="83" t="s">
        <v>166</v>
      </c>
      <c r="D97" s="124">
        <v>37229</v>
      </c>
      <c r="E97" s="132" t="s">
        <v>6</v>
      </c>
      <c r="F97" s="145">
        <v>45481</v>
      </c>
      <c r="G97" s="124">
        <v>37229</v>
      </c>
      <c r="H97" s="121"/>
      <c r="I97" s="124">
        <v>37229</v>
      </c>
      <c r="J97" s="3" t="s">
        <v>90</v>
      </c>
      <c r="K97" s="3" t="s">
        <v>7</v>
      </c>
      <c r="L97" s="124">
        <v>37229</v>
      </c>
      <c r="M97" s="145">
        <v>45512</v>
      </c>
    </row>
    <row r="98" spans="1:13" ht="47.25" customHeight="1" thickBot="1" x14ac:dyDescent="0.3">
      <c r="A98" s="148" t="s">
        <v>149</v>
      </c>
      <c r="B98" s="129" t="s">
        <v>169</v>
      </c>
      <c r="C98" s="83" t="s">
        <v>170</v>
      </c>
      <c r="D98" s="124">
        <v>305976</v>
      </c>
      <c r="E98" s="132" t="s">
        <v>6</v>
      </c>
      <c r="F98" s="145">
        <v>45481</v>
      </c>
      <c r="G98" s="124">
        <v>305976</v>
      </c>
      <c r="H98" s="121"/>
      <c r="I98" s="124">
        <v>305976</v>
      </c>
      <c r="J98" s="152" t="s">
        <v>171</v>
      </c>
      <c r="K98" s="153" t="s">
        <v>172</v>
      </c>
      <c r="L98" s="124">
        <v>305976</v>
      </c>
      <c r="M98" s="145">
        <v>45512</v>
      </c>
    </row>
    <row r="99" spans="1:13" ht="54" customHeight="1" x14ac:dyDescent="0.25">
      <c r="A99" s="148" t="s">
        <v>173</v>
      </c>
      <c r="B99" s="92" t="s">
        <v>174</v>
      </c>
      <c r="C99" s="12" t="s">
        <v>146</v>
      </c>
      <c r="D99" s="124">
        <v>4419.1000000000004</v>
      </c>
      <c r="E99" s="149" t="s">
        <v>6</v>
      </c>
      <c r="F99" s="145">
        <v>45481</v>
      </c>
      <c r="G99" s="124">
        <v>4419.1000000000004</v>
      </c>
      <c r="H99" s="121"/>
      <c r="I99" s="124">
        <v>4419.1000000000004</v>
      </c>
      <c r="J99" s="11" t="s">
        <v>147</v>
      </c>
      <c r="K99" s="150" t="s">
        <v>148</v>
      </c>
      <c r="L99" s="124">
        <v>4419.1000000000004</v>
      </c>
      <c r="M99" s="145">
        <v>45512</v>
      </c>
    </row>
    <row r="100" spans="1:13" ht="54" customHeight="1" x14ac:dyDescent="0.25">
      <c r="A100" s="148" t="s">
        <v>175</v>
      </c>
      <c r="B100" s="92" t="s">
        <v>174</v>
      </c>
      <c r="C100" s="12" t="s">
        <v>146</v>
      </c>
      <c r="D100" s="124">
        <v>7126.02</v>
      </c>
      <c r="E100" s="149" t="s">
        <v>6</v>
      </c>
      <c r="F100" s="145">
        <v>45481</v>
      </c>
      <c r="G100" s="124">
        <v>7126.02</v>
      </c>
      <c r="H100" s="121"/>
      <c r="I100" s="124">
        <v>7126.02</v>
      </c>
      <c r="J100" s="11" t="s">
        <v>147</v>
      </c>
      <c r="K100" s="150" t="s">
        <v>148</v>
      </c>
      <c r="L100" s="124">
        <v>7126.02</v>
      </c>
      <c r="M100" s="145">
        <v>45512</v>
      </c>
    </row>
    <row r="101" spans="1:13" ht="54" customHeight="1" x14ac:dyDescent="0.25">
      <c r="A101" s="148" t="s">
        <v>176</v>
      </c>
      <c r="B101" s="92" t="s">
        <v>174</v>
      </c>
      <c r="C101" s="12" t="s">
        <v>146</v>
      </c>
      <c r="D101" s="124">
        <v>7126.02</v>
      </c>
      <c r="E101" s="149" t="s">
        <v>6</v>
      </c>
      <c r="F101" s="145">
        <v>45481</v>
      </c>
      <c r="G101" s="124">
        <v>7126.02</v>
      </c>
      <c r="H101" s="121"/>
      <c r="I101" s="124">
        <v>7126.02</v>
      </c>
      <c r="J101" s="11" t="s">
        <v>147</v>
      </c>
      <c r="K101" s="150" t="s">
        <v>148</v>
      </c>
      <c r="L101" s="124">
        <v>7126.02</v>
      </c>
      <c r="M101" s="145">
        <v>45512</v>
      </c>
    </row>
    <row r="102" spans="1:13" ht="54" customHeight="1" x14ac:dyDescent="0.25">
      <c r="A102" s="148" t="s">
        <v>177</v>
      </c>
      <c r="B102" s="92" t="s">
        <v>174</v>
      </c>
      <c r="C102" s="12" t="s">
        <v>146</v>
      </c>
      <c r="D102" s="124">
        <v>7126.02</v>
      </c>
      <c r="E102" s="149" t="s">
        <v>6</v>
      </c>
      <c r="F102" s="145">
        <v>45481</v>
      </c>
      <c r="G102" s="124">
        <v>7126.02</v>
      </c>
      <c r="H102" s="121"/>
      <c r="I102" s="124">
        <v>7126.02</v>
      </c>
      <c r="J102" s="11" t="s">
        <v>147</v>
      </c>
      <c r="K102" s="150" t="s">
        <v>148</v>
      </c>
      <c r="L102" s="124">
        <v>7126.02</v>
      </c>
      <c r="M102" s="145">
        <v>45512</v>
      </c>
    </row>
    <row r="103" spans="1:13" ht="54" customHeight="1" x14ac:dyDescent="0.25">
      <c r="A103" s="148" t="s">
        <v>178</v>
      </c>
      <c r="B103" s="92" t="s">
        <v>174</v>
      </c>
      <c r="C103" s="12" t="s">
        <v>146</v>
      </c>
      <c r="D103" s="124">
        <v>7751.42</v>
      </c>
      <c r="E103" s="149" t="s">
        <v>6</v>
      </c>
      <c r="F103" s="145">
        <v>45481</v>
      </c>
      <c r="G103" s="124">
        <v>7751.42</v>
      </c>
      <c r="H103" s="121"/>
      <c r="I103" s="124">
        <v>7751.42</v>
      </c>
      <c r="J103" s="11" t="s">
        <v>147</v>
      </c>
      <c r="K103" s="150" t="s">
        <v>148</v>
      </c>
      <c r="L103" s="124">
        <v>7751.42</v>
      </c>
      <c r="M103" s="145">
        <v>45512</v>
      </c>
    </row>
    <row r="104" spans="1:13" ht="54" customHeight="1" x14ac:dyDescent="0.25">
      <c r="A104" s="148" t="s">
        <v>179</v>
      </c>
      <c r="B104" s="92" t="s">
        <v>174</v>
      </c>
      <c r="C104" s="12" t="s">
        <v>146</v>
      </c>
      <c r="D104" s="124">
        <v>7751.42</v>
      </c>
      <c r="E104" s="149" t="s">
        <v>6</v>
      </c>
      <c r="F104" s="145">
        <v>45481</v>
      </c>
      <c r="G104" s="124">
        <v>7751.42</v>
      </c>
      <c r="H104" s="121"/>
      <c r="I104" s="124">
        <v>7751.42</v>
      </c>
      <c r="J104" s="11" t="s">
        <v>147</v>
      </c>
      <c r="K104" s="150" t="s">
        <v>148</v>
      </c>
      <c r="L104" s="124">
        <v>7751.42</v>
      </c>
      <c r="M104" s="145">
        <v>45512</v>
      </c>
    </row>
    <row r="105" spans="1:13" ht="54" customHeight="1" x14ac:dyDescent="0.25">
      <c r="A105" s="148" t="s">
        <v>180</v>
      </c>
      <c r="B105" s="92" t="s">
        <v>174</v>
      </c>
      <c r="C105" s="12" t="s">
        <v>146</v>
      </c>
      <c r="D105" s="124">
        <v>7126.02</v>
      </c>
      <c r="E105" s="149" t="s">
        <v>6</v>
      </c>
      <c r="F105" s="145">
        <v>45481</v>
      </c>
      <c r="G105" s="124">
        <v>7126.02</v>
      </c>
      <c r="H105" s="121"/>
      <c r="I105" s="124">
        <v>7126.02</v>
      </c>
      <c r="J105" s="11" t="s">
        <v>147</v>
      </c>
      <c r="K105" s="150" t="s">
        <v>148</v>
      </c>
      <c r="L105" s="124">
        <v>7126.02</v>
      </c>
      <c r="M105" s="145">
        <v>45512</v>
      </c>
    </row>
    <row r="106" spans="1:13" ht="54" customHeight="1" x14ac:dyDescent="0.25">
      <c r="A106" s="148" t="s">
        <v>181</v>
      </c>
      <c r="B106" s="92" t="s">
        <v>174</v>
      </c>
      <c r="C106" s="12" t="s">
        <v>146</v>
      </c>
      <c r="D106" s="124">
        <v>7751.42</v>
      </c>
      <c r="E106" s="149" t="s">
        <v>6</v>
      </c>
      <c r="F106" s="145">
        <v>45481</v>
      </c>
      <c r="G106" s="124">
        <v>7751.42</v>
      </c>
      <c r="H106" s="121"/>
      <c r="I106" s="124">
        <v>7751.42</v>
      </c>
      <c r="J106" s="11" t="s">
        <v>147</v>
      </c>
      <c r="K106" s="150" t="s">
        <v>148</v>
      </c>
      <c r="L106" s="124">
        <v>7751.42</v>
      </c>
      <c r="M106" s="145">
        <v>45512</v>
      </c>
    </row>
    <row r="107" spans="1:13" ht="54" customHeight="1" x14ac:dyDescent="0.25">
      <c r="A107" s="148" t="s">
        <v>182</v>
      </c>
      <c r="B107" s="92" t="s">
        <v>174</v>
      </c>
      <c r="C107" s="12" t="s">
        <v>146</v>
      </c>
      <c r="D107" s="124">
        <v>8555</v>
      </c>
      <c r="E107" s="149" t="s">
        <v>6</v>
      </c>
      <c r="F107" s="145">
        <v>45485</v>
      </c>
      <c r="G107" s="124">
        <v>8555</v>
      </c>
      <c r="H107" s="121"/>
      <c r="I107" s="124">
        <v>8555</v>
      </c>
      <c r="J107" s="11" t="s">
        <v>147</v>
      </c>
      <c r="K107" s="150" t="s">
        <v>148</v>
      </c>
      <c r="L107" s="124">
        <v>8555</v>
      </c>
      <c r="M107" s="145">
        <v>45516</v>
      </c>
    </row>
    <row r="108" spans="1:13" ht="54" customHeight="1" x14ac:dyDescent="0.25">
      <c r="A108" s="148" t="s">
        <v>183</v>
      </c>
      <c r="B108" s="92" t="s">
        <v>174</v>
      </c>
      <c r="C108" s="12" t="s">
        <v>146</v>
      </c>
      <c r="D108" s="124">
        <v>9558</v>
      </c>
      <c r="E108" s="149" t="s">
        <v>6</v>
      </c>
      <c r="F108" s="145">
        <v>45489</v>
      </c>
      <c r="G108" s="124">
        <v>9558</v>
      </c>
      <c r="H108" s="121"/>
      <c r="I108" s="124">
        <v>9558</v>
      </c>
      <c r="J108" s="11" t="s">
        <v>147</v>
      </c>
      <c r="K108" s="150" t="s">
        <v>148</v>
      </c>
      <c r="L108" s="124">
        <v>9558</v>
      </c>
      <c r="M108" s="145">
        <v>45520</v>
      </c>
    </row>
    <row r="109" spans="1:13" ht="54" customHeight="1" x14ac:dyDescent="0.25">
      <c r="A109" s="148" t="s">
        <v>184</v>
      </c>
      <c r="B109" s="92" t="s">
        <v>174</v>
      </c>
      <c r="C109" s="12" t="s">
        <v>146</v>
      </c>
      <c r="D109" s="124">
        <v>9558</v>
      </c>
      <c r="E109" s="149" t="s">
        <v>6</v>
      </c>
      <c r="F109" s="145">
        <v>45489</v>
      </c>
      <c r="G109" s="124">
        <v>9558</v>
      </c>
      <c r="H109" s="121"/>
      <c r="I109" s="124">
        <v>9558</v>
      </c>
      <c r="J109" s="11" t="s">
        <v>147</v>
      </c>
      <c r="K109" s="150" t="s">
        <v>148</v>
      </c>
      <c r="L109" s="124">
        <v>9558</v>
      </c>
      <c r="M109" s="145">
        <v>45520</v>
      </c>
    </row>
    <row r="110" spans="1:13" ht="54" customHeight="1" x14ac:dyDescent="0.25">
      <c r="A110" s="148" t="s">
        <v>185</v>
      </c>
      <c r="B110" s="92" t="s">
        <v>174</v>
      </c>
      <c r="C110" s="12" t="s">
        <v>146</v>
      </c>
      <c r="D110" s="124">
        <v>10566.9</v>
      </c>
      <c r="E110" s="149" t="s">
        <v>6</v>
      </c>
      <c r="F110" s="145">
        <v>45481</v>
      </c>
      <c r="G110" s="124">
        <v>10566.9</v>
      </c>
      <c r="H110" s="121"/>
      <c r="I110" s="124">
        <v>10566.9</v>
      </c>
      <c r="J110" s="11" t="s">
        <v>147</v>
      </c>
      <c r="K110" s="150" t="s">
        <v>148</v>
      </c>
      <c r="L110" s="124">
        <v>10566.9</v>
      </c>
      <c r="M110" s="145">
        <v>45512</v>
      </c>
    </row>
    <row r="111" spans="1:13" ht="54" customHeight="1" x14ac:dyDescent="0.25">
      <c r="A111" s="148" t="s">
        <v>186</v>
      </c>
      <c r="B111" s="92" t="s">
        <v>174</v>
      </c>
      <c r="C111" s="12" t="s">
        <v>146</v>
      </c>
      <c r="D111" s="124">
        <v>20635.84</v>
      </c>
      <c r="E111" s="149" t="s">
        <v>6</v>
      </c>
      <c r="F111" s="145">
        <v>45495</v>
      </c>
      <c r="G111" s="124">
        <v>20635.84</v>
      </c>
      <c r="H111" s="121"/>
      <c r="I111" s="124">
        <v>20635.84</v>
      </c>
      <c r="J111" s="11" t="s">
        <v>147</v>
      </c>
      <c r="K111" s="150" t="s">
        <v>148</v>
      </c>
      <c r="L111" s="124">
        <v>20635.84</v>
      </c>
      <c r="M111" s="145">
        <v>45526</v>
      </c>
    </row>
    <row r="112" spans="1:13" ht="54" customHeight="1" x14ac:dyDescent="0.25">
      <c r="A112" s="148" t="s">
        <v>187</v>
      </c>
      <c r="B112" s="92" t="s">
        <v>174</v>
      </c>
      <c r="C112" s="12" t="s">
        <v>146</v>
      </c>
      <c r="D112" s="124">
        <v>4248</v>
      </c>
      <c r="E112" s="149" t="s">
        <v>6</v>
      </c>
      <c r="F112" s="145">
        <v>45476</v>
      </c>
      <c r="G112" s="124">
        <v>4248</v>
      </c>
      <c r="H112" s="121"/>
      <c r="I112" s="124">
        <v>4248</v>
      </c>
      <c r="J112" s="11" t="s">
        <v>147</v>
      </c>
      <c r="K112" s="150" t="s">
        <v>148</v>
      </c>
      <c r="L112" s="124">
        <v>4248</v>
      </c>
      <c r="M112" s="145">
        <v>45507</v>
      </c>
    </row>
    <row r="113" spans="1:13" ht="54" customHeight="1" x14ac:dyDescent="0.25">
      <c r="A113" s="148" t="s">
        <v>188</v>
      </c>
      <c r="B113" s="92" t="s">
        <v>174</v>
      </c>
      <c r="C113" s="12" t="s">
        <v>146</v>
      </c>
      <c r="D113" s="124">
        <v>22184</v>
      </c>
      <c r="E113" s="149" t="s">
        <v>6</v>
      </c>
      <c r="F113" s="145">
        <v>45498</v>
      </c>
      <c r="G113" s="124">
        <v>22184</v>
      </c>
      <c r="H113" s="121"/>
      <c r="I113" s="124">
        <v>22184</v>
      </c>
      <c r="J113" s="11" t="s">
        <v>147</v>
      </c>
      <c r="K113" s="150" t="s">
        <v>148</v>
      </c>
      <c r="L113" s="124">
        <v>22184</v>
      </c>
      <c r="M113" s="145">
        <v>45529</v>
      </c>
    </row>
    <row r="114" spans="1:13" ht="54" customHeight="1" x14ac:dyDescent="0.25">
      <c r="A114" s="148" t="s">
        <v>186</v>
      </c>
      <c r="B114" s="92" t="s">
        <v>174</v>
      </c>
      <c r="C114" s="12" t="s">
        <v>146</v>
      </c>
      <c r="D114" s="124">
        <v>20635.84</v>
      </c>
      <c r="E114" s="149" t="s">
        <v>6</v>
      </c>
      <c r="F114" s="145">
        <v>45495</v>
      </c>
      <c r="G114" s="124">
        <v>20635.84</v>
      </c>
      <c r="H114" s="121"/>
      <c r="I114" s="124">
        <v>20635.84</v>
      </c>
      <c r="J114" s="11" t="s">
        <v>147</v>
      </c>
      <c r="K114" s="150" t="s">
        <v>148</v>
      </c>
      <c r="L114" s="124">
        <v>20635.84</v>
      </c>
      <c r="M114" s="145">
        <v>45526</v>
      </c>
    </row>
    <row r="115" spans="1:13" ht="54" customHeight="1" x14ac:dyDescent="0.25">
      <c r="A115" s="148" t="s">
        <v>189</v>
      </c>
      <c r="B115" s="92" t="s">
        <v>174</v>
      </c>
      <c r="C115" s="12" t="s">
        <v>146</v>
      </c>
      <c r="D115" s="124">
        <v>7751.42</v>
      </c>
      <c r="E115" s="149" t="s">
        <v>6</v>
      </c>
      <c r="F115" s="145">
        <v>45495</v>
      </c>
      <c r="G115" s="124">
        <v>7751.42</v>
      </c>
      <c r="H115" s="121"/>
      <c r="I115" s="124">
        <v>7751.42</v>
      </c>
      <c r="J115" s="11" t="s">
        <v>147</v>
      </c>
      <c r="K115" s="150" t="s">
        <v>148</v>
      </c>
      <c r="L115" s="124">
        <v>7751.42</v>
      </c>
      <c r="M115" s="145">
        <v>45526</v>
      </c>
    </row>
    <row r="116" spans="1:13" ht="54" customHeight="1" x14ac:dyDescent="0.25">
      <c r="A116" s="148" t="s">
        <v>190</v>
      </c>
      <c r="B116" s="92" t="s">
        <v>155</v>
      </c>
      <c r="C116" s="12" t="s">
        <v>146</v>
      </c>
      <c r="D116" s="124">
        <v>15376.58</v>
      </c>
      <c r="E116" s="149" t="s">
        <v>6</v>
      </c>
      <c r="F116" s="145">
        <v>45484</v>
      </c>
      <c r="G116" s="124">
        <v>15376.58</v>
      </c>
      <c r="H116" s="121"/>
      <c r="I116" s="124">
        <v>15376.58</v>
      </c>
      <c r="J116" s="11" t="s">
        <v>147</v>
      </c>
      <c r="K116" s="150" t="s">
        <v>148</v>
      </c>
      <c r="L116" s="124">
        <v>15376.58</v>
      </c>
      <c r="M116" s="145">
        <v>45515</v>
      </c>
    </row>
    <row r="117" spans="1:13" ht="54" customHeight="1" x14ac:dyDescent="0.25">
      <c r="A117" s="148" t="s">
        <v>191</v>
      </c>
      <c r="B117" s="92" t="s">
        <v>145</v>
      </c>
      <c r="C117" s="12" t="s">
        <v>146</v>
      </c>
      <c r="D117" s="124">
        <v>12153.81</v>
      </c>
      <c r="E117" s="149" t="s">
        <v>6</v>
      </c>
      <c r="F117" s="145">
        <v>45484</v>
      </c>
      <c r="G117" s="124">
        <v>12153.81</v>
      </c>
      <c r="H117" s="121"/>
      <c r="I117" s="124">
        <v>12153.81</v>
      </c>
      <c r="J117" s="11" t="s">
        <v>147</v>
      </c>
      <c r="K117" s="150" t="s">
        <v>148</v>
      </c>
      <c r="L117" s="124">
        <v>12153.81</v>
      </c>
      <c r="M117" s="145">
        <v>45515</v>
      </c>
    </row>
    <row r="118" spans="1:13" ht="54" customHeight="1" x14ac:dyDescent="0.25">
      <c r="A118" s="148" t="s">
        <v>192</v>
      </c>
      <c r="B118" s="92" t="s">
        <v>145</v>
      </c>
      <c r="C118" s="12" t="s">
        <v>146</v>
      </c>
      <c r="D118" s="124">
        <v>9282.2000000000007</v>
      </c>
      <c r="E118" s="149" t="s">
        <v>6</v>
      </c>
      <c r="F118" s="145">
        <v>45490</v>
      </c>
      <c r="G118" s="124">
        <v>9282.2000000000007</v>
      </c>
      <c r="H118" s="121"/>
      <c r="I118" s="124">
        <v>9282.2000000000007</v>
      </c>
      <c r="J118" s="11" t="s">
        <v>147</v>
      </c>
      <c r="K118" s="150" t="s">
        <v>148</v>
      </c>
      <c r="L118" s="124">
        <v>9282.2000000000007</v>
      </c>
      <c r="M118" s="145">
        <v>45521</v>
      </c>
    </row>
    <row r="119" spans="1:13" ht="54" customHeight="1" x14ac:dyDescent="0.25">
      <c r="A119" s="148" t="s">
        <v>193</v>
      </c>
      <c r="B119" s="92" t="s">
        <v>194</v>
      </c>
      <c r="C119" s="12" t="s">
        <v>146</v>
      </c>
      <c r="D119" s="124">
        <v>18311.38</v>
      </c>
      <c r="E119" s="149" t="s">
        <v>6</v>
      </c>
      <c r="F119" s="145">
        <v>45477</v>
      </c>
      <c r="G119" s="124">
        <v>18311.38</v>
      </c>
      <c r="H119" s="121"/>
      <c r="I119" s="124">
        <v>18311.38</v>
      </c>
      <c r="J119" s="11" t="s">
        <v>147</v>
      </c>
      <c r="K119" s="150" t="s">
        <v>148</v>
      </c>
      <c r="L119" s="124">
        <v>18311.38</v>
      </c>
      <c r="M119" s="145">
        <v>45508</v>
      </c>
    </row>
    <row r="120" spans="1:13" ht="54" customHeight="1" x14ac:dyDescent="0.25">
      <c r="A120" s="148" t="s">
        <v>195</v>
      </c>
      <c r="B120" s="92" t="s">
        <v>196</v>
      </c>
      <c r="C120" s="12" t="s">
        <v>146</v>
      </c>
      <c r="D120" s="124">
        <v>13564.1</v>
      </c>
      <c r="E120" s="149" t="s">
        <v>6</v>
      </c>
      <c r="F120" s="145">
        <v>45492</v>
      </c>
      <c r="G120" s="124">
        <v>13564.1</v>
      </c>
      <c r="H120" s="121"/>
      <c r="I120" s="124">
        <v>13564.1</v>
      </c>
      <c r="J120" s="11" t="s">
        <v>147</v>
      </c>
      <c r="K120" s="150" t="s">
        <v>148</v>
      </c>
      <c r="L120" s="124">
        <v>13564.1</v>
      </c>
      <c r="M120" s="145">
        <v>45523</v>
      </c>
    </row>
    <row r="121" spans="1:13" ht="54" customHeight="1" x14ac:dyDescent="0.25">
      <c r="A121" s="148" t="s">
        <v>197</v>
      </c>
      <c r="B121" s="92" t="s">
        <v>196</v>
      </c>
      <c r="C121" s="12" t="s">
        <v>146</v>
      </c>
      <c r="D121" s="124">
        <v>28084</v>
      </c>
      <c r="E121" s="149" t="s">
        <v>6</v>
      </c>
      <c r="F121" s="145">
        <v>45492</v>
      </c>
      <c r="G121" s="124">
        <v>28084</v>
      </c>
      <c r="H121" s="121"/>
      <c r="I121" s="124">
        <v>28084</v>
      </c>
      <c r="J121" s="11" t="s">
        <v>147</v>
      </c>
      <c r="K121" s="150" t="s">
        <v>148</v>
      </c>
      <c r="L121" s="124">
        <v>28084</v>
      </c>
      <c r="M121" s="145">
        <v>45523</v>
      </c>
    </row>
    <row r="122" spans="1:13" ht="54" customHeight="1" x14ac:dyDescent="0.25">
      <c r="A122" s="148" t="s">
        <v>198</v>
      </c>
      <c r="B122" s="92" t="s">
        <v>196</v>
      </c>
      <c r="C122" s="12" t="s">
        <v>146</v>
      </c>
      <c r="D122" s="124">
        <v>14514</v>
      </c>
      <c r="E122" s="149" t="s">
        <v>6</v>
      </c>
      <c r="F122" s="145">
        <v>45499</v>
      </c>
      <c r="G122" s="124">
        <v>14514</v>
      </c>
      <c r="H122" s="121"/>
      <c r="I122" s="124">
        <v>14514</v>
      </c>
      <c r="J122" s="11" t="s">
        <v>147</v>
      </c>
      <c r="K122" s="150" t="s">
        <v>148</v>
      </c>
      <c r="L122" s="124">
        <v>14514</v>
      </c>
      <c r="M122" s="145">
        <v>45530</v>
      </c>
    </row>
    <row r="123" spans="1:13" ht="54" customHeight="1" x14ac:dyDescent="0.25">
      <c r="A123" s="148" t="s">
        <v>199</v>
      </c>
      <c r="B123" s="92" t="s">
        <v>196</v>
      </c>
      <c r="C123" s="12" t="s">
        <v>146</v>
      </c>
      <c r="D123" s="124">
        <v>229010.75</v>
      </c>
      <c r="E123" s="149" t="s">
        <v>6</v>
      </c>
      <c r="F123" s="145">
        <v>45499</v>
      </c>
      <c r="G123" s="124">
        <v>229010.75</v>
      </c>
      <c r="H123" s="121"/>
      <c r="I123" s="124">
        <v>229010.75</v>
      </c>
      <c r="J123" s="11" t="s">
        <v>147</v>
      </c>
      <c r="K123" s="150" t="s">
        <v>148</v>
      </c>
      <c r="L123" s="124">
        <v>229010.75</v>
      </c>
      <c r="M123" s="145">
        <v>45530</v>
      </c>
    </row>
    <row r="124" spans="1:13" ht="54" customHeight="1" x14ac:dyDescent="0.25">
      <c r="A124" s="148" t="s">
        <v>200</v>
      </c>
      <c r="B124" s="92" t="s">
        <v>196</v>
      </c>
      <c r="C124" s="12" t="s">
        <v>146</v>
      </c>
      <c r="D124" s="124">
        <v>39117</v>
      </c>
      <c r="E124" s="149" t="s">
        <v>6</v>
      </c>
      <c r="F124" s="145">
        <v>45499</v>
      </c>
      <c r="G124" s="124">
        <v>39117</v>
      </c>
      <c r="H124" s="121"/>
      <c r="I124" s="124">
        <v>39117</v>
      </c>
      <c r="J124" s="11" t="s">
        <v>147</v>
      </c>
      <c r="K124" s="150" t="s">
        <v>148</v>
      </c>
      <c r="L124" s="124">
        <v>39117</v>
      </c>
      <c r="M124" s="145">
        <v>45530</v>
      </c>
    </row>
    <row r="125" spans="1:13" ht="54" customHeight="1" x14ac:dyDescent="0.25">
      <c r="A125" s="148" t="s">
        <v>201</v>
      </c>
      <c r="B125" s="92" t="s">
        <v>122</v>
      </c>
      <c r="C125" s="12" t="s">
        <v>202</v>
      </c>
      <c r="D125" s="124">
        <v>2700000</v>
      </c>
      <c r="E125" s="149" t="s">
        <v>6</v>
      </c>
      <c r="F125" s="145">
        <v>45483</v>
      </c>
      <c r="G125" s="124">
        <v>2700000</v>
      </c>
      <c r="H125" s="121"/>
      <c r="I125" s="124">
        <v>2700000</v>
      </c>
      <c r="J125" s="146" t="s">
        <v>48</v>
      </c>
      <c r="K125" s="147" t="s">
        <v>51</v>
      </c>
      <c r="L125" s="124">
        <v>2700000</v>
      </c>
      <c r="M125" s="145">
        <v>45514</v>
      </c>
    </row>
    <row r="126" spans="1:13" ht="54" customHeight="1" x14ac:dyDescent="0.25">
      <c r="A126" s="148" t="s">
        <v>203</v>
      </c>
      <c r="B126" s="92" t="s">
        <v>122</v>
      </c>
      <c r="C126" s="12" t="s">
        <v>202</v>
      </c>
      <c r="D126" s="124">
        <v>2700000</v>
      </c>
      <c r="E126" s="149" t="s">
        <v>6</v>
      </c>
      <c r="F126" s="145">
        <v>45483</v>
      </c>
      <c r="G126" s="124">
        <v>2700000</v>
      </c>
      <c r="H126" s="121"/>
      <c r="I126" s="124">
        <v>2700000</v>
      </c>
      <c r="J126" s="154" t="s">
        <v>44</v>
      </c>
      <c r="K126" s="155" t="s">
        <v>45</v>
      </c>
      <c r="L126" s="124">
        <v>2700000</v>
      </c>
      <c r="M126" s="145">
        <v>45514</v>
      </c>
    </row>
    <row r="127" spans="1:13" ht="54" customHeight="1" x14ac:dyDescent="0.25">
      <c r="A127" s="148" t="s">
        <v>204</v>
      </c>
      <c r="B127" s="92" t="s">
        <v>205</v>
      </c>
      <c r="C127" s="12" t="s">
        <v>206</v>
      </c>
      <c r="D127" s="124">
        <v>76292.19</v>
      </c>
      <c r="E127" s="149" t="s">
        <v>6</v>
      </c>
      <c r="F127" s="145">
        <v>45483</v>
      </c>
      <c r="G127" s="124">
        <v>76292.19</v>
      </c>
      <c r="H127" s="121"/>
      <c r="I127" s="156">
        <v>76292.19</v>
      </c>
      <c r="J127" s="3" t="s">
        <v>207</v>
      </c>
      <c r="K127" s="3" t="s">
        <v>208</v>
      </c>
      <c r="L127" s="157">
        <v>76292.19</v>
      </c>
      <c r="M127" s="145">
        <v>45514</v>
      </c>
    </row>
    <row r="128" spans="1:13" ht="54" customHeight="1" x14ac:dyDescent="0.25">
      <c r="A128" s="148" t="s">
        <v>209</v>
      </c>
      <c r="B128" s="92" t="s">
        <v>210</v>
      </c>
      <c r="C128" s="12" t="s">
        <v>206</v>
      </c>
      <c r="D128" s="124">
        <v>82600</v>
      </c>
      <c r="E128" s="149" t="s">
        <v>6</v>
      </c>
      <c r="F128" s="145">
        <v>45478</v>
      </c>
      <c r="G128" s="124">
        <v>82600</v>
      </c>
      <c r="H128" s="121"/>
      <c r="I128" s="156">
        <v>82600</v>
      </c>
      <c r="J128" s="3" t="s">
        <v>207</v>
      </c>
      <c r="K128" s="3" t="s">
        <v>208</v>
      </c>
      <c r="L128" s="157">
        <v>82600</v>
      </c>
      <c r="M128" s="145">
        <v>45509</v>
      </c>
    </row>
    <row r="129" spans="1:13" ht="54" customHeight="1" x14ac:dyDescent="0.25">
      <c r="A129" s="148" t="s">
        <v>211</v>
      </c>
      <c r="B129" s="92" t="s">
        <v>212</v>
      </c>
      <c r="C129" s="12" t="s">
        <v>213</v>
      </c>
      <c r="D129" s="124">
        <v>55848.22</v>
      </c>
      <c r="E129" s="149" t="s">
        <v>6</v>
      </c>
      <c r="F129" s="145">
        <v>45481</v>
      </c>
      <c r="G129" s="124">
        <v>55848.22</v>
      </c>
      <c r="H129" s="121"/>
      <c r="I129" s="156">
        <v>55848.22</v>
      </c>
      <c r="J129" s="3" t="s">
        <v>214</v>
      </c>
      <c r="K129" s="3" t="s">
        <v>215</v>
      </c>
      <c r="L129" s="157">
        <v>55848.22</v>
      </c>
      <c r="M129" s="145">
        <v>45512</v>
      </c>
    </row>
    <row r="130" spans="1:13" ht="54" customHeight="1" x14ac:dyDescent="0.25">
      <c r="A130" s="148" t="s">
        <v>216</v>
      </c>
      <c r="B130" s="92" t="s">
        <v>137</v>
      </c>
      <c r="C130" s="12" t="s">
        <v>138</v>
      </c>
      <c r="D130" s="124">
        <v>18157.78</v>
      </c>
      <c r="E130" s="149" t="s">
        <v>6</v>
      </c>
      <c r="F130" s="145">
        <v>45478</v>
      </c>
      <c r="G130" s="124">
        <v>18157.78</v>
      </c>
      <c r="H130" s="121"/>
      <c r="I130" s="124">
        <v>18157.78</v>
      </c>
      <c r="J130" s="158" t="s">
        <v>77</v>
      </c>
      <c r="K130" s="159" t="s">
        <v>139</v>
      </c>
      <c r="L130" s="124">
        <v>18157.78</v>
      </c>
      <c r="M130" s="145">
        <v>45509</v>
      </c>
    </row>
    <row r="131" spans="1:13" ht="54" customHeight="1" x14ac:dyDescent="0.25">
      <c r="A131" s="148" t="s">
        <v>217</v>
      </c>
      <c r="B131" s="92" t="s">
        <v>174</v>
      </c>
      <c r="C131" s="12" t="s">
        <v>146</v>
      </c>
      <c r="D131" s="124">
        <v>10566.9</v>
      </c>
      <c r="E131" s="149" t="s">
        <v>6</v>
      </c>
      <c r="F131" s="145">
        <v>45490</v>
      </c>
      <c r="G131" s="124">
        <v>10566.9</v>
      </c>
      <c r="H131" s="121"/>
      <c r="I131" s="124">
        <v>10566.9</v>
      </c>
      <c r="J131" s="11" t="s">
        <v>147</v>
      </c>
      <c r="K131" s="150" t="s">
        <v>148</v>
      </c>
      <c r="L131" s="124">
        <v>10566.9</v>
      </c>
      <c r="M131" s="145">
        <v>45521</v>
      </c>
    </row>
    <row r="132" spans="1:13" ht="31.5" customHeight="1" x14ac:dyDescent="0.25">
      <c r="A132" s="148" t="s">
        <v>218</v>
      </c>
      <c r="B132" s="92" t="s">
        <v>219</v>
      </c>
      <c r="C132" s="130" t="s">
        <v>220</v>
      </c>
      <c r="D132" s="124">
        <v>13500</v>
      </c>
      <c r="E132" s="149" t="s">
        <v>6</v>
      </c>
      <c r="F132" s="145">
        <v>45495</v>
      </c>
      <c r="G132" s="124">
        <v>13500</v>
      </c>
      <c r="H132" s="121"/>
      <c r="I132" s="124">
        <v>13500</v>
      </c>
      <c r="J132" s="11" t="s">
        <v>77</v>
      </c>
      <c r="K132" s="83" t="s">
        <v>139</v>
      </c>
      <c r="L132" s="124">
        <v>13500</v>
      </c>
      <c r="M132" s="145">
        <v>45526</v>
      </c>
    </row>
    <row r="133" spans="1:13" ht="31.5" customHeight="1" x14ac:dyDescent="0.25">
      <c r="A133" s="148" t="s">
        <v>221</v>
      </c>
      <c r="B133" s="92" t="s">
        <v>219</v>
      </c>
      <c r="C133" s="130" t="s">
        <v>220</v>
      </c>
      <c r="D133" s="124">
        <v>1020</v>
      </c>
      <c r="E133" s="149" t="s">
        <v>6</v>
      </c>
      <c r="F133" s="145">
        <v>45495</v>
      </c>
      <c r="G133" s="124">
        <v>1020</v>
      </c>
      <c r="H133" s="121"/>
      <c r="I133" s="124">
        <v>1020</v>
      </c>
      <c r="J133" s="11" t="s">
        <v>77</v>
      </c>
      <c r="K133" s="83" t="s">
        <v>139</v>
      </c>
      <c r="L133" s="124">
        <v>1020</v>
      </c>
      <c r="M133" s="145">
        <v>45526</v>
      </c>
    </row>
    <row r="134" spans="1:13" ht="30.75" customHeight="1" x14ac:dyDescent="0.2">
      <c r="A134" s="148" t="s">
        <v>222</v>
      </c>
      <c r="B134" s="129" t="s">
        <v>223</v>
      </c>
      <c r="C134" s="83" t="s">
        <v>224</v>
      </c>
      <c r="D134" s="124">
        <v>759200</v>
      </c>
      <c r="E134" s="149" t="s">
        <v>6</v>
      </c>
      <c r="F134" s="145">
        <v>45482</v>
      </c>
      <c r="G134" s="124">
        <v>759200</v>
      </c>
      <c r="H134" s="124"/>
      <c r="I134" s="156">
        <v>759200</v>
      </c>
      <c r="J134" s="160" t="s">
        <v>225</v>
      </c>
      <c r="K134" s="161" t="s">
        <v>226</v>
      </c>
      <c r="L134" s="157">
        <v>759200</v>
      </c>
      <c r="M134" s="162">
        <v>45513</v>
      </c>
    </row>
    <row r="135" spans="1:13" ht="23.25" customHeight="1" x14ac:dyDescent="0.25">
      <c r="A135" s="148" t="s">
        <v>227</v>
      </c>
      <c r="B135" s="129" t="s">
        <v>228</v>
      </c>
      <c r="C135" s="83" t="s">
        <v>229</v>
      </c>
      <c r="D135" s="124">
        <v>402395</v>
      </c>
      <c r="E135" s="149" t="s">
        <v>6</v>
      </c>
      <c r="F135" s="145">
        <v>45481</v>
      </c>
      <c r="G135" s="124">
        <v>402395</v>
      </c>
      <c r="H135" s="121"/>
      <c r="I135" s="156">
        <v>402395</v>
      </c>
      <c r="J135" s="3" t="s">
        <v>230</v>
      </c>
      <c r="K135" s="3" t="s">
        <v>231</v>
      </c>
      <c r="L135" s="157">
        <v>402395</v>
      </c>
      <c r="M135" s="162">
        <v>45512</v>
      </c>
    </row>
    <row r="136" spans="1:13" ht="33" customHeight="1" x14ac:dyDescent="0.25">
      <c r="A136" s="148" t="s">
        <v>232</v>
      </c>
      <c r="B136" s="163" t="s">
        <v>233</v>
      </c>
      <c r="C136" s="159" t="s">
        <v>234</v>
      </c>
      <c r="D136" s="164">
        <v>20010</v>
      </c>
      <c r="E136" s="149" t="s">
        <v>6</v>
      </c>
      <c r="F136" s="165">
        <v>45502</v>
      </c>
      <c r="G136" s="164">
        <v>20010</v>
      </c>
      <c r="H136" s="166"/>
      <c r="I136" s="167">
        <v>20010</v>
      </c>
      <c r="J136" s="3" t="s">
        <v>235</v>
      </c>
      <c r="K136" s="92" t="s">
        <v>236</v>
      </c>
      <c r="L136" s="168">
        <v>20010</v>
      </c>
      <c r="M136" s="169">
        <v>45533</v>
      </c>
    </row>
    <row r="137" spans="1:13" ht="23.25" customHeight="1" x14ac:dyDescent="0.25">
      <c r="A137" s="170" t="s">
        <v>237</v>
      </c>
      <c r="B137" s="163" t="s">
        <v>238</v>
      </c>
      <c r="C137" s="159" t="s">
        <v>239</v>
      </c>
      <c r="D137" s="164">
        <v>201048.4</v>
      </c>
      <c r="E137" s="149" t="s">
        <v>6</v>
      </c>
      <c r="F137" s="165">
        <v>45502</v>
      </c>
      <c r="G137" s="164">
        <v>201048.4</v>
      </c>
      <c r="H137" s="166"/>
      <c r="I137" s="167">
        <v>201048.4</v>
      </c>
      <c r="J137" s="3" t="s">
        <v>105</v>
      </c>
      <c r="K137" s="3" t="s">
        <v>106</v>
      </c>
      <c r="L137" s="168">
        <v>201048.4</v>
      </c>
      <c r="M137" s="169">
        <v>45533</v>
      </c>
    </row>
    <row r="138" spans="1:13" ht="30.75" customHeight="1" x14ac:dyDescent="0.2">
      <c r="A138" s="148" t="s">
        <v>240</v>
      </c>
      <c r="B138" s="129" t="s">
        <v>223</v>
      </c>
      <c r="C138" s="83" t="s">
        <v>224</v>
      </c>
      <c r="D138" s="124">
        <v>64800</v>
      </c>
      <c r="E138" s="149" t="s">
        <v>6</v>
      </c>
      <c r="F138" s="165">
        <v>45502</v>
      </c>
      <c r="G138" s="124">
        <v>64800</v>
      </c>
      <c r="H138" s="124"/>
      <c r="I138" s="124">
        <v>64800</v>
      </c>
      <c r="J138" s="160" t="s">
        <v>225</v>
      </c>
      <c r="K138" s="161" t="s">
        <v>226</v>
      </c>
      <c r="L138" s="124">
        <v>64800</v>
      </c>
      <c r="M138" s="162">
        <v>45533</v>
      </c>
    </row>
    <row r="139" spans="1:13" ht="34.5" customHeight="1" x14ac:dyDescent="0.25">
      <c r="A139" s="148" t="s">
        <v>241</v>
      </c>
      <c r="B139" s="163" t="s">
        <v>242</v>
      </c>
      <c r="C139" s="159" t="s">
        <v>243</v>
      </c>
      <c r="D139" s="164">
        <v>188807.48</v>
      </c>
      <c r="E139" s="149" t="s">
        <v>6</v>
      </c>
      <c r="F139" s="165">
        <v>45501</v>
      </c>
      <c r="G139" s="164">
        <v>188807.48</v>
      </c>
      <c r="H139" s="166"/>
      <c r="I139" s="167">
        <v>188807.48</v>
      </c>
      <c r="J139" s="3" t="s">
        <v>244</v>
      </c>
      <c r="K139" s="92" t="s">
        <v>3</v>
      </c>
      <c r="L139" s="168">
        <v>188807.48</v>
      </c>
      <c r="M139" s="162">
        <v>45532</v>
      </c>
    </row>
    <row r="140" spans="1:13" s="1" customFormat="1" ht="31.5" customHeight="1" x14ac:dyDescent="0.25">
      <c r="A140" s="5" t="s">
        <v>245</v>
      </c>
      <c r="B140" s="92" t="s">
        <v>246</v>
      </c>
      <c r="C140" s="92" t="s">
        <v>247</v>
      </c>
      <c r="D140" s="113">
        <v>804623.04</v>
      </c>
      <c r="E140" s="5" t="s">
        <v>6</v>
      </c>
      <c r="F140" s="114">
        <v>45498</v>
      </c>
      <c r="G140" s="113">
        <v>804623.04</v>
      </c>
      <c r="H140" s="171"/>
      <c r="I140" s="113">
        <v>804623.04</v>
      </c>
      <c r="J140" s="172" t="s">
        <v>248</v>
      </c>
      <c r="K140" s="53" t="s">
        <v>249</v>
      </c>
      <c r="L140" s="113">
        <v>804623.04</v>
      </c>
      <c r="M140" s="56">
        <v>45529</v>
      </c>
    </row>
    <row r="141" spans="1:13" ht="34.5" customHeight="1" x14ac:dyDescent="0.25">
      <c r="A141" s="148" t="s">
        <v>250</v>
      </c>
      <c r="B141" s="163" t="s">
        <v>251</v>
      </c>
      <c r="C141" s="159" t="s">
        <v>252</v>
      </c>
      <c r="D141" s="164">
        <v>140537.78</v>
      </c>
      <c r="E141" s="5" t="s">
        <v>6</v>
      </c>
      <c r="F141" s="165">
        <v>45479</v>
      </c>
      <c r="G141" s="164">
        <v>140537.78</v>
      </c>
      <c r="H141" s="166"/>
      <c r="I141" s="164">
        <v>140537.78</v>
      </c>
      <c r="J141" s="3" t="s">
        <v>244</v>
      </c>
      <c r="K141" s="92" t="s">
        <v>3</v>
      </c>
      <c r="L141" s="164">
        <v>140537.78</v>
      </c>
      <c r="M141" s="162">
        <v>45510</v>
      </c>
    </row>
    <row r="142" spans="1:13" ht="23.25" customHeight="1" x14ac:dyDescent="0.25">
      <c r="A142" s="144"/>
      <c r="B142" s="129"/>
      <c r="C142" s="111" t="s">
        <v>253</v>
      </c>
      <c r="D142" s="121">
        <f>SUM(D85:D139)</f>
        <v>22812346.519999996</v>
      </c>
      <c r="E142" s="86"/>
      <c r="F142" s="87"/>
      <c r="G142" s="121">
        <f>SUM(G85:G139)</f>
        <v>22812346.519999996</v>
      </c>
      <c r="H142" s="121"/>
      <c r="I142" s="121">
        <f>SUM(I85:I139)</f>
        <v>22812346.519999996</v>
      </c>
      <c r="J142" s="173"/>
      <c r="K142" s="173"/>
      <c r="L142" s="121">
        <f>SUM(L85:L139)</f>
        <v>22812346.519999996</v>
      </c>
      <c r="M142" s="3"/>
    </row>
    <row r="143" spans="1:13" s="1" customFormat="1" ht="33" customHeight="1" x14ac:dyDescent="0.25">
      <c r="A143" s="74"/>
      <c r="B143" s="93"/>
      <c r="C143" s="94" t="s">
        <v>254</v>
      </c>
      <c r="D143" s="174">
        <f>D17+D51+D54+D57+D60+D63+D71+D78+D93+D142</f>
        <v>50241972.390000001</v>
      </c>
      <c r="E143" s="74"/>
      <c r="F143" s="175"/>
      <c r="G143" s="174">
        <f>G71+G63+G60+G57+G51+G17+G78+G93+G142</f>
        <v>50175297.589999996</v>
      </c>
      <c r="H143" s="174">
        <f>H54+H57</f>
        <v>66674.8</v>
      </c>
      <c r="I143" s="174">
        <f>G143+H143</f>
        <v>50241972.389999993</v>
      </c>
      <c r="J143" s="176"/>
      <c r="K143" s="93"/>
      <c r="L143" s="174">
        <f>L17+L54+L51+L57+L60+L63+L71+L78+L93+L142</f>
        <v>50241972.390000001</v>
      </c>
      <c r="M143" s="128"/>
    </row>
    <row r="144" spans="1:13" ht="20.25" customHeight="1" x14ac:dyDescent="0.25">
      <c r="A144" s="177"/>
      <c r="B144" s="178"/>
      <c r="C144" s="179"/>
      <c r="D144" s="180"/>
      <c r="E144" s="180"/>
      <c r="F144" s="181"/>
      <c r="G144" s="182"/>
      <c r="H144" s="180"/>
      <c r="I144" s="180"/>
      <c r="J144" s="180"/>
      <c r="K144" s="183"/>
      <c r="L144" s="180"/>
      <c r="M144" s="184"/>
    </row>
    <row r="145" spans="1:36" ht="20.25" customHeight="1" x14ac:dyDescent="0.25">
      <c r="A145" s="185"/>
      <c r="B145" s="178"/>
      <c r="C145" s="186" t="s">
        <v>2</v>
      </c>
      <c r="D145" s="187"/>
      <c r="E145" s="187"/>
      <c r="F145" s="188"/>
      <c r="G145" s="179"/>
      <c r="H145" s="187"/>
      <c r="I145" s="186"/>
      <c r="J145" s="187"/>
      <c r="K145" s="189"/>
      <c r="L145" s="190"/>
      <c r="M145" s="191"/>
    </row>
    <row r="146" spans="1:36" ht="20.25" customHeight="1" x14ac:dyDescent="0.25">
      <c r="A146" s="192"/>
      <c r="B146" s="193" t="s">
        <v>255</v>
      </c>
      <c r="C146" s="179"/>
      <c r="D146" s="226" t="s">
        <v>256</v>
      </c>
      <c r="E146" s="226"/>
      <c r="F146" s="194"/>
      <c r="G146" s="195"/>
      <c r="H146" s="226"/>
      <c r="I146" s="226"/>
      <c r="J146" s="190"/>
      <c r="K146" s="227" t="s">
        <v>257</v>
      </c>
      <c r="L146" s="227"/>
      <c r="M146" s="227"/>
    </row>
    <row r="147" spans="1:36" ht="20.25" customHeight="1" x14ac:dyDescent="0.25">
      <c r="A147" s="197"/>
      <c r="B147" s="196" t="s">
        <v>258</v>
      </c>
      <c r="C147" s="198"/>
      <c r="D147" s="227" t="s">
        <v>258</v>
      </c>
      <c r="E147" s="227"/>
      <c r="F147" s="194"/>
      <c r="G147" s="195"/>
      <c r="H147" s="223" t="s">
        <v>259</v>
      </c>
      <c r="I147" s="223"/>
      <c r="J147" s="190"/>
      <c r="K147" s="223" t="s">
        <v>260</v>
      </c>
      <c r="L147" s="223"/>
      <c r="M147" s="223"/>
    </row>
    <row r="148" spans="1:36" ht="20.25" customHeight="1" x14ac:dyDescent="0.25">
      <c r="A148" s="197"/>
      <c r="B148" s="193" t="s">
        <v>261</v>
      </c>
      <c r="C148" s="198"/>
      <c r="D148" s="223" t="s">
        <v>262</v>
      </c>
      <c r="E148" s="223"/>
      <c r="F148" s="194"/>
      <c r="G148" s="199"/>
      <c r="H148" s="223" t="s">
        <v>262</v>
      </c>
      <c r="I148" s="223"/>
      <c r="J148" s="190"/>
      <c r="K148" s="223" t="s">
        <v>263</v>
      </c>
      <c r="L148" s="223"/>
      <c r="M148" s="223"/>
    </row>
    <row r="149" spans="1:36" ht="20.25" customHeight="1" x14ac:dyDescent="0.25">
      <c r="A149" s="200"/>
      <c r="B149" s="201"/>
      <c r="C149" s="202"/>
    </row>
    <row r="150" spans="1:36" ht="20.25" customHeight="1" x14ac:dyDescent="0.25">
      <c r="A150" s="200"/>
      <c r="B150" s="203"/>
      <c r="C150" s="202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</row>
    <row r="151" spans="1:36" s="204" customFormat="1" ht="20.25" customHeight="1" x14ac:dyDescent="0.25">
      <c r="A151" s="200"/>
      <c r="B151" s="201"/>
      <c r="C151" s="205"/>
      <c r="D151" s="206"/>
      <c r="E151" s="206"/>
      <c r="F151" s="207"/>
      <c r="G151" s="208"/>
      <c r="K151" s="209"/>
      <c r="M151" s="210"/>
    </row>
    <row r="152" spans="1:36" s="204" customFormat="1" ht="20.25" customHeight="1" x14ac:dyDescent="0.25">
      <c r="A152" s="200"/>
      <c r="B152" s="203"/>
      <c r="C152" s="202"/>
      <c r="D152" s="211"/>
      <c r="E152" s="212"/>
      <c r="F152" s="207"/>
      <c r="G152" s="213"/>
      <c r="K152" s="209"/>
      <c r="M152" s="210"/>
    </row>
    <row r="153" spans="1:36" s="204" customFormat="1" ht="20.25" customHeight="1" x14ac:dyDescent="0.25">
      <c r="A153" s="200"/>
      <c r="B153" s="203"/>
      <c r="C153" s="202"/>
      <c r="D153" s="214"/>
      <c r="E153" s="206"/>
      <c r="F153" s="215"/>
      <c r="G153" s="216"/>
      <c r="K153" s="209"/>
      <c r="M153" s="210"/>
    </row>
    <row r="154" spans="1:36" ht="20.25" customHeight="1" x14ac:dyDescent="0.25">
      <c r="G154" s="217"/>
    </row>
    <row r="175" spans="1:13" s="204" customFormat="1" ht="20.25" customHeight="1" x14ac:dyDescent="0.25">
      <c r="A175" s="200"/>
      <c r="B175" s="203"/>
      <c r="C175" s="202"/>
      <c r="D175" s="218"/>
      <c r="E175" s="219"/>
      <c r="F175" s="207"/>
      <c r="G175" s="219"/>
      <c r="K175" s="209"/>
      <c r="M175" s="210"/>
    </row>
    <row r="182" spans="1:36" s="204" customFormat="1" ht="20.25" customHeight="1" x14ac:dyDescent="0.25">
      <c r="A182" s="200"/>
      <c r="B182" s="201"/>
      <c r="C182" s="202"/>
      <c r="D182" s="218"/>
      <c r="E182" s="219"/>
      <c r="F182" s="207"/>
      <c r="G182" s="219"/>
      <c r="K182" s="209"/>
      <c r="M182" s="210"/>
    </row>
    <row r="183" spans="1:36" s="204" customFormat="1" ht="20.25" customHeight="1" x14ac:dyDescent="0.25">
      <c r="A183" s="200"/>
      <c r="B183" s="201"/>
      <c r="C183" s="202"/>
      <c r="D183" s="220"/>
      <c r="E183" s="221"/>
      <c r="F183" s="207"/>
      <c r="G183" s="219"/>
      <c r="K183" s="209"/>
      <c r="M183" s="210"/>
    </row>
    <row r="184" spans="1:36" s="204" customFormat="1" ht="20.25" customHeight="1" x14ac:dyDescent="0.25">
      <c r="A184" s="200"/>
      <c r="B184" s="201"/>
      <c r="C184" s="202"/>
      <c r="D184" s="202"/>
      <c r="E184" s="222"/>
      <c r="F184" s="207"/>
      <c r="G184" s="222"/>
      <c r="K184" s="209"/>
      <c r="M184" s="210"/>
    </row>
    <row r="185" spans="1:36" s="204" customFormat="1" ht="20.25" customHeight="1" x14ac:dyDescent="0.25">
      <c r="A185" s="200"/>
      <c r="B185" s="201"/>
      <c r="C185" s="202"/>
      <c r="D185" s="202"/>
      <c r="E185" s="222"/>
      <c r="F185" s="207"/>
      <c r="G185" s="222"/>
      <c r="K185" s="209"/>
      <c r="M185" s="210"/>
    </row>
    <row r="186" spans="1:36" s="204" customFormat="1" ht="20.25" customHeight="1" x14ac:dyDescent="0.25">
      <c r="A186" s="200"/>
      <c r="B186" s="203"/>
      <c r="C186" s="202"/>
      <c r="D186" s="202"/>
      <c r="E186" s="222"/>
      <c r="F186" s="207"/>
      <c r="G186" s="222"/>
      <c r="K186" s="209"/>
      <c r="M186" s="210"/>
    </row>
    <row r="187" spans="1:36" s="204" customFormat="1" ht="20.25" customHeight="1" x14ac:dyDescent="0.25">
      <c r="A187" s="200"/>
      <c r="B187" s="203"/>
      <c r="C187" s="202"/>
      <c r="D187" s="202"/>
      <c r="E187" s="222"/>
      <c r="F187" s="207"/>
      <c r="G187" s="222"/>
      <c r="K187" s="209"/>
      <c r="M187" s="210"/>
    </row>
    <row r="188" spans="1:36" s="204" customFormat="1" ht="20.25" customHeight="1" x14ac:dyDescent="0.25">
      <c r="A188" s="200"/>
      <c r="B188" s="203"/>
      <c r="C188" s="202"/>
      <c r="D188" s="220"/>
      <c r="E188" s="221"/>
      <c r="F188" s="207"/>
      <c r="G188" s="221"/>
      <c r="K188" s="209"/>
      <c r="M188" s="210"/>
    </row>
    <row r="189" spans="1:36" s="204" customFormat="1" ht="20.25" customHeight="1" x14ac:dyDescent="0.25">
      <c r="A189" s="200"/>
      <c r="B189" s="203"/>
      <c r="C189" s="202"/>
      <c r="D189" s="220"/>
      <c r="E189" s="221"/>
      <c r="F189" s="207"/>
      <c r="G189" s="219"/>
      <c r="K189" s="209"/>
      <c r="M189" s="210"/>
    </row>
    <row r="190" spans="1:36" s="204" customFormat="1" ht="20.25" customHeight="1" x14ac:dyDescent="0.25">
      <c r="A190" s="200"/>
      <c r="B190" s="203"/>
      <c r="C190" s="202"/>
      <c r="D190" s="220"/>
      <c r="E190" s="221"/>
      <c r="F190" s="207"/>
      <c r="G190" s="221"/>
      <c r="K190" s="209"/>
      <c r="M190" s="210"/>
    </row>
    <row r="191" spans="1:36" s="204" customFormat="1" ht="20.25" customHeight="1" x14ac:dyDescent="0.25">
      <c r="A191" s="9"/>
      <c r="B191" s="8"/>
      <c r="C191"/>
      <c r="D191" s="220"/>
      <c r="E191" s="221"/>
      <c r="F191" s="207"/>
      <c r="G191" s="219"/>
      <c r="K191" s="209"/>
      <c r="M191" s="210"/>
    </row>
    <row r="192" spans="1:36" s="204" customFormat="1" ht="20.25" customHeight="1" x14ac:dyDescent="0.25">
      <c r="A192" s="9"/>
      <c r="B192" s="8"/>
      <c r="C192"/>
      <c r="D192" s="220"/>
      <c r="E192" s="221"/>
      <c r="F192" s="207"/>
      <c r="G192" s="219"/>
      <c r="K192" s="209"/>
      <c r="M192" s="210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</row>
  </sheetData>
  <mergeCells count="11">
    <mergeCell ref="D148:E148"/>
    <mergeCell ref="H148:I148"/>
    <mergeCell ref="K148:M148"/>
    <mergeCell ref="A4:M4"/>
    <mergeCell ref="A5:M5"/>
    <mergeCell ref="D146:E146"/>
    <mergeCell ref="H146:I146"/>
    <mergeCell ref="K146:M146"/>
    <mergeCell ref="D147:E147"/>
    <mergeCell ref="H147:I147"/>
    <mergeCell ref="K147:M147"/>
  </mergeCells>
  <pageMargins left="0.7" right="0.7" top="0.75" bottom="0.75" header="0.3" footer="0.3"/>
  <pageSetup paperSize="5" scale="61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13665" r:id="rId4">
          <objectPr defaultSize="0" autoPict="0" r:id="rId5">
            <anchor moveWithCells="1" sizeWithCells="1">
              <from>
                <xdr:col>4</xdr:col>
                <xdr:colOff>457200</xdr:colOff>
                <xdr:row>0</xdr:row>
                <xdr:rowOff>0</xdr:rowOff>
              </from>
              <to>
                <xdr:col>5</xdr:col>
                <xdr:colOff>838200</xdr:colOff>
                <xdr:row>3</xdr:row>
                <xdr:rowOff>0</xdr:rowOff>
              </to>
            </anchor>
          </objectPr>
        </oleObject>
      </mc:Choice>
      <mc:Fallback>
        <oleObject progId="Word.Picture.8" shapeId="11366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CTAS.X P. JULIO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Marcos Cabral</cp:lastModifiedBy>
  <cp:revision/>
  <cp:lastPrinted>2024-08-19T16:40:01Z</cp:lastPrinted>
  <dcterms:created xsi:type="dcterms:W3CDTF">2007-03-20T14:00:55Z</dcterms:created>
  <dcterms:modified xsi:type="dcterms:W3CDTF">2024-08-19T18:53:09Z</dcterms:modified>
</cp:coreProperties>
</file>