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0 Octubre\Financiero\"/>
    </mc:Choice>
  </mc:AlternateContent>
  <bookViews>
    <workbookView xWindow="0" yWindow="0" windowWidth="38400" windowHeight="17835"/>
  </bookViews>
  <sheets>
    <sheet name="Ctas. X P OCTUBRE2023" sheetId="1" r:id="rId1"/>
  </sheets>
  <definedNames>
    <definedName name="_xlnm._FilterDatabase" localSheetId="0" hidden="1">'Ctas. X P OCTUBRE2023'!#REF!</definedName>
    <definedName name="_xlnm.Print_Area" localSheetId="0">'Ctas. X P OCTUBRE2023'!$A$1:$M$164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I54" i="1"/>
  <c r="D57" i="1"/>
  <c r="G57" i="1"/>
  <c r="H57" i="1"/>
  <c r="I57" i="1" s="1"/>
  <c r="I158" i="1" s="1"/>
  <c r="L57" i="1"/>
  <c r="D60" i="1"/>
  <c r="G60" i="1"/>
  <c r="I60" i="1"/>
  <c r="L60" i="1"/>
  <c r="D63" i="1"/>
  <c r="D158" i="1" s="1"/>
  <c r="G63" i="1"/>
  <c r="G158" i="1" s="1"/>
  <c r="I63" i="1"/>
  <c r="L63" i="1"/>
  <c r="L158" i="1" s="1"/>
  <c r="D66" i="1"/>
  <c r="G66" i="1"/>
  <c r="I66" i="1"/>
  <c r="L66" i="1"/>
  <c r="D69" i="1"/>
  <c r="G69" i="1"/>
  <c r="I69" i="1"/>
  <c r="L69" i="1"/>
  <c r="D74" i="1"/>
  <c r="G74" i="1"/>
  <c r="I74" i="1"/>
  <c r="L74" i="1"/>
  <c r="D78" i="1"/>
  <c r="G78" i="1"/>
  <c r="I78" i="1"/>
  <c r="L78" i="1"/>
  <c r="D93" i="1"/>
  <c r="G93" i="1"/>
  <c r="I93" i="1"/>
  <c r="L93" i="1"/>
  <c r="D99" i="1"/>
  <c r="G99" i="1"/>
  <c r="I99" i="1"/>
  <c r="L99" i="1"/>
  <c r="D107" i="1"/>
  <c r="G107" i="1"/>
  <c r="H107" i="1"/>
  <c r="I107" i="1"/>
  <c r="L107" i="1"/>
  <c r="D124" i="1"/>
  <c r="G124" i="1"/>
  <c r="H124" i="1"/>
  <c r="H158" i="1" s="1"/>
  <c r="I124" i="1"/>
  <c r="L124" i="1"/>
  <c r="D157" i="1"/>
  <c r="G157" i="1"/>
  <c r="H157" i="1"/>
  <c r="I157" i="1"/>
  <c r="L157" i="1"/>
</calcChain>
</file>

<file path=xl/sharedStrings.xml><?xml version="1.0" encoding="utf-8"?>
<sst xmlns="http://schemas.openxmlformats.org/spreadsheetml/2006/main" count="916" uniqueCount="288">
  <si>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</si>
  <si>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</si>
  <si>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</si>
  <si>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</si>
  <si>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</si>
  <si>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</si>
  <si>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</si>
  <si>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YANINA RODRIGUEZ</t>
  </si>
  <si>
    <t>KELVIA ALT. REYES</t>
  </si>
  <si>
    <t>MIOSOTIS AQUINO</t>
  </si>
  <si>
    <t xml:space="preserve"> </t>
  </si>
  <si>
    <t>TOTAL GENERAL POR PAGAR  AL 31 DE OCTUBRE DEL 2023.</t>
  </si>
  <si>
    <t>SUB-TOTAL  OCTUBRE 2023</t>
  </si>
  <si>
    <t>Energia Electrica</t>
  </si>
  <si>
    <t>2.2.1.6.01</t>
  </si>
  <si>
    <t>CREDITO</t>
  </si>
  <si>
    <t>SERVICIO ENERGIA ELECTRICA</t>
  </si>
  <si>
    <t>EDEESTE</t>
  </si>
  <si>
    <t>B1500296710</t>
  </si>
  <si>
    <t>Muebles, equipos de oficina y estantería</t>
  </si>
  <si>
    <t>2.6.1.1.01</t>
  </si>
  <si>
    <t>COMPRA ESCRITORIO</t>
  </si>
  <si>
    <t>MUñOZ CONCEPTO MOBILIARIO</t>
  </si>
  <si>
    <t>B1500001538</t>
  </si>
  <si>
    <t>OFICINA UNIVERSAL</t>
  </si>
  <si>
    <t>B1500001804</t>
  </si>
  <si>
    <t>COMPRA SILLAS</t>
  </si>
  <si>
    <t>ACTUALIDADES HOME CENTER</t>
  </si>
  <si>
    <t>B1500001581</t>
  </si>
  <si>
    <t xml:space="preserve"> Alimentos y bebidas para personas </t>
  </si>
  <si>
    <t>2.3.1.1.01</t>
  </si>
  <si>
    <t>COMPRA AGUA POTABLE</t>
  </si>
  <si>
    <t>AGUA PLANETA AZUL</t>
  </si>
  <si>
    <t>B1500153973</t>
  </si>
  <si>
    <t>B1500164999</t>
  </si>
  <si>
    <t>B1500165008</t>
  </si>
  <si>
    <t>B1500165517</t>
  </si>
  <si>
    <t>B1500165634</t>
  </si>
  <si>
    <t>B1500164772</t>
  </si>
  <si>
    <t>B1500162749</t>
  </si>
  <si>
    <t>Productos medicinales para uso veterinario</t>
  </si>
  <si>
    <t>2.3.4.2.01</t>
  </si>
  <si>
    <t>COMPRA BIOLOGICOS</t>
  </si>
  <si>
    <t>LAVECEN</t>
  </si>
  <si>
    <t>B1500006194</t>
  </si>
  <si>
    <t xml:space="preserve"> Mantenimiento y reparación de equipos de transporte, tracción y elevación </t>
  </si>
  <si>
    <t>2.2.7.2.06</t>
  </si>
  <si>
    <t>PAGO DEDUCIBLE</t>
  </si>
  <si>
    <t>GLOPARTS GROUP</t>
  </si>
  <si>
    <t>B1500000107</t>
  </si>
  <si>
    <t>Otros alquileres</t>
  </si>
  <si>
    <t>2.2.5.8.01</t>
  </si>
  <si>
    <t>ALQUILER GALPON</t>
  </si>
  <si>
    <t>PATRONATO NACIONAL DE GANADEROS</t>
  </si>
  <si>
    <t>B1500000232</t>
  </si>
  <si>
    <t>Productos de artes gráficas</t>
  </si>
  <si>
    <t>2.3.3.3.01</t>
  </si>
  <si>
    <t>CONFECCION FORMULARIOS</t>
  </si>
  <si>
    <t>FR MULTISERVICIOS</t>
  </si>
  <si>
    <t>B1500000534</t>
  </si>
  <si>
    <t>Otros servicios técnicos profesionales</t>
  </si>
  <si>
    <t>2.2.8.7.06</t>
  </si>
  <si>
    <t>SERVICIOS NOTARIALES</t>
  </si>
  <si>
    <t>MARINA CECILIA</t>
  </si>
  <si>
    <t>B1500000074</t>
  </si>
  <si>
    <t>GASOIL</t>
  </si>
  <si>
    <t>2.3.7.1.02</t>
  </si>
  <si>
    <t>SUMINISTRO DE COMBUSTIBLE</t>
  </si>
  <si>
    <t>CARIBBEAN PETROLEUM GROUP</t>
  </si>
  <si>
    <t>B1500000099</t>
  </si>
  <si>
    <t>GASOLINA</t>
  </si>
  <si>
    <t>2.3.7.1.01</t>
  </si>
  <si>
    <t>B1500000096</t>
  </si>
  <si>
    <t>COMPRA  AZUCAR</t>
  </si>
  <si>
    <t>VASMI</t>
  </si>
  <si>
    <t>B1500000184</t>
  </si>
  <si>
    <t>Eventos generales</t>
  </si>
  <si>
    <t>2.2.8.6.01</t>
  </si>
  <si>
    <t>SERVICIO DE HOSPEDAJE</t>
  </si>
  <si>
    <t>JUNTA AGROEMPRRESARIAL</t>
  </si>
  <si>
    <t>B1500000285</t>
  </si>
  <si>
    <t>Agua</t>
  </si>
  <si>
    <t>2.2.1.7.01</t>
  </si>
  <si>
    <t>SERVICIO DE AGUA</t>
  </si>
  <si>
    <t>CORAAPLATA</t>
  </si>
  <si>
    <t>B1500023803</t>
  </si>
  <si>
    <t>31/11/2023</t>
  </si>
  <si>
    <t>EDESUR</t>
  </si>
  <si>
    <t>B1500409863</t>
  </si>
  <si>
    <t>SERVICIO DE MANTENIMIENTO</t>
  </si>
  <si>
    <t>SANTO DOMINGO MOTORS</t>
  </si>
  <si>
    <t>B1500026303</t>
  </si>
  <si>
    <t>B1500026381</t>
  </si>
  <si>
    <t>B1500026431</t>
  </si>
  <si>
    <t>B1500026489</t>
  </si>
  <si>
    <t>Teléfono local</t>
  </si>
  <si>
    <t>2.2.1.3.01</t>
  </si>
  <si>
    <t>SERVICIO TELECOMUNICACIONES</t>
  </si>
  <si>
    <t>ALTICE</t>
  </si>
  <si>
    <t>B1500054949</t>
  </si>
  <si>
    <t>CLARO</t>
  </si>
  <si>
    <t>E450000023878</t>
  </si>
  <si>
    <t>Servicio de internet y televisión por cable</t>
  </si>
  <si>
    <t>2.2.1.5.01</t>
  </si>
  <si>
    <t>E450000024265</t>
  </si>
  <si>
    <t>E450000024457</t>
  </si>
  <si>
    <t>E450000024412</t>
  </si>
  <si>
    <t>OCTUBRE 2023</t>
  </si>
  <si>
    <t>SUB-TOTAL  SEPTIEMBRE 2023</t>
  </si>
  <si>
    <t>B1500164488</t>
  </si>
  <si>
    <t>B1500164781</t>
  </si>
  <si>
    <t>B1500164013</t>
  </si>
  <si>
    <t>B1500163648</t>
  </si>
  <si>
    <t>B1500163630</t>
  </si>
  <si>
    <t>B1500163625</t>
  </si>
  <si>
    <t>B1500163281</t>
  </si>
  <si>
    <t>B1500163273</t>
  </si>
  <si>
    <t>B1500162747</t>
  </si>
  <si>
    <t>B1500162547</t>
  </si>
  <si>
    <t>B1500162475</t>
  </si>
  <si>
    <t>B1500162470</t>
  </si>
  <si>
    <t>B1500162463</t>
  </si>
  <si>
    <t>B1500161914</t>
  </si>
  <si>
    <t>Impresión, encuadernación y rotulación</t>
  </si>
  <si>
    <t>2.2.2.2.01</t>
  </si>
  <si>
    <t>SERVICIO DE ROTULACION</t>
  </si>
  <si>
    <t>GENIUS</t>
  </si>
  <si>
    <t>B1500000269</t>
  </si>
  <si>
    <t>SEPTIEMBRE 2023</t>
  </si>
  <si>
    <t>SUB-TOTAL  AGOSTO 2023</t>
  </si>
  <si>
    <t>ALIMENTOS CRUDOS</t>
  </si>
  <si>
    <t>SUPERMERCADOS CARIBE</t>
  </si>
  <si>
    <t>B1500001809</t>
  </si>
  <si>
    <t>B1500001729</t>
  </si>
  <si>
    <t>B1500001774</t>
  </si>
  <si>
    <t>PATRONATO NACIOONAL DE GANADEROS</t>
  </si>
  <si>
    <t>B1500000233</t>
  </si>
  <si>
    <t>SERVICIOS LEGALIZACION</t>
  </si>
  <si>
    <t>MARINA CECILIA SANTANA</t>
  </si>
  <si>
    <t>B1500000066</t>
  </si>
  <si>
    <t>B1500000065</t>
  </si>
  <si>
    <t>AGOSTO 2023</t>
  </si>
  <si>
    <t>SUB-TOTAL  JULIO 2023</t>
  </si>
  <si>
    <t>MANTENIMIENTO VEHICULO</t>
  </si>
  <si>
    <t>SANTO DOMINGO CIA. SA</t>
  </si>
  <si>
    <t>B1500025528</t>
  </si>
  <si>
    <t>COMPRA ALIMENTOS CRUDOS</t>
  </si>
  <si>
    <t>SUPERMERCADO CARIBE</t>
  </si>
  <si>
    <t>B1500001730</t>
  </si>
  <si>
    <t>B1500001728</t>
  </si>
  <si>
    <t>OTROS ALQUILERES</t>
  </si>
  <si>
    <t>ALQUILER</t>
  </si>
  <si>
    <t>PATRONATO NAC. GANADERO</t>
  </si>
  <si>
    <t>B1500000218</t>
  </si>
  <si>
    <t>JULIO 2023</t>
  </si>
  <si>
    <t>SUB-TOTAL  JUNIO 2023</t>
  </si>
  <si>
    <t>Equipo médico y de laboratorio</t>
  </si>
  <si>
    <t>2.6.3.1.01</t>
  </si>
  <si>
    <t>B1500006247</t>
  </si>
  <si>
    <t>B1500006251</t>
  </si>
  <si>
    <t>B1500006246</t>
  </si>
  <si>
    <t>B1500006245</t>
  </si>
  <si>
    <t>B1500006244</t>
  </si>
  <si>
    <t>AGUA PURIFICADA DE CONSUMO HUMANO</t>
  </si>
  <si>
    <t>AGUA PLANETA AZUL  S.A</t>
  </si>
  <si>
    <t>B1500161176</t>
  </si>
  <si>
    <t>B1500161347</t>
  </si>
  <si>
    <t>B1500161912</t>
  </si>
  <si>
    <t>B1500161976</t>
  </si>
  <si>
    <t>B1500161337</t>
  </si>
  <si>
    <t>B1500001440</t>
  </si>
  <si>
    <t>B1500001727</t>
  </si>
  <si>
    <t>B1500001726</t>
  </si>
  <si>
    <t>JUNIO 2023</t>
  </si>
  <si>
    <t>SUB-TOTAL  MAYO 2023</t>
  </si>
  <si>
    <t>B1500001431</t>
  </si>
  <si>
    <t>B1500001429</t>
  </si>
  <si>
    <t>MAYO 2023</t>
  </si>
  <si>
    <t>SUB-TOTAL  MARZO 2023</t>
  </si>
  <si>
    <t>23/03/2023</t>
  </si>
  <si>
    <t xml:space="preserve"> Seguro de bienes muebles </t>
  </si>
  <si>
    <t>2.2.6.2.01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</si>
  <si>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</si>
  <si>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</si>
  <si>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</si>
  <si>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</si>
  <si>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</si>
  <si>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</si>
  <si>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</si>
  <si>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</si>
  <si>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</si>
  <si>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</si>
  <si>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</si>
  <si>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</si>
  <si>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</si>
  <si>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</si>
  <si>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</si>
  <si>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NOVIEMBRE/2022</t>
  </si>
  <si>
    <t>INSUMOS ALIMENTICIOS PARA EL PERSONAL</t>
  </si>
  <si>
    <t>B1500001611</t>
  </si>
  <si>
    <t>NOVIEMBRE 2022</t>
  </si>
  <si>
    <t>SUB TOTAL OCTUBRE/2022</t>
  </si>
  <si>
    <t>POLIZA</t>
  </si>
  <si>
    <t>SEGUROS BANRESERVAS</t>
  </si>
  <si>
    <t>B1500037691</t>
  </si>
  <si>
    <t>OCTUBRE 2022</t>
  </si>
  <si>
    <t>SUB TOTAL AGOSTO/2022</t>
  </si>
  <si>
    <t xml:space="preserve">Servicios de Alimentacion </t>
  </si>
  <si>
    <t>2.2.9.2.01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</si>
  <si>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</si>
  <si>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</si>
  <si>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</si>
  <si>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</si>
  <si>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</si>
  <si>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</si>
  <si>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</si>
  <si>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</si>
  <si>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</si>
  <si>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</si>
  <si>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</si>
  <si>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</si>
  <si>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</si>
  <si>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</si>
  <si>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</si>
  <si>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COMPRA AZUCAR</t>
  </si>
  <si>
    <t>SEDA COMERCIAL</t>
  </si>
  <si>
    <t>N/A.</t>
  </si>
  <si>
    <t xml:space="preserve">-   </t>
  </si>
  <si>
    <t>PAGO CONSUMO COMBUSTIBLE DE ESTA DIGEGA.</t>
  </si>
  <si>
    <t>ESTACION GASOLINERA MARINO DOÑE</t>
  </si>
  <si>
    <t>B1500001273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</si>
  <si>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</si>
  <si>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</si>
  <si>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</si>
  <si>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</si>
  <si>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</si>
  <si>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</si>
  <si>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</si>
  <si>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</si>
  <si>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</si>
  <si>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</si>
  <si>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</si>
  <si>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</si>
  <si>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</si>
  <si>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</si>
  <si>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</si>
  <si>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</si>
  <si>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</si>
  <si>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</si>
  <si>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</si>
  <si>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</si>
  <si>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</si>
  <si>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</si>
  <si>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</si>
  <si>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</si>
  <si>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</si>
  <si>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</si>
  <si>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</si>
  <si>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</si>
  <si>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</si>
  <si>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</si>
  <si>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</si>
  <si>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</si>
  <si>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</si>
  <si>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</si>
  <si>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</si>
  <si>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</si>
  <si>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</si>
  <si>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</si>
  <si>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</si>
  <si>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</si>
  <si>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</si>
  <si>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</si>
  <si>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</si>
  <si>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</si>
  <si>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</si>
  <si>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</si>
  <si>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</si>
  <si>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</si>
  <si>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</si>
  <si>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</si>
  <si>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</si>
  <si>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</si>
  <si>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</si>
  <si>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</si>
  <si>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</si>
  <si>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31 DE OCTUBRE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</si>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</sst>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dd\-mmm"/>
    <numFmt numFmtId="166" formatCode="dd/mm/yyyy"/>
  </numFmts>
  <fonts count="32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2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/>
    <xf numFmtId="4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4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/>
    <xf numFmtId="0" fontId="13" fillId="0" borderId="0" xfId="0" applyFont="1"/>
    <xf numFmtId="0" fontId="14" fillId="2" borderId="1" xfId="0" applyFont="1" applyFill="1" applyBorder="1" applyAlignment="1">
      <alignment horizontal="left"/>
    </xf>
    <xf numFmtId="4" fontId="15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right"/>
    </xf>
    <xf numFmtId="0" fontId="13" fillId="2" borderId="1" xfId="0" applyFont="1" applyFill="1" applyBorder="1"/>
    <xf numFmtId="0" fontId="15" fillId="2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4" fontId="15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15" fillId="0" borderId="1" xfId="0" applyFont="1" applyBorder="1"/>
    <xf numFmtId="14" fontId="14" fillId="0" borderId="1" xfId="0" applyNumberFormat="1" applyFont="1" applyBorder="1" applyAlignment="1">
      <alignment horizontal="left"/>
    </xf>
    <xf numFmtId="4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14" fontId="13" fillId="0" borderId="1" xfId="0" applyNumberFormat="1" applyFont="1" applyBorder="1" applyAlignment="1">
      <alignment horizontal="right" wrapText="1"/>
    </xf>
    <xf numFmtId="165" fontId="13" fillId="0" borderId="2" xfId="0" applyNumberFormat="1" applyFont="1" applyBorder="1"/>
    <xf numFmtId="0" fontId="13" fillId="0" borderId="2" xfId="0" applyFont="1" applyBorder="1"/>
    <xf numFmtId="0" fontId="12" fillId="0" borderId="1" xfId="0" applyFont="1" applyBorder="1" applyAlignment="1">
      <alignment horizontal="left" wrapText="1"/>
    </xf>
    <xf numFmtId="166" fontId="13" fillId="0" borderId="2" xfId="0" applyNumberFormat="1" applyFont="1" applyBorder="1"/>
    <xf numFmtId="43" fontId="13" fillId="0" borderId="3" xfId="1" applyFont="1" applyBorder="1"/>
    <xf numFmtId="0" fontId="14" fillId="0" borderId="1" xfId="0" applyFont="1" applyBorder="1" applyAlignment="1">
      <alignment horizontal="left" wrapText="1"/>
    </xf>
    <xf numFmtId="43" fontId="13" fillId="0" borderId="4" xfId="1" applyFont="1" applyBorder="1"/>
    <xf numFmtId="2" fontId="13" fillId="0" borderId="2" xfId="0" applyNumberFormat="1" applyFont="1" applyBorder="1"/>
    <xf numFmtId="43" fontId="13" fillId="0" borderId="2" xfId="1" applyFont="1" applyBorder="1"/>
    <xf numFmtId="0" fontId="13" fillId="0" borderId="2" xfId="0" applyFont="1" applyBorder="1" applyAlignment="1">
      <alignment wrapText="1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6" fontId="13" fillId="0" borderId="6" xfId="0" applyNumberFormat="1" applyFont="1" applyBorder="1"/>
    <xf numFmtId="43" fontId="13" fillId="0" borderId="6" xfId="1" applyFont="1" applyBorder="1"/>
    <xf numFmtId="0" fontId="13" fillId="0" borderId="7" xfId="0" applyFont="1" applyBorder="1" applyAlignment="1">
      <alignment horizontal="left" wrapText="1"/>
    </xf>
    <xf numFmtId="0" fontId="13" fillId="0" borderId="7" xfId="0" applyFont="1" applyBorder="1" applyAlignment="1">
      <alignment horizontal="left"/>
    </xf>
    <xf numFmtId="2" fontId="13" fillId="0" borderId="6" xfId="0" applyNumberFormat="1" applyFont="1" applyBorder="1"/>
    <xf numFmtId="0" fontId="13" fillId="0" borderId="6" xfId="0" applyFont="1" applyBorder="1"/>
    <xf numFmtId="43" fontId="13" fillId="0" borderId="8" xfId="1" applyFont="1" applyFill="1" applyBorder="1"/>
    <xf numFmtId="43" fontId="13" fillId="0" borderId="9" xfId="1" applyFont="1" applyFill="1" applyBorder="1"/>
    <xf numFmtId="43" fontId="13" fillId="0" borderId="6" xfId="1" applyFont="1" applyFill="1" applyBorder="1"/>
    <xf numFmtId="0" fontId="17" fillId="0" borderId="5" xfId="0" applyFont="1" applyBorder="1" applyAlignment="1">
      <alignment horizontal="left" wrapText="1"/>
    </xf>
    <xf numFmtId="0" fontId="14" fillId="0" borderId="7" xfId="0" applyFont="1" applyBorder="1" applyAlignment="1">
      <alignment horizontal="left"/>
    </xf>
    <xf numFmtId="0" fontId="13" fillId="0" borderId="6" xfId="0" applyFont="1" applyBorder="1" applyAlignment="1">
      <alignment wrapText="1"/>
    </xf>
    <xf numFmtId="43" fontId="13" fillId="0" borderId="8" xfId="1" applyFont="1" applyBorder="1"/>
    <xf numFmtId="43" fontId="13" fillId="0" borderId="9" xfId="1" applyFont="1" applyBorder="1"/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/>
    <xf numFmtId="0" fontId="13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wrapText="1"/>
    </xf>
    <xf numFmtId="0" fontId="13" fillId="0" borderId="5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9" fontId="15" fillId="0" borderId="1" xfId="0" applyNumberFormat="1" applyFont="1" applyBorder="1"/>
    <xf numFmtId="4" fontId="15" fillId="2" borderId="1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right" wrapText="1"/>
    </xf>
    <xf numFmtId="0" fontId="15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0" fontId="12" fillId="2" borderId="1" xfId="0" applyFont="1" applyFill="1" applyBorder="1"/>
    <xf numFmtId="43" fontId="13" fillId="0" borderId="2" xfId="1" applyFont="1" applyFill="1" applyBorder="1"/>
    <xf numFmtId="166" fontId="18" fillId="0" borderId="2" xfId="0" applyNumberFormat="1" applyFont="1" applyBorder="1" applyAlignment="1">
      <alignment horizontal="left"/>
    </xf>
    <xf numFmtId="166" fontId="18" fillId="4" borderId="2" xfId="0" applyNumberFormat="1" applyFont="1" applyFill="1" applyBorder="1" applyAlignment="1">
      <alignment horizontal="left"/>
    </xf>
    <xf numFmtId="4" fontId="9" fillId="0" borderId="1" xfId="0" applyNumberFormat="1" applyFont="1" applyBorder="1" applyAlignment="1">
      <alignment horizontal="right" wrapText="1"/>
    </xf>
    <xf numFmtId="4" fontId="19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right" wrapText="1"/>
    </xf>
    <xf numFmtId="0" fontId="19" fillId="0" borderId="1" xfId="0" applyFont="1" applyBorder="1"/>
    <xf numFmtId="0" fontId="13" fillId="0" borderId="1" xfId="0" applyFont="1" applyBorder="1"/>
    <xf numFmtId="14" fontId="14" fillId="0" borderId="1" xfId="0" applyNumberFormat="1" applyFont="1" applyBorder="1" applyAlignment="1">
      <alignment horizontal="right" wrapText="1"/>
    </xf>
    <xf numFmtId="0" fontId="13" fillId="0" borderId="1" xfId="2" applyFont="1" applyBorder="1"/>
    <xf numFmtId="49" fontId="13" fillId="0" borderId="1" xfId="0" applyNumberFormat="1" applyFont="1" applyBorder="1"/>
    <xf numFmtId="43" fontId="13" fillId="0" borderId="1" xfId="1" applyFont="1" applyBorder="1"/>
    <xf numFmtId="0" fontId="13" fillId="0" borderId="1" xfId="0" applyFont="1" applyBorder="1" applyAlignment="1">
      <alignment horizontal="left" vertical="center"/>
    </xf>
    <xf numFmtId="166" fontId="13" fillId="0" borderId="1" xfId="0" applyNumberFormat="1" applyFont="1" applyBorder="1"/>
    <xf numFmtId="43" fontId="14" fillId="0" borderId="1" xfId="1" applyFont="1" applyBorder="1"/>
    <xf numFmtId="0" fontId="13" fillId="2" borderId="0" xfId="0" applyFont="1" applyFill="1"/>
    <xf numFmtId="0" fontId="14" fillId="0" borderId="0" xfId="0" applyFont="1"/>
    <xf numFmtId="4" fontId="14" fillId="0" borderId="1" xfId="0" applyNumberFormat="1" applyFont="1" applyBorder="1" applyAlignment="1">
      <alignment horizontal="right" wrapText="1"/>
    </xf>
    <xf numFmtId="4" fontId="20" fillId="0" borderId="1" xfId="0" applyNumberFormat="1" applyFont="1" applyBorder="1" applyAlignment="1">
      <alignment horizontal="right" wrapText="1"/>
    </xf>
    <xf numFmtId="0" fontId="14" fillId="0" borderId="1" xfId="0" applyFont="1" applyBorder="1"/>
    <xf numFmtId="14" fontId="15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 wrapText="1"/>
    </xf>
    <xf numFmtId="14" fontId="15" fillId="2" borderId="1" xfId="0" applyNumberFormat="1" applyFont="1" applyFill="1" applyBorder="1" applyAlignment="1">
      <alignment horizontal="right" wrapText="1"/>
    </xf>
    <xf numFmtId="14" fontId="14" fillId="3" borderId="1" xfId="0" applyNumberFormat="1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0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3" fillId="0" borderId="11" xfId="0" applyFont="1" applyBorder="1"/>
    <xf numFmtId="0" fontId="13" fillId="0" borderId="1" xfId="0" applyFont="1" applyBorder="1" applyAlignment="1">
      <alignment horizontal="right" wrapText="1"/>
    </xf>
    <xf numFmtId="0" fontId="14" fillId="5" borderId="1" xfId="0" applyFont="1" applyFill="1" applyBorder="1" applyAlignment="1">
      <alignment horizontal="left"/>
    </xf>
    <xf numFmtId="4" fontId="15" fillId="5" borderId="1" xfId="0" applyNumberFormat="1" applyFont="1" applyFill="1" applyBorder="1" applyAlignment="1">
      <alignment horizontal="right" wrapText="1"/>
    </xf>
    <xf numFmtId="0" fontId="13" fillId="5" borderId="1" xfId="0" applyFont="1" applyFill="1" applyBorder="1" applyAlignment="1">
      <alignment horizontal="left" wrapText="1"/>
    </xf>
    <xf numFmtId="0" fontId="15" fillId="5" borderId="1" xfId="0" applyFont="1" applyFill="1" applyBorder="1" applyAlignment="1">
      <alignment horizontal="right" wrapText="1"/>
    </xf>
    <xf numFmtId="0" fontId="13" fillId="5" borderId="1" xfId="0" applyFont="1" applyFill="1" applyBorder="1" applyAlignment="1">
      <alignment horizontal="right" wrapText="1"/>
    </xf>
    <xf numFmtId="0" fontId="13" fillId="5" borderId="1" xfId="0" applyFont="1" applyFill="1" applyBorder="1"/>
    <xf numFmtId="4" fontId="21" fillId="0" borderId="1" xfId="0" applyNumberFormat="1" applyFont="1" applyBorder="1"/>
    <xf numFmtId="14" fontId="14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left"/>
    </xf>
    <xf numFmtId="0" fontId="14" fillId="0" borderId="1" xfId="0" applyFont="1" applyBorder="1" applyAlignment="1">
      <alignment vertical="center"/>
    </xf>
    <xf numFmtId="0" fontId="14" fillId="6" borderId="1" xfId="0" applyFont="1" applyFill="1" applyBorder="1" applyAlignment="1">
      <alignment horizontal="left"/>
    </xf>
    <xf numFmtId="4" fontId="15" fillId="6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horizontal="right" wrapText="1"/>
    </xf>
    <xf numFmtId="0" fontId="13" fillId="6" borderId="1" xfId="0" applyFont="1" applyFill="1" applyBorder="1"/>
    <xf numFmtId="0" fontId="15" fillId="6" borderId="1" xfId="0" applyFont="1" applyFill="1" applyBorder="1" applyAlignment="1">
      <alignment horizontal="left" wrapText="1"/>
    </xf>
    <xf numFmtId="0" fontId="15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left"/>
    </xf>
    <xf numFmtId="4" fontId="14" fillId="0" borderId="1" xfId="0" applyNumberFormat="1" applyFont="1" applyBorder="1"/>
    <xf numFmtId="4" fontId="15" fillId="0" borderId="1" xfId="0" applyNumberFormat="1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left" vertical="center" wrapText="1"/>
    </xf>
    <xf numFmtId="4" fontId="15" fillId="2" borderId="1" xfId="0" applyNumberFormat="1" applyFont="1" applyFill="1" applyBorder="1"/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left" vertical="center" wrapText="1"/>
    </xf>
    <xf numFmtId="43" fontId="14" fillId="0" borderId="1" xfId="1" applyFont="1" applyFill="1" applyBorder="1" applyAlignment="1">
      <alignment horizontal="left" wrapTex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4" fontId="15" fillId="7" borderId="1" xfId="0" applyNumberFormat="1" applyFont="1" applyFill="1" applyBorder="1"/>
    <xf numFmtId="0" fontId="15" fillId="7" borderId="1" xfId="0" applyFont="1" applyFill="1" applyBorder="1" applyAlignment="1">
      <alignment wrapText="1"/>
    </xf>
    <xf numFmtId="0" fontId="15" fillId="7" borderId="1" xfId="0" applyFont="1" applyFill="1" applyBorder="1"/>
    <xf numFmtId="0" fontId="15" fillId="7" borderId="1" xfId="0" applyFont="1" applyFill="1" applyBorder="1" applyAlignment="1">
      <alignment horizontal="right" wrapText="1"/>
    </xf>
    <xf numFmtId="0" fontId="15" fillId="7" borderId="1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 wrapText="1"/>
    </xf>
    <xf numFmtId="0" fontId="13" fillId="7" borderId="1" xfId="0" applyFont="1" applyFill="1" applyBorder="1"/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4" fontId="15" fillId="5" borderId="1" xfId="0" applyNumberFormat="1" applyFont="1" applyFill="1" applyBorder="1"/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/>
    <xf numFmtId="4" fontId="15" fillId="5" borderId="1" xfId="0" applyNumberFormat="1" applyFont="1" applyFill="1" applyBorder="1" applyAlignment="1">
      <alignment wrapText="1"/>
    </xf>
    <xf numFmtId="4" fontId="14" fillId="3" borderId="1" xfId="0" applyNumberFormat="1" applyFont="1" applyFill="1" applyBorder="1"/>
    <xf numFmtId="14" fontId="14" fillId="3" borderId="1" xfId="0" applyNumberFormat="1" applyFont="1" applyFill="1" applyBorder="1" applyAlignment="1">
      <alignment horizontal="right" wrapText="1"/>
    </xf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right" wrapText="1"/>
    </xf>
    <xf numFmtId="4" fontId="15" fillId="6" borderId="1" xfId="0" applyNumberFormat="1" applyFont="1" applyFill="1" applyBorder="1"/>
    <xf numFmtId="0" fontId="15" fillId="6" borderId="1" xfId="0" applyFont="1" applyFill="1" applyBorder="1" applyAlignment="1">
      <alignment wrapText="1"/>
    </xf>
    <xf numFmtId="0" fontId="15" fillId="6" borderId="1" xfId="0" applyFont="1" applyFill="1" applyBorder="1"/>
    <xf numFmtId="4" fontId="15" fillId="6" borderId="1" xfId="0" applyNumberFormat="1" applyFont="1" applyFill="1" applyBorder="1" applyAlignment="1">
      <alignment wrapText="1"/>
    </xf>
    <xf numFmtId="0" fontId="14" fillId="8" borderId="1" xfId="0" applyFont="1" applyFill="1" applyBorder="1" applyAlignment="1">
      <alignment horizontal="left"/>
    </xf>
    <xf numFmtId="4" fontId="15" fillId="8" borderId="1" xfId="0" applyNumberFormat="1" applyFont="1" applyFill="1" applyBorder="1"/>
    <xf numFmtId="0" fontId="15" fillId="8" borderId="1" xfId="0" applyFont="1" applyFill="1" applyBorder="1" applyAlignment="1">
      <alignment wrapText="1"/>
    </xf>
    <xf numFmtId="0" fontId="15" fillId="8" borderId="1" xfId="0" applyFont="1" applyFill="1" applyBorder="1"/>
    <xf numFmtId="4" fontId="15" fillId="8" borderId="1" xfId="0" applyNumberFormat="1" applyFont="1" applyFill="1" applyBorder="1" applyAlignment="1">
      <alignment wrapText="1"/>
    </xf>
    <xf numFmtId="0" fontId="15" fillId="8" borderId="1" xfId="0" applyFont="1" applyFill="1" applyBorder="1" applyAlignment="1">
      <alignment horizontal="right" wrapText="1"/>
    </xf>
    <xf numFmtId="0" fontId="15" fillId="8" borderId="1" xfId="0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43" fontId="24" fillId="0" borderId="0" xfId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43" fontId="22" fillId="0" borderId="0" xfId="1" applyFont="1" applyBorder="1" applyAlignment="1" applyProtection="1">
      <alignment vertical="center"/>
      <protection locked="0"/>
    </xf>
    <xf numFmtId="43" fontId="26" fillId="0" borderId="0" xfId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43" fontId="29" fillId="0" borderId="0" xfId="1" applyFont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43" fontId="24" fillId="0" borderId="0" xfId="1" applyFont="1" applyBorder="1"/>
    <xf numFmtId="0" fontId="25" fillId="0" borderId="0" xfId="0" applyFont="1" applyAlignment="1">
      <alignment wrapText="1"/>
    </xf>
    <xf numFmtId="43" fontId="22" fillId="0" borderId="0" xfId="1" applyFont="1" applyBorder="1"/>
    <xf numFmtId="43" fontId="26" fillId="0" borderId="0" xfId="1" applyFont="1" applyBorder="1"/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right" wrapText="1"/>
    </xf>
    <xf numFmtId="0" fontId="24" fillId="0" borderId="0" xfId="0" applyFont="1"/>
    <xf numFmtId="43" fontId="29" fillId="0" borderId="0" xfId="1" applyFont="1" applyBorder="1" applyAlignment="1">
      <alignment horizontal="right"/>
    </xf>
    <xf numFmtId="0" fontId="26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23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0</xdr:row>
      <xdr:rowOff>39915</xdr:rowOff>
    </xdr:from>
    <xdr:to>
      <xdr:col>10</xdr:col>
      <xdr:colOff>1485446</xdr:colOff>
      <xdr:row>3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39915"/>
          <a:ext cx="335189" cy="44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0</xdr:rowOff>
        </xdr:from>
        <xdr:to>
          <xdr:col>5</xdr:col>
          <xdr:colOff>838200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A00-000001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0</xdr:row>
      <xdr:rowOff>0</xdr:rowOff>
    </xdr:from>
    <xdr:ext cx="1343025" cy="907142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0"/>
          <a:ext cx="1343025" cy="907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S208"/>
  <sheetViews>
    <sheetView tabSelected="1" zoomScale="84" zoomScaleNormal="84" workbookViewId="0">
      <selection activeCell="H16" sqref="H16"/>
    </sheetView>
  </sheetViews>
  <sheetFormatPr baseColWidth="10" defaultColWidth="9.140625" defaultRowHeight="20.25" customHeight="1" x14ac:dyDescent="0.25"/>
  <cols>
    <col min="1" max="1" width="25.28515625" style="4" customWidth="1"/>
    <col min="2" max="2" width="32" style="1" customWidth="1"/>
    <col min="3" max="3" width="47" customWidth="1"/>
    <col min="4" max="4" width="16" customWidth="1"/>
    <col min="5" max="5" width="12.85546875" customWidth="1"/>
    <col min="6" max="6" width="13.140625" style="3" customWidth="1"/>
    <col min="7" max="7" width="16.7109375" customWidth="1"/>
    <col min="8" max="8" width="12.7109375" customWidth="1"/>
    <col min="9" max="9" width="17" customWidth="1"/>
    <col min="10" max="10" width="11.140625" customWidth="1"/>
    <col min="11" max="11" width="37.28515625" style="2" customWidth="1"/>
    <col min="12" max="12" width="15.5703125" customWidth="1"/>
    <col min="13" max="13" width="11.85546875" style="1" customWidth="1"/>
  </cols>
  <sheetData>
    <row r="1" spans="1:13" ht="20.25" customHeight="1" x14ac:dyDescent="0.25">
      <c r="A1" s="248" t="s">
        <v>10</v>
      </c>
      <c r="B1" s="247"/>
      <c r="C1" s="246"/>
      <c r="D1" s="245"/>
      <c r="E1" s="244"/>
      <c r="F1" s="243"/>
      <c r="G1" s="242"/>
      <c r="H1" s="238"/>
      <c r="I1" s="241"/>
      <c r="J1" s="240"/>
      <c r="K1" s="239"/>
      <c r="L1" s="238"/>
      <c r="M1" s="237"/>
    </row>
    <row r="2" spans="1:13" ht="20.25" customHeight="1" x14ac:dyDescent="0.2">
      <c r="A2" s="236"/>
      <c r="B2" s="235"/>
      <c r="C2" s="234"/>
      <c r="D2" s="233"/>
      <c r="E2" s="232"/>
      <c r="F2" s="231"/>
      <c r="G2" s="230"/>
      <c r="H2" s="226"/>
      <c r="I2" s="229"/>
      <c r="J2" s="228"/>
      <c r="K2" s="227"/>
      <c r="L2" s="226"/>
      <c r="M2" s="225"/>
    </row>
    <row r="3" spans="1:13" ht="20.25" customHeight="1" x14ac:dyDescent="0.2">
      <c r="A3" s="236"/>
      <c r="B3" s="235"/>
      <c r="C3" s="234"/>
      <c r="D3" s="233"/>
      <c r="E3" s="232"/>
      <c r="F3" s="231"/>
      <c r="G3" s="230"/>
      <c r="H3" s="226"/>
      <c r="I3" s="229"/>
      <c r="J3" s="228"/>
      <c r="K3" s="227"/>
      <c r="L3" s="226"/>
      <c r="M3" s="225"/>
    </row>
    <row r="4" spans="1:13" ht="20.25" customHeight="1" x14ac:dyDescent="0.2">
      <c r="A4" s="224" t="s">
        <v>287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</row>
    <row r="5" spans="1:13" ht="20.25" customHeight="1" x14ac:dyDescent="0.2">
      <c r="A5" s="223" t="s">
        <v>286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</row>
    <row r="6" spans="1:13" ht="20.25" customHeight="1" x14ac:dyDescent="0.25">
      <c r="A6" s="222"/>
      <c r="B6" s="221" t="s">
        <v>10</v>
      </c>
      <c r="C6" s="220"/>
      <c r="D6" s="219"/>
      <c r="E6" s="212"/>
      <c r="F6" s="218"/>
      <c r="G6" s="217"/>
      <c r="H6" s="216"/>
      <c r="I6" s="215"/>
      <c r="J6" s="214"/>
      <c r="K6" s="213"/>
      <c r="L6" s="212"/>
      <c r="M6" s="211"/>
    </row>
    <row r="7" spans="1:13" ht="53.25" customHeight="1" x14ac:dyDescent="0.2">
      <c r="A7" s="210" t="s">
        <v>285</v>
      </c>
      <c r="B7" s="209" t="s">
        <v>284</v>
      </c>
      <c r="C7" s="209" t="s">
        <v>283</v>
      </c>
      <c r="D7" s="209" t="s">
        <v>282</v>
      </c>
      <c r="E7" s="209" t="s">
        <v>281</v>
      </c>
      <c r="F7" s="210" t="s">
        <v>280</v>
      </c>
      <c r="G7" s="209" t="s">
        <v>279</v>
      </c>
      <c r="H7" s="209" t="s">
        <v>278</v>
      </c>
      <c r="I7" s="209" t="s">
        <v>277</v>
      </c>
      <c r="J7" s="209" t="s">
        <v>276</v>
      </c>
      <c r="K7" s="209" t="s">
        <v>275</v>
      </c>
      <c r="L7" s="209" t="s">
        <v>274</v>
      </c>
      <c r="M7" s="209" t="s">
        <v>273</v>
      </c>
    </row>
    <row r="8" spans="1:13" s="59" customFormat="1" ht="50.1" customHeight="1" x14ac:dyDescent="0.2">
      <c r="A8" s="104" t="s">
        <v>272</v>
      </c>
      <c r="B8" s="103" t="s">
        <v>259</v>
      </c>
      <c r="C8" s="103" t="s">
        <v>258</v>
      </c>
      <c r="D8" s="194">
        <v>94985.1</v>
      </c>
      <c r="E8" s="104" t="s">
        <v>15</v>
      </c>
      <c r="F8" s="197" t="s">
        <v>252</v>
      </c>
      <c r="G8" s="194">
        <v>94985.1</v>
      </c>
      <c r="H8" s="104"/>
      <c r="I8" s="194">
        <v>94985.1</v>
      </c>
      <c r="J8" s="104" t="s">
        <v>257</v>
      </c>
      <c r="K8" s="103" t="s">
        <v>256</v>
      </c>
      <c r="L8" s="194">
        <v>94985.1</v>
      </c>
      <c r="M8" s="141" t="s">
        <v>189</v>
      </c>
    </row>
    <row r="9" spans="1:13" s="59" customFormat="1" ht="50.1" customHeight="1" x14ac:dyDescent="0.2">
      <c r="A9" s="104" t="s">
        <v>271</v>
      </c>
      <c r="B9" s="103" t="s">
        <v>259</v>
      </c>
      <c r="C9" s="103" t="s">
        <v>258</v>
      </c>
      <c r="D9" s="194">
        <v>250974.9</v>
      </c>
      <c r="E9" s="104" t="s">
        <v>15</v>
      </c>
      <c r="F9" s="197" t="s">
        <v>252</v>
      </c>
      <c r="G9" s="194">
        <v>250974.9</v>
      </c>
      <c r="H9" s="104"/>
      <c r="I9" s="194">
        <v>250974.9</v>
      </c>
      <c r="J9" s="104" t="s">
        <v>257</v>
      </c>
      <c r="K9" s="103" t="s">
        <v>256</v>
      </c>
      <c r="L9" s="194">
        <v>250974.9</v>
      </c>
      <c r="M9" s="141" t="s">
        <v>189</v>
      </c>
    </row>
    <row r="10" spans="1:13" s="59" customFormat="1" ht="50.1" customHeight="1" x14ac:dyDescent="0.2">
      <c r="A10" s="104" t="s">
        <v>270</v>
      </c>
      <c r="B10" s="103" t="s">
        <v>259</v>
      </c>
      <c r="C10" s="103" t="s">
        <v>258</v>
      </c>
      <c r="D10" s="194">
        <v>125047.8</v>
      </c>
      <c r="E10" s="104" t="s">
        <v>15</v>
      </c>
      <c r="F10" s="197" t="s">
        <v>269</v>
      </c>
      <c r="G10" s="194">
        <v>125047.8</v>
      </c>
      <c r="H10" s="104"/>
      <c r="I10" s="194">
        <v>125047.8</v>
      </c>
      <c r="J10" s="104" t="s">
        <v>257</v>
      </c>
      <c r="K10" s="103" t="s">
        <v>256</v>
      </c>
      <c r="L10" s="194">
        <v>125047.8</v>
      </c>
      <c r="M10" s="141" t="s">
        <v>189</v>
      </c>
    </row>
    <row r="11" spans="1:13" s="59" customFormat="1" ht="50.1" customHeight="1" x14ac:dyDescent="0.2">
      <c r="A11" s="104" t="s">
        <v>268</v>
      </c>
      <c r="B11" s="103" t="s">
        <v>259</v>
      </c>
      <c r="C11" s="103" t="s">
        <v>258</v>
      </c>
      <c r="D11" s="194">
        <v>15598.98</v>
      </c>
      <c r="E11" s="104" t="s">
        <v>15</v>
      </c>
      <c r="F11" s="197" t="s">
        <v>267</v>
      </c>
      <c r="G11" s="194">
        <v>15598.98</v>
      </c>
      <c r="H11" s="104"/>
      <c r="I11" s="194">
        <v>15598.98</v>
      </c>
      <c r="J11" s="104" t="s">
        <v>257</v>
      </c>
      <c r="K11" s="103" t="s">
        <v>256</v>
      </c>
      <c r="L11" s="194">
        <v>15598.98</v>
      </c>
      <c r="M11" s="141" t="s">
        <v>189</v>
      </c>
    </row>
    <row r="12" spans="1:13" s="59" customFormat="1" ht="50.1" customHeight="1" x14ac:dyDescent="0.2">
      <c r="A12" s="104" t="s">
        <v>266</v>
      </c>
      <c r="B12" s="103" t="s">
        <v>259</v>
      </c>
      <c r="C12" s="103" t="s">
        <v>258</v>
      </c>
      <c r="D12" s="194">
        <v>227642.18</v>
      </c>
      <c r="E12" s="104" t="s">
        <v>15</v>
      </c>
      <c r="F12" s="197" t="s">
        <v>264</v>
      </c>
      <c r="G12" s="194">
        <v>227642.18</v>
      </c>
      <c r="H12" s="104"/>
      <c r="I12" s="194">
        <v>227642.18</v>
      </c>
      <c r="J12" s="104" t="s">
        <v>257</v>
      </c>
      <c r="K12" s="103" t="s">
        <v>256</v>
      </c>
      <c r="L12" s="194">
        <v>227642.18</v>
      </c>
      <c r="M12" s="141" t="s">
        <v>189</v>
      </c>
    </row>
    <row r="13" spans="1:13" s="59" customFormat="1" ht="50.1" customHeight="1" x14ac:dyDescent="0.2">
      <c r="A13" s="104" t="s">
        <v>265</v>
      </c>
      <c r="B13" s="103" t="s">
        <v>259</v>
      </c>
      <c r="C13" s="103" t="s">
        <v>258</v>
      </c>
      <c r="D13" s="194">
        <v>81717.3</v>
      </c>
      <c r="E13" s="104" t="s">
        <v>15</v>
      </c>
      <c r="F13" s="197" t="s">
        <v>264</v>
      </c>
      <c r="G13" s="194">
        <v>81717.3</v>
      </c>
      <c r="H13" s="104"/>
      <c r="I13" s="194">
        <v>81717.3</v>
      </c>
      <c r="J13" s="104" t="s">
        <v>257</v>
      </c>
      <c r="K13" s="103" t="s">
        <v>256</v>
      </c>
      <c r="L13" s="194">
        <v>81717.3</v>
      </c>
      <c r="M13" s="141" t="s">
        <v>189</v>
      </c>
    </row>
    <row r="14" spans="1:13" s="59" customFormat="1" ht="50.1" customHeight="1" x14ac:dyDescent="0.2">
      <c r="A14" s="104" t="s">
        <v>263</v>
      </c>
      <c r="B14" s="103" t="s">
        <v>259</v>
      </c>
      <c r="C14" s="103" t="s">
        <v>258</v>
      </c>
      <c r="D14" s="194">
        <v>332692.2</v>
      </c>
      <c r="E14" s="104" t="s">
        <v>15</v>
      </c>
      <c r="F14" s="197" t="s">
        <v>262</v>
      </c>
      <c r="G14" s="194">
        <v>332692.2</v>
      </c>
      <c r="H14" s="104"/>
      <c r="I14" s="194">
        <v>332692.2</v>
      </c>
      <c r="J14" s="104" t="s">
        <v>257</v>
      </c>
      <c r="K14" s="103" t="s">
        <v>256</v>
      </c>
      <c r="L14" s="194">
        <v>332692.2</v>
      </c>
      <c r="M14" s="141" t="s">
        <v>189</v>
      </c>
    </row>
    <row r="15" spans="1:13" s="59" customFormat="1" ht="50.1" customHeight="1" x14ac:dyDescent="0.2">
      <c r="A15" s="104" t="s">
        <v>261</v>
      </c>
      <c r="B15" s="103" t="s">
        <v>259</v>
      </c>
      <c r="C15" s="103" t="s">
        <v>258</v>
      </c>
      <c r="D15" s="194">
        <v>77994.899999999994</v>
      </c>
      <c r="E15" s="104" t="s">
        <v>15</v>
      </c>
      <c r="F15" s="197" t="s">
        <v>239</v>
      </c>
      <c r="G15" s="194">
        <v>77994.899999999994</v>
      </c>
      <c r="H15" s="104"/>
      <c r="I15" s="194">
        <v>77994.899999999994</v>
      </c>
      <c r="J15" s="104" t="s">
        <v>257</v>
      </c>
      <c r="K15" s="103" t="s">
        <v>256</v>
      </c>
      <c r="L15" s="194">
        <v>77994.899999999994</v>
      </c>
      <c r="M15" s="141" t="s">
        <v>189</v>
      </c>
    </row>
    <row r="16" spans="1:13" s="59" customFormat="1" ht="50.1" customHeight="1" x14ac:dyDescent="0.2">
      <c r="A16" s="104" t="s">
        <v>260</v>
      </c>
      <c r="B16" s="103" t="s">
        <v>259</v>
      </c>
      <c r="C16" s="103" t="s">
        <v>258</v>
      </c>
      <c r="D16" s="194">
        <v>786642.44</v>
      </c>
      <c r="E16" s="104" t="s">
        <v>15</v>
      </c>
      <c r="F16" s="195">
        <v>43959</v>
      </c>
      <c r="G16" s="194">
        <v>786642.44</v>
      </c>
      <c r="H16" s="104"/>
      <c r="I16" s="194">
        <v>786642.44</v>
      </c>
      <c r="J16" s="104" t="s">
        <v>257</v>
      </c>
      <c r="K16" s="103" t="s">
        <v>256</v>
      </c>
      <c r="L16" s="194">
        <v>786642.44</v>
      </c>
      <c r="M16" s="141" t="s">
        <v>189</v>
      </c>
    </row>
    <row r="17" spans="1:13" s="59" customFormat="1" ht="25.5" customHeight="1" x14ac:dyDescent="0.25">
      <c r="A17" s="205"/>
      <c r="B17" s="208"/>
      <c r="C17" s="208" t="s">
        <v>221</v>
      </c>
      <c r="D17" s="203">
        <f>SUM(D8:D16)</f>
        <v>1993295.7999999998</v>
      </c>
      <c r="E17" s="205"/>
      <c r="F17" s="207"/>
      <c r="G17" s="206">
        <v>1993295.8</v>
      </c>
      <c r="H17" s="205"/>
      <c r="I17" s="203">
        <v>1993295.8</v>
      </c>
      <c r="J17" s="205"/>
      <c r="K17" s="204"/>
      <c r="L17" s="203">
        <v>1993295.8</v>
      </c>
      <c r="M17" s="202"/>
    </row>
    <row r="18" spans="1:13" s="59" customFormat="1" ht="25.5" customHeight="1" x14ac:dyDescent="0.25">
      <c r="A18" s="200"/>
      <c r="B18" s="162"/>
      <c r="C18" s="162"/>
      <c r="D18" s="198"/>
      <c r="E18" s="200"/>
      <c r="F18" s="160"/>
      <c r="G18" s="201"/>
      <c r="H18" s="200"/>
      <c r="I18" s="198"/>
      <c r="J18" s="200"/>
      <c r="K18" s="199"/>
      <c r="L18" s="198"/>
      <c r="M18" s="157"/>
    </row>
    <row r="19" spans="1:13" s="59" customFormat="1" ht="50.1" customHeight="1" x14ac:dyDescent="0.2">
      <c r="A19" s="136" t="s">
        <v>255</v>
      </c>
      <c r="B19" s="178" t="s">
        <v>233</v>
      </c>
      <c r="C19" s="103" t="s">
        <v>232</v>
      </c>
      <c r="D19" s="194">
        <v>250000</v>
      </c>
      <c r="E19" s="104" t="s">
        <v>15</v>
      </c>
      <c r="F19" s="195">
        <v>43750</v>
      </c>
      <c r="G19" s="194">
        <v>250000</v>
      </c>
      <c r="H19" s="104"/>
      <c r="I19" s="194">
        <v>250000</v>
      </c>
      <c r="J19" s="104" t="s">
        <v>71</v>
      </c>
      <c r="K19" s="103" t="s">
        <v>70</v>
      </c>
      <c r="L19" s="194">
        <v>150000</v>
      </c>
      <c r="M19" s="141" t="s">
        <v>189</v>
      </c>
    </row>
    <row r="20" spans="1:13" s="59" customFormat="1" ht="50.1" customHeight="1" x14ac:dyDescent="0.2">
      <c r="A20" s="136" t="s">
        <v>255</v>
      </c>
      <c r="B20" s="178" t="s">
        <v>233</v>
      </c>
      <c r="C20" s="103" t="s">
        <v>232</v>
      </c>
      <c r="D20" s="104" t="s">
        <v>213</v>
      </c>
      <c r="E20" s="104" t="s">
        <v>15</v>
      </c>
      <c r="F20" s="195">
        <v>43750</v>
      </c>
      <c r="G20" s="104" t="s">
        <v>227</v>
      </c>
      <c r="H20" s="104"/>
      <c r="I20" s="104" t="s">
        <v>213</v>
      </c>
      <c r="J20" s="104" t="s">
        <v>66</v>
      </c>
      <c r="K20" s="103" t="s">
        <v>70</v>
      </c>
      <c r="L20" s="194">
        <v>100000</v>
      </c>
      <c r="M20" s="141" t="s">
        <v>189</v>
      </c>
    </row>
    <row r="21" spans="1:13" s="59" customFormat="1" ht="50.1" customHeight="1" x14ac:dyDescent="0.2">
      <c r="A21" s="136" t="s">
        <v>254</v>
      </c>
      <c r="B21" s="178" t="s">
        <v>233</v>
      </c>
      <c r="C21" s="103" t="s">
        <v>232</v>
      </c>
      <c r="D21" s="194">
        <v>50000</v>
      </c>
      <c r="E21" s="104" t="s">
        <v>15</v>
      </c>
      <c r="F21" s="197" t="s">
        <v>252</v>
      </c>
      <c r="G21" s="194">
        <v>50000</v>
      </c>
      <c r="H21" s="104"/>
      <c r="I21" s="194">
        <v>50000</v>
      </c>
      <c r="J21" s="104" t="s">
        <v>71</v>
      </c>
      <c r="K21" s="103" t="s">
        <v>70</v>
      </c>
      <c r="L21" s="194">
        <v>30000</v>
      </c>
      <c r="M21" s="141" t="s">
        <v>189</v>
      </c>
    </row>
    <row r="22" spans="1:13" s="59" customFormat="1" ht="50.1" customHeight="1" x14ac:dyDescent="0.2">
      <c r="A22" s="136" t="s">
        <v>254</v>
      </c>
      <c r="B22" s="178" t="s">
        <v>233</v>
      </c>
      <c r="C22" s="103" t="s">
        <v>232</v>
      </c>
      <c r="D22" s="104" t="s">
        <v>213</v>
      </c>
      <c r="E22" s="104" t="s">
        <v>15</v>
      </c>
      <c r="F22" s="197" t="s">
        <v>252</v>
      </c>
      <c r="G22" s="104" t="s">
        <v>227</v>
      </c>
      <c r="H22" s="104"/>
      <c r="I22" s="104" t="s">
        <v>213</v>
      </c>
      <c r="J22" s="104" t="s">
        <v>66</v>
      </c>
      <c r="K22" s="103" t="s">
        <v>70</v>
      </c>
      <c r="L22" s="194">
        <v>20000</v>
      </c>
      <c r="M22" s="141" t="s">
        <v>189</v>
      </c>
    </row>
    <row r="23" spans="1:13" s="59" customFormat="1" ht="50.1" customHeight="1" x14ac:dyDescent="0.2">
      <c r="A23" s="136" t="s">
        <v>253</v>
      </c>
      <c r="B23" s="178" t="s">
        <v>233</v>
      </c>
      <c r="C23" s="103" t="s">
        <v>232</v>
      </c>
      <c r="D23" s="194">
        <v>200000</v>
      </c>
      <c r="E23" s="104" t="s">
        <v>15</v>
      </c>
      <c r="F23" s="197" t="s">
        <v>252</v>
      </c>
      <c r="G23" s="194">
        <v>200000</v>
      </c>
      <c r="H23" s="104"/>
      <c r="I23" s="194">
        <v>200000</v>
      </c>
      <c r="J23" s="104" t="s">
        <v>71</v>
      </c>
      <c r="K23" s="103" t="s">
        <v>70</v>
      </c>
      <c r="L23" s="194">
        <v>125000</v>
      </c>
      <c r="M23" s="141" t="s">
        <v>189</v>
      </c>
    </row>
    <row r="24" spans="1:13" s="59" customFormat="1" ht="50.1" customHeight="1" x14ac:dyDescent="0.2">
      <c r="A24" s="136" t="s">
        <v>253</v>
      </c>
      <c r="B24" s="178" t="s">
        <v>233</v>
      </c>
      <c r="C24" s="103" t="s">
        <v>232</v>
      </c>
      <c r="D24" s="104" t="s">
        <v>213</v>
      </c>
      <c r="E24" s="104" t="s">
        <v>15</v>
      </c>
      <c r="F24" s="197" t="s">
        <v>252</v>
      </c>
      <c r="G24" s="104" t="s">
        <v>227</v>
      </c>
      <c r="H24" s="104"/>
      <c r="I24" s="104" t="s">
        <v>213</v>
      </c>
      <c r="J24" s="104" t="s">
        <v>66</v>
      </c>
      <c r="K24" s="103" t="s">
        <v>65</v>
      </c>
      <c r="L24" s="194">
        <v>75000</v>
      </c>
      <c r="M24" s="141" t="s">
        <v>189</v>
      </c>
    </row>
    <row r="25" spans="1:13" s="59" customFormat="1" ht="50.1" customHeight="1" x14ac:dyDescent="0.2">
      <c r="A25" s="136" t="s">
        <v>251</v>
      </c>
      <c r="B25" s="178" t="s">
        <v>233</v>
      </c>
      <c r="C25" s="103" t="s">
        <v>232</v>
      </c>
      <c r="D25" s="194">
        <v>200000</v>
      </c>
      <c r="E25" s="104" t="s">
        <v>15</v>
      </c>
      <c r="F25" s="195">
        <v>44013</v>
      </c>
      <c r="G25" s="194">
        <v>200000</v>
      </c>
      <c r="H25" s="104"/>
      <c r="I25" s="194">
        <v>200000</v>
      </c>
      <c r="J25" s="104" t="s">
        <v>66</v>
      </c>
      <c r="K25" s="103" t="s">
        <v>65</v>
      </c>
      <c r="L25" s="194">
        <v>125000</v>
      </c>
      <c r="M25" s="141" t="s">
        <v>189</v>
      </c>
    </row>
    <row r="26" spans="1:13" s="59" customFormat="1" ht="50.1" customHeight="1" x14ac:dyDescent="0.2">
      <c r="A26" s="136" t="s">
        <v>251</v>
      </c>
      <c r="B26" s="178" t="s">
        <v>233</v>
      </c>
      <c r="C26" s="103" t="s">
        <v>232</v>
      </c>
      <c r="D26" s="104" t="s">
        <v>213</v>
      </c>
      <c r="E26" s="104" t="s">
        <v>15</v>
      </c>
      <c r="F26" s="195">
        <v>44013</v>
      </c>
      <c r="G26" s="104" t="s">
        <v>227</v>
      </c>
      <c r="H26" s="104"/>
      <c r="I26" s="104" t="s">
        <v>213</v>
      </c>
      <c r="J26" s="104" t="s">
        <v>66</v>
      </c>
      <c r="K26" s="103" t="s">
        <v>65</v>
      </c>
      <c r="L26" s="194">
        <v>75000</v>
      </c>
      <c r="M26" s="141" t="s">
        <v>189</v>
      </c>
    </row>
    <row r="27" spans="1:13" s="59" customFormat="1" ht="50.1" customHeight="1" x14ac:dyDescent="0.2">
      <c r="A27" s="136" t="s">
        <v>250</v>
      </c>
      <c r="B27" s="178" t="s">
        <v>233</v>
      </c>
      <c r="C27" s="103" t="s">
        <v>232</v>
      </c>
      <c r="D27" s="194">
        <v>250000</v>
      </c>
      <c r="E27" s="104" t="s">
        <v>15</v>
      </c>
      <c r="F27" s="197" t="s">
        <v>249</v>
      </c>
      <c r="G27" s="194">
        <v>250000</v>
      </c>
      <c r="H27" s="104"/>
      <c r="I27" s="194">
        <v>250000</v>
      </c>
      <c r="J27" s="104" t="s">
        <v>71</v>
      </c>
      <c r="K27" s="103" t="s">
        <v>70</v>
      </c>
      <c r="L27" s="194">
        <v>150000</v>
      </c>
      <c r="M27" s="141" t="s">
        <v>189</v>
      </c>
    </row>
    <row r="28" spans="1:13" s="59" customFormat="1" ht="50.1" customHeight="1" x14ac:dyDescent="0.2">
      <c r="A28" s="136" t="s">
        <v>250</v>
      </c>
      <c r="B28" s="178" t="s">
        <v>233</v>
      </c>
      <c r="C28" s="103" t="s">
        <v>232</v>
      </c>
      <c r="D28" s="104" t="s">
        <v>213</v>
      </c>
      <c r="E28" s="104" t="s">
        <v>15</v>
      </c>
      <c r="F28" s="197" t="s">
        <v>249</v>
      </c>
      <c r="G28" s="104" t="s">
        <v>227</v>
      </c>
      <c r="H28" s="104"/>
      <c r="I28" s="104" t="s">
        <v>213</v>
      </c>
      <c r="J28" s="104" t="s">
        <v>66</v>
      </c>
      <c r="K28" s="103" t="s">
        <v>65</v>
      </c>
      <c r="L28" s="194">
        <v>100000</v>
      </c>
      <c r="M28" s="141" t="s">
        <v>189</v>
      </c>
    </row>
    <row r="29" spans="1:13" s="59" customFormat="1" ht="50.1" customHeight="1" x14ac:dyDescent="0.2">
      <c r="A29" s="136" t="s">
        <v>248</v>
      </c>
      <c r="B29" s="178" t="s">
        <v>233</v>
      </c>
      <c r="C29" s="103" t="s">
        <v>232</v>
      </c>
      <c r="D29" s="194">
        <v>200000</v>
      </c>
      <c r="E29" s="104" t="s">
        <v>15</v>
      </c>
      <c r="F29" s="197" t="s">
        <v>247</v>
      </c>
      <c r="G29" s="194">
        <v>200000</v>
      </c>
      <c r="H29" s="104"/>
      <c r="I29" s="194">
        <v>200000</v>
      </c>
      <c r="J29" s="104" t="s">
        <v>71</v>
      </c>
      <c r="K29" s="103" t="s">
        <v>70</v>
      </c>
      <c r="L29" s="194">
        <v>125000</v>
      </c>
      <c r="M29" s="141" t="s">
        <v>189</v>
      </c>
    </row>
    <row r="30" spans="1:13" s="59" customFormat="1" ht="50.1" customHeight="1" x14ac:dyDescent="0.2">
      <c r="A30" s="136" t="s">
        <v>248</v>
      </c>
      <c r="B30" s="178" t="s">
        <v>233</v>
      </c>
      <c r="C30" s="103" t="s">
        <v>232</v>
      </c>
      <c r="D30" s="104" t="s">
        <v>213</v>
      </c>
      <c r="E30" s="104" t="s">
        <v>15</v>
      </c>
      <c r="F30" s="197" t="s">
        <v>247</v>
      </c>
      <c r="G30" s="104" t="s">
        <v>227</v>
      </c>
      <c r="H30" s="104"/>
      <c r="I30" s="104" t="s">
        <v>213</v>
      </c>
      <c r="J30" s="104" t="s">
        <v>66</v>
      </c>
      <c r="K30" s="103" t="s">
        <v>232</v>
      </c>
      <c r="L30" s="194">
        <v>75000</v>
      </c>
      <c r="M30" s="141" t="s">
        <v>189</v>
      </c>
    </row>
    <row r="31" spans="1:13" s="59" customFormat="1" ht="50.1" customHeight="1" x14ac:dyDescent="0.2">
      <c r="A31" s="136" t="s">
        <v>246</v>
      </c>
      <c r="B31" s="178" t="s">
        <v>233</v>
      </c>
      <c r="C31" s="103" t="s">
        <v>232</v>
      </c>
      <c r="D31" s="194">
        <v>200000</v>
      </c>
      <c r="E31" s="104" t="s">
        <v>15</v>
      </c>
      <c r="F31" s="197" t="s">
        <v>245</v>
      </c>
      <c r="G31" s="194">
        <v>200000</v>
      </c>
      <c r="H31" s="104"/>
      <c r="I31" s="194">
        <v>200000</v>
      </c>
      <c r="J31" s="104" t="s">
        <v>71</v>
      </c>
      <c r="K31" s="103" t="s">
        <v>70</v>
      </c>
      <c r="L31" s="194">
        <v>125000</v>
      </c>
      <c r="M31" s="141" t="s">
        <v>189</v>
      </c>
    </row>
    <row r="32" spans="1:13" s="59" customFormat="1" ht="50.1" customHeight="1" x14ac:dyDescent="0.2">
      <c r="A32" s="136" t="s">
        <v>246</v>
      </c>
      <c r="B32" s="178" t="s">
        <v>233</v>
      </c>
      <c r="C32" s="103" t="s">
        <v>232</v>
      </c>
      <c r="D32" s="104" t="s">
        <v>213</v>
      </c>
      <c r="E32" s="104" t="s">
        <v>15</v>
      </c>
      <c r="F32" s="197" t="s">
        <v>245</v>
      </c>
      <c r="G32" s="104" t="s">
        <v>227</v>
      </c>
      <c r="H32" s="104"/>
      <c r="I32" s="104" t="s">
        <v>213</v>
      </c>
      <c r="J32" s="104" t="s">
        <v>66</v>
      </c>
      <c r="K32" s="103" t="s">
        <v>65</v>
      </c>
      <c r="L32" s="194">
        <v>75000</v>
      </c>
      <c r="M32" s="141" t="s">
        <v>189</v>
      </c>
    </row>
    <row r="33" spans="1:13" s="59" customFormat="1" ht="50.1" customHeight="1" x14ac:dyDescent="0.2">
      <c r="A33" s="136" t="s">
        <v>244</v>
      </c>
      <c r="B33" s="178" t="s">
        <v>233</v>
      </c>
      <c r="C33" s="103" t="s">
        <v>232</v>
      </c>
      <c r="D33" s="194">
        <v>200000</v>
      </c>
      <c r="E33" s="104" t="s">
        <v>15</v>
      </c>
      <c r="F33" s="195">
        <v>43892</v>
      </c>
      <c r="G33" s="194">
        <v>200000</v>
      </c>
      <c r="H33" s="104"/>
      <c r="I33" s="194">
        <v>200000</v>
      </c>
      <c r="J33" s="104" t="s">
        <v>66</v>
      </c>
      <c r="K33" s="103" t="s">
        <v>65</v>
      </c>
      <c r="L33" s="194">
        <v>135000</v>
      </c>
      <c r="M33" s="141" t="s">
        <v>189</v>
      </c>
    </row>
    <row r="34" spans="1:13" s="59" customFormat="1" ht="50.1" customHeight="1" x14ac:dyDescent="0.2">
      <c r="A34" s="136" t="s">
        <v>244</v>
      </c>
      <c r="B34" s="178" t="s">
        <v>233</v>
      </c>
      <c r="C34" s="103" t="s">
        <v>232</v>
      </c>
      <c r="D34" s="104" t="s">
        <v>213</v>
      </c>
      <c r="E34" s="104" t="s">
        <v>15</v>
      </c>
      <c r="F34" s="195">
        <v>43892</v>
      </c>
      <c r="G34" s="104" t="s">
        <v>227</v>
      </c>
      <c r="H34" s="104"/>
      <c r="I34" s="104" t="s">
        <v>213</v>
      </c>
      <c r="J34" s="104" t="s">
        <v>66</v>
      </c>
      <c r="K34" s="103" t="s">
        <v>65</v>
      </c>
      <c r="L34" s="194">
        <v>65000</v>
      </c>
      <c r="M34" s="141" t="s">
        <v>189</v>
      </c>
    </row>
    <row r="35" spans="1:13" s="59" customFormat="1" ht="50.1" customHeight="1" x14ac:dyDescent="0.2">
      <c r="A35" s="136" t="s">
        <v>243</v>
      </c>
      <c r="B35" s="178" t="s">
        <v>233</v>
      </c>
      <c r="C35" s="103" t="s">
        <v>232</v>
      </c>
      <c r="D35" s="194">
        <v>200000</v>
      </c>
      <c r="E35" s="104" t="s">
        <v>15</v>
      </c>
      <c r="F35" s="195">
        <v>44106</v>
      </c>
      <c r="G35" s="194">
        <v>200000</v>
      </c>
      <c r="H35" s="104"/>
      <c r="I35" s="194">
        <v>200000</v>
      </c>
      <c r="J35" s="104" t="s">
        <v>66</v>
      </c>
      <c r="K35" s="103" t="s">
        <v>65</v>
      </c>
      <c r="L35" s="194">
        <v>135000</v>
      </c>
      <c r="M35" s="141" t="s">
        <v>189</v>
      </c>
    </row>
    <row r="36" spans="1:13" s="59" customFormat="1" ht="50.1" customHeight="1" x14ac:dyDescent="0.2">
      <c r="A36" s="136" t="s">
        <v>243</v>
      </c>
      <c r="B36" s="178" t="s">
        <v>233</v>
      </c>
      <c r="C36" s="103" t="s">
        <v>232</v>
      </c>
      <c r="D36" s="104" t="s">
        <v>213</v>
      </c>
      <c r="E36" s="104" t="s">
        <v>15</v>
      </c>
      <c r="F36" s="195">
        <v>44106</v>
      </c>
      <c r="G36" s="104" t="s">
        <v>227</v>
      </c>
      <c r="H36" s="104"/>
      <c r="I36" s="104" t="s">
        <v>213</v>
      </c>
      <c r="J36" s="104" t="s">
        <v>66</v>
      </c>
      <c r="K36" s="103" t="s">
        <v>65</v>
      </c>
      <c r="L36" s="194">
        <v>65000</v>
      </c>
      <c r="M36" s="141" t="s">
        <v>189</v>
      </c>
    </row>
    <row r="37" spans="1:13" s="59" customFormat="1" ht="50.1" customHeight="1" x14ac:dyDescent="0.2">
      <c r="A37" s="136" t="s">
        <v>242</v>
      </c>
      <c r="B37" s="178" t="s">
        <v>233</v>
      </c>
      <c r="C37" s="103" t="s">
        <v>232</v>
      </c>
      <c r="D37" s="194">
        <v>200000</v>
      </c>
      <c r="E37" s="104" t="s">
        <v>15</v>
      </c>
      <c r="F37" s="197" t="s">
        <v>241</v>
      </c>
      <c r="G37" s="194">
        <v>200000</v>
      </c>
      <c r="H37" s="104"/>
      <c r="I37" s="194">
        <v>200000</v>
      </c>
      <c r="J37" s="104" t="s">
        <v>66</v>
      </c>
      <c r="K37" s="103" t="s">
        <v>65</v>
      </c>
      <c r="L37" s="194">
        <v>125000</v>
      </c>
      <c r="M37" s="141" t="s">
        <v>189</v>
      </c>
    </row>
    <row r="38" spans="1:13" s="59" customFormat="1" ht="50.1" customHeight="1" x14ac:dyDescent="0.2">
      <c r="A38" s="136" t="s">
        <v>242</v>
      </c>
      <c r="B38" s="178" t="s">
        <v>233</v>
      </c>
      <c r="C38" s="103" t="s">
        <v>232</v>
      </c>
      <c r="D38" s="104" t="s">
        <v>213</v>
      </c>
      <c r="E38" s="104" t="s">
        <v>15</v>
      </c>
      <c r="F38" s="197" t="s">
        <v>241</v>
      </c>
      <c r="G38" s="104" t="s">
        <v>227</v>
      </c>
      <c r="H38" s="104"/>
      <c r="I38" s="104" t="s">
        <v>213</v>
      </c>
      <c r="J38" s="104" t="s">
        <v>66</v>
      </c>
      <c r="K38" s="103" t="s">
        <v>65</v>
      </c>
      <c r="L38" s="194">
        <v>75000</v>
      </c>
      <c r="M38" s="141" t="s">
        <v>189</v>
      </c>
    </row>
    <row r="39" spans="1:13" s="59" customFormat="1" ht="50.1" customHeight="1" x14ac:dyDescent="0.2">
      <c r="A39" s="136" t="s">
        <v>240</v>
      </c>
      <c r="B39" s="178" t="s">
        <v>233</v>
      </c>
      <c r="C39" s="103" t="s">
        <v>232</v>
      </c>
      <c r="D39" s="194">
        <v>200000</v>
      </c>
      <c r="E39" s="104" t="s">
        <v>15</v>
      </c>
      <c r="F39" s="197" t="s">
        <v>239</v>
      </c>
      <c r="G39" s="194">
        <v>200000</v>
      </c>
      <c r="H39" s="104"/>
      <c r="I39" s="194">
        <v>200000</v>
      </c>
      <c r="J39" s="104" t="s">
        <v>66</v>
      </c>
      <c r="K39" s="103" t="s">
        <v>65</v>
      </c>
      <c r="L39" s="194">
        <v>125000</v>
      </c>
      <c r="M39" s="141" t="s">
        <v>189</v>
      </c>
    </row>
    <row r="40" spans="1:13" s="59" customFormat="1" ht="50.1" customHeight="1" x14ac:dyDescent="0.2">
      <c r="A40" s="136" t="s">
        <v>240</v>
      </c>
      <c r="B40" s="178" t="s">
        <v>233</v>
      </c>
      <c r="C40" s="103" t="s">
        <v>232</v>
      </c>
      <c r="D40" s="104" t="s">
        <v>213</v>
      </c>
      <c r="E40" s="104" t="s">
        <v>15</v>
      </c>
      <c r="F40" s="197" t="s">
        <v>239</v>
      </c>
      <c r="G40" s="104" t="s">
        <v>227</v>
      </c>
      <c r="H40" s="104"/>
      <c r="I40" s="104" t="s">
        <v>213</v>
      </c>
      <c r="J40" s="104" t="s">
        <v>66</v>
      </c>
      <c r="K40" s="103" t="s">
        <v>65</v>
      </c>
      <c r="L40" s="194">
        <v>75000</v>
      </c>
      <c r="M40" s="141" t="s">
        <v>189</v>
      </c>
    </row>
    <row r="41" spans="1:13" s="59" customFormat="1" ht="50.1" customHeight="1" x14ac:dyDescent="0.2">
      <c r="A41" s="136" t="s">
        <v>238</v>
      </c>
      <c r="B41" s="178" t="s">
        <v>233</v>
      </c>
      <c r="C41" s="103" t="s">
        <v>232</v>
      </c>
      <c r="D41" s="194">
        <v>200000</v>
      </c>
      <c r="E41" s="104" t="s">
        <v>15</v>
      </c>
      <c r="F41" s="197" t="s">
        <v>237</v>
      </c>
      <c r="G41" s="194">
        <v>200000</v>
      </c>
      <c r="H41" s="104"/>
      <c r="I41" s="194">
        <v>200000</v>
      </c>
      <c r="J41" s="104" t="s">
        <v>66</v>
      </c>
      <c r="K41" s="103" t="s">
        <v>65</v>
      </c>
      <c r="L41" s="194">
        <v>125000</v>
      </c>
      <c r="M41" s="141" t="s">
        <v>189</v>
      </c>
    </row>
    <row r="42" spans="1:13" s="59" customFormat="1" ht="50.1" customHeight="1" x14ac:dyDescent="0.2">
      <c r="A42" s="136" t="s">
        <v>238</v>
      </c>
      <c r="B42" s="178" t="s">
        <v>233</v>
      </c>
      <c r="C42" s="103" t="s">
        <v>232</v>
      </c>
      <c r="D42" s="104" t="s">
        <v>213</v>
      </c>
      <c r="E42" s="104" t="s">
        <v>15</v>
      </c>
      <c r="F42" s="197" t="s">
        <v>237</v>
      </c>
      <c r="G42" s="104" t="s">
        <v>227</v>
      </c>
      <c r="H42" s="104"/>
      <c r="I42" s="104" t="s">
        <v>213</v>
      </c>
      <c r="J42" s="104" t="s">
        <v>66</v>
      </c>
      <c r="K42" s="103" t="s">
        <v>65</v>
      </c>
      <c r="L42" s="194">
        <v>75000</v>
      </c>
      <c r="M42" s="141" t="s">
        <v>189</v>
      </c>
    </row>
    <row r="43" spans="1:13" s="59" customFormat="1" ht="50.1" customHeight="1" x14ac:dyDescent="0.2">
      <c r="A43" s="136" t="s">
        <v>236</v>
      </c>
      <c r="B43" s="178" t="s">
        <v>233</v>
      </c>
      <c r="C43" s="103" t="s">
        <v>232</v>
      </c>
      <c r="D43" s="194">
        <v>200000</v>
      </c>
      <c r="E43" s="104" t="s">
        <v>15</v>
      </c>
      <c r="F43" s="195">
        <v>43954</v>
      </c>
      <c r="G43" s="194">
        <v>200000</v>
      </c>
      <c r="H43" s="104"/>
      <c r="I43" s="194">
        <v>200000</v>
      </c>
      <c r="J43" s="104" t="s">
        <v>71</v>
      </c>
      <c r="K43" s="103" t="s">
        <v>70</v>
      </c>
      <c r="L43" s="194">
        <v>125000</v>
      </c>
      <c r="M43" s="141" t="s">
        <v>189</v>
      </c>
    </row>
    <row r="44" spans="1:13" s="59" customFormat="1" ht="50.1" customHeight="1" x14ac:dyDescent="0.2">
      <c r="A44" s="136" t="s">
        <v>236</v>
      </c>
      <c r="B44" s="178" t="s">
        <v>233</v>
      </c>
      <c r="C44" s="103" t="s">
        <v>232</v>
      </c>
      <c r="D44" s="104" t="s">
        <v>213</v>
      </c>
      <c r="E44" s="104" t="s">
        <v>15</v>
      </c>
      <c r="F44" s="195">
        <v>43954</v>
      </c>
      <c r="G44" s="104" t="s">
        <v>227</v>
      </c>
      <c r="H44" s="104"/>
      <c r="I44" s="104" t="s">
        <v>213</v>
      </c>
      <c r="J44" s="104" t="s">
        <v>66</v>
      </c>
      <c r="K44" s="103" t="s">
        <v>65</v>
      </c>
      <c r="L44" s="194">
        <v>75000</v>
      </c>
      <c r="M44" s="141" t="s">
        <v>189</v>
      </c>
    </row>
    <row r="45" spans="1:13" s="59" customFormat="1" ht="50.1" customHeight="1" x14ac:dyDescent="0.2">
      <c r="A45" s="136" t="s">
        <v>235</v>
      </c>
      <c r="B45" s="178" t="s">
        <v>233</v>
      </c>
      <c r="C45" s="103" t="s">
        <v>232</v>
      </c>
      <c r="D45" s="194">
        <v>200000</v>
      </c>
      <c r="E45" s="104" t="s">
        <v>15</v>
      </c>
      <c r="F45" s="195">
        <v>44168</v>
      </c>
      <c r="G45" s="194">
        <v>200000</v>
      </c>
      <c r="H45" s="104"/>
      <c r="I45" s="194">
        <v>200000</v>
      </c>
      <c r="J45" s="104" t="s">
        <v>71</v>
      </c>
      <c r="K45" s="103" t="s">
        <v>70</v>
      </c>
      <c r="L45" s="194">
        <v>125000</v>
      </c>
      <c r="M45" s="141" t="s">
        <v>189</v>
      </c>
    </row>
    <row r="46" spans="1:13" s="59" customFormat="1" ht="50.1" customHeight="1" x14ac:dyDescent="0.2">
      <c r="A46" s="136" t="s">
        <v>235</v>
      </c>
      <c r="B46" s="178" t="s">
        <v>233</v>
      </c>
      <c r="C46" s="103" t="s">
        <v>232</v>
      </c>
      <c r="D46" s="104" t="s">
        <v>213</v>
      </c>
      <c r="E46" s="104" t="s">
        <v>15</v>
      </c>
      <c r="F46" s="195">
        <v>44168</v>
      </c>
      <c r="G46" s="104" t="s">
        <v>227</v>
      </c>
      <c r="H46" s="104"/>
      <c r="I46" s="104" t="s">
        <v>213</v>
      </c>
      <c r="J46" s="104" t="s">
        <v>66</v>
      </c>
      <c r="K46" s="103" t="s">
        <v>65</v>
      </c>
      <c r="L46" s="194">
        <v>75000</v>
      </c>
      <c r="M46" s="141" t="s">
        <v>189</v>
      </c>
    </row>
    <row r="47" spans="1:13" s="59" customFormat="1" ht="50.1" customHeight="1" x14ac:dyDescent="0.2">
      <c r="A47" s="136" t="s">
        <v>234</v>
      </c>
      <c r="B47" s="178" t="s">
        <v>233</v>
      </c>
      <c r="C47" s="103" t="s">
        <v>232</v>
      </c>
      <c r="D47" s="194">
        <v>200000</v>
      </c>
      <c r="E47" s="104" t="s">
        <v>15</v>
      </c>
      <c r="F47" s="197" t="s">
        <v>231</v>
      </c>
      <c r="G47" s="194">
        <v>200000</v>
      </c>
      <c r="H47" s="104"/>
      <c r="I47" s="194">
        <v>200000</v>
      </c>
      <c r="J47" s="104" t="s">
        <v>71</v>
      </c>
      <c r="K47" s="103" t="s">
        <v>70</v>
      </c>
      <c r="L47" s="194">
        <v>125000</v>
      </c>
      <c r="M47" s="141" t="s">
        <v>189</v>
      </c>
    </row>
    <row r="48" spans="1:13" s="59" customFormat="1" ht="50.1" customHeight="1" x14ac:dyDescent="0.2">
      <c r="A48" s="136" t="s">
        <v>234</v>
      </c>
      <c r="B48" s="178" t="s">
        <v>233</v>
      </c>
      <c r="C48" s="103" t="s">
        <v>232</v>
      </c>
      <c r="D48" s="104" t="s">
        <v>213</v>
      </c>
      <c r="E48" s="104" t="s">
        <v>15</v>
      </c>
      <c r="F48" s="197" t="s">
        <v>231</v>
      </c>
      <c r="G48" s="196"/>
      <c r="H48" s="104"/>
      <c r="I48" s="104" t="s">
        <v>227</v>
      </c>
      <c r="J48" s="104" t="s">
        <v>66</v>
      </c>
      <c r="K48" s="103" t="s">
        <v>65</v>
      </c>
      <c r="L48" s="194">
        <v>75000</v>
      </c>
      <c r="M48" s="141" t="s">
        <v>189</v>
      </c>
    </row>
    <row r="49" spans="1:37" s="59" customFormat="1" ht="50.1" customHeight="1" x14ac:dyDescent="0.2">
      <c r="A49" s="136" t="s">
        <v>230</v>
      </c>
      <c r="B49" s="178" t="s">
        <v>229</v>
      </c>
      <c r="C49" s="103" t="s">
        <v>228</v>
      </c>
      <c r="D49" s="194">
        <v>250000</v>
      </c>
      <c r="E49" s="104" t="s">
        <v>15</v>
      </c>
      <c r="F49" s="195">
        <v>43933</v>
      </c>
      <c r="G49" s="194">
        <v>250000</v>
      </c>
      <c r="H49" s="104"/>
      <c r="I49" s="194">
        <v>250000</v>
      </c>
      <c r="J49" s="104" t="s">
        <v>71</v>
      </c>
      <c r="K49" s="103" t="s">
        <v>70</v>
      </c>
      <c r="L49" s="194">
        <v>150000</v>
      </c>
      <c r="M49" s="141" t="s">
        <v>189</v>
      </c>
    </row>
    <row r="50" spans="1:37" s="59" customFormat="1" ht="50.1" customHeight="1" x14ac:dyDescent="0.2">
      <c r="A50" s="136" t="s">
        <v>230</v>
      </c>
      <c r="B50" s="178" t="s">
        <v>229</v>
      </c>
      <c r="C50" s="103" t="s">
        <v>228</v>
      </c>
      <c r="D50" s="104" t="s">
        <v>227</v>
      </c>
      <c r="E50" s="104" t="s">
        <v>15</v>
      </c>
      <c r="F50" s="195">
        <v>43933</v>
      </c>
      <c r="G50" s="104" t="s">
        <v>227</v>
      </c>
      <c r="H50" s="104"/>
      <c r="I50" s="104" t="s">
        <v>213</v>
      </c>
      <c r="J50" s="104" t="s">
        <v>66</v>
      </c>
      <c r="K50" s="103" t="s">
        <v>65</v>
      </c>
      <c r="L50" s="194">
        <v>100000</v>
      </c>
      <c r="M50" s="141" t="s">
        <v>189</v>
      </c>
    </row>
    <row r="51" spans="1:37" s="59" customFormat="1" ht="25.5" customHeight="1" x14ac:dyDescent="0.25">
      <c r="A51" s="65"/>
      <c r="B51" s="149"/>
      <c r="C51" s="163" t="s">
        <v>221</v>
      </c>
      <c r="D51" s="190">
        <v>3200000</v>
      </c>
      <c r="E51" s="192"/>
      <c r="F51" s="150"/>
      <c r="G51" s="193">
        <v>3200000</v>
      </c>
      <c r="H51" s="192"/>
      <c r="I51" s="190">
        <v>3200000</v>
      </c>
      <c r="J51" s="192"/>
      <c r="K51" s="191"/>
      <c r="L51" s="190">
        <v>3200000</v>
      </c>
      <c r="M51" s="147"/>
    </row>
    <row r="52" spans="1:37" s="59" customFormat="1" ht="21.75" customHeight="1" x14ac:dyDescent="0.25">
      <c r="A52" s="124"/>
      <c r="B52" s="74"/>
      <c r="C52" s="189"/>
      <c r="D52" s="166"/>
      <c r="E52" s="71"/>
      <c r="F52" s="70"/>
      <c r="G52" s="188"/>
      <c r="H52" s="71"/>
      <c r="I52" s="166"/>
      <c r="J52" s="71"/>
      <c r="K52" s="167"/>
      <c r="L52" s="166"/>
      <c r="M52" s="67"/>
    </row>
    <row r="53" spans="1:37" s="59" customFormat="1" ht="35.25" customHeight="1" x14ac:dyDescent="0.2">
      <c r="A53" s="177" t="s">
        <v>226</v>
      </c>
      <c r="B53" s="187" t="s">
        <v>225</v>
      </c>
      <c r="C53" s="103" t="s">
        <v>224</v>
      </c>
      <c r="D53" s="176">
        <v>13751.8</v>
      </c>
      <c r="E53" s="177" t="s">
        <v>15</v>
      </c>
      <c r="F53" s="144" t="s">
        <v>223</v>
      </c>
      <c r="G53" s="186"/>
      <c r="H53" s="176">
        <v>13751.8</v>
      </c>
      <c r="I53" s="176">
        <v>13751.8</v>
      </c>
      <c r="J53" s="81" t="s">
        <v>30</v>
      </c>
      <c r="K53" s="103" t="s">
        <v>222</v>
      </c>
      <c r="L53" s="176">
        <v>13751.8</v>
      </c>
      <c r="M53" s="141" t="s">
        <v>189</v>
      </c>
    </row>
    <row r="54" spans="1:37" s="59" customFormat="1" ht="25.5" customHeight="1" x14ac:dyDescent="0.25">
      <c r="A54" s="65"/>
      <c r="B54" s="62"/>
      <c r="C54" s="66" t="s">
        <v>221</v>
      </c>
      <c r="D54" s="170">
        <v>13751.8</v>
      </c>
      <c r="E54" s="113"/>
      <c r="F54" s="112"/>
      <c r="G54" s="113" t="s">
        <v>213</v>
      </c>
      <c r="H54" s="170">
        <v>13751.8</v>
      </c>
      <c r="I54" s="170">
        <f>H54</f>
        <v>13751.8</v>
      </c>
      <c r="J54" s="113"/>
      <c r="K54" s="171"/>
      <c r="L54" s="170">
        <v>13751.8</v>
      </c>
      <c r="M54" s="147"/>
    </row>
    <row r="55" spans="1:37" s="59" customFormat="1" ht="23.25" customHeight="1" x14ac:dyDescent="0.25">
      <c r="A55" s="185"/>
      <c r="B55" s="184"/>
      <c r="C55" s="183"/>
      <c r="D55" s="179"/>
      <c r="E55" s="181"/>
      <c r="F55" s="182"/>
      <c r="G55" s="181"/>
      <c r="H55" s="179"/>
      <c r="I55" s="179"/>
      <c r="J55" s="181"/>
      <c r="K55" s="180"/>
      <c r="L55" s="179"/>
      <c r="M55" s="157"/>
    </row>
    <row r="56" spans="1:37" s="59" customFormat="1" ht="38.25" customHeight="1" x14ac:dyDescent="0.2">
      <c r="A56" s="81" t="s">
        <v>220</v>
      </c>
      <c r="B56" s="178" t="s">
        <v>219</v>
      </c>
      <c r="C56" s="103" t="s">
        <v>218</v>
      </c>
      <c r="D56" s="174">
        <v>52923</v>
      </c>
      <c r="E56" s="177" t="s">
        <v>15</v>
      </c>
      <c r="F56" s="144" t="s">
        <v>217</v>
      </c>
      <c r="G56" s="174"/>
      <c r="H56" s="176">
        <v>52923</v>
      </c>
      <c r="I56" s="175"/>
      <c r="J56" s="81" t="s">
        <v>216</v>
      </c>
      <c r="K56" s="103" t="s">
        <v>215</v>
      </c>
      <c r="L56" s="174">
        <v>52923</v>
      </c>
      <c r="M56" s="141" t="s">
        <v>189</v>
      </c>
    </row>
    <row r="57" spans="1:37" s="124" customFormat="1" ht="25.5" customHeight="1" x14ac:dyDescent="0.25">
      <c r="A57" s="173"/>
      <c r="B57" s="62"/>
      <c r="C57" s="66" t="s">
        <v>214</v>
      </c>
      <c r="D57" s="170">
        <f>SUM(D56:D56)</f>
        <v>52923</v>
      </c>
      <c r="E57" s="113" t="s">
        <v>213</v>
      </c>
      <c r="F57" s="172"/>
      <c r="G57" s="170">
        <f>SUM(G56:G56)</f>
        <v>0</v>
      </c>
      <c r="H57" s="170">
        <f>SUM(H56:H56)</f>
        <v>52923</v>
      </c>
      <c r="I57" s="170">
        <f>H57</f>
        <v>52923</v>
      </c>
      <c r="J57" s="113" t="s">
        <v>213</v>
      </c>
      <c r="K57" s="171" t="s">
        <v>213</v>
      </c>
      <c r="L57" s="170">
        <f>SUM(L56:L56)</f>
        <v>52923</v>
      </c>
      <c r="M57" s="147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</row>
    <row r="58" spans="1:37" s="124" customFormat="1" ht="29.25" customHeight="1" x14ac:dyDescent="0.25">
      <c r="A58" s="169" t="s">
        <v>212</v>
      </c>
      <c r="B58" s="74"/>
      <c r="C58" s="69"/>
      <c r="D58" s="166"/>
      <c r="E58" s="71"/>
      <c r="F58" s="168"/>
      <c r="G58" s="166"/>
      <c r="H58" s="166"/>
      <c r="I58" s="166"/>
      <c r="J58" s="71"/>
      <c r="K58" s="167"/>
      <c r="L58" s="166"/>
      <c r="M58" s="67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</row>
    <row r="59" spans="1:37" s="124" customFormat="1" ht="27.75" customHeight="1" x14ac:dyDescent="0.2">
      <c r="A59" s="136" t="s">
        <v>211</v>
      </c>
      <c r="B59" s="81" t="s">
        <v>210</v>
      </c>
      <c r="C59" s="81" t="s">
        <v>209</v>
      </c>
      <c r="D59" s="134">
        <v>23010</v>
      </c>
      <c r="E59" s="136" t="s">
        <v>15</v>
      </c>
      <c r="F59" s="125">
        <v>44628</v>
      </c>
      <c r="G59" s="134">
        <v>23010</v>
      </c>
      <c r="H59" s="165"/>
      <c r="I59" s="134">
        <v>23010</v>
      </c>
      <c r="J59" s="67" t="s">
        <v>208</v>
      </c>
      <c r="K59" s="81" t="s">
        <v>207</v>
      </c>
      <c r="L59" s="134">
        <v>23010</v>
      </c>
      <c r="M59" s="72" t="s">
        <v>189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</row>
    <row r="60" spans="1:37" s="59" customFormat="1" ht="25.5" customHeight="1" x14ac:dyDescent="0.25">
      <c r="A60" s="152"/>
      <c r="B60" s="164"/>
      <c r="C60" s="163" t="s">
        <v>206</v>
      </c>
      <c r="D60" s="148">
        <f>SUM(D59:D59)</f>
        <v>23010</v>
      </c>
      <c r="E60" s="150"/>
      <c r="F60" s="150"/>
      <c r="G60" s="148">
        <f>SUM(G59:G59)</f>
        <v>23010</v>
      </c>
      <c r="H60" s="148"/>
      <c r="I60" s="148">
        <f>SUM(I59:I59)</f>
        <v>23010</v>
      </c>
      <c r="J60" s="150"/>
      <c r="K60" s="150"/>
      <c r="L60" s="148">
        <f>SUM(L59:L59)</f>
        <v>23010</v>
      </c>
      <c r="M60" s="147"/>
    </row>
    <row r="61" spans="1:37" s="59" customFormat="1" ht="25.5" customHeight="1" x14ac:dyDescent="0.25">
      <c r="A61" s="69" t="s">
        <v>205</v>
      </c>
      <c r="B61" s="124"/>
      <c r="C61" s="69"/>
      <c r="D61" s="68"/>
      <c r="E61" s="124"/>
      <c r="F61" s="70"/>
      <c r="G61" s="68"/>
      <c r="H61" s="70"/>
      <c r="I61" s="68"/>
      <c r="J61" s="74"/>
      <c r="K61" s="74"/>
      <c r="L61" s="68"/>
      <c r="M61" s="67"/>
    </row>
    <row r="62" spans="1:37" s="59" customFormat="1" ht="19.5" customHeight="1" x14ac:dyDescent="0.2">
      <c r="A62" s="81" t="s">
        <v>204</v>
      </c>
      <c r="B62" s="81" t="s">
        <v>203</v>
      </c>
      <c r="C62" s="81" t="s">
        <v>202</v>
      </c>
      <c r="D62" s="134">
        <v>726.51</v>
      </c>
      <c r="E62" s="136" t="s">
        <v>15</v>
      </c>
      <c r="F62" s="125">
        <v>44630</v>
      </c>
      <c r="G62" s="134">
        <v>726.51</v>
      </c>
      <c r="H62" s="144"/>
      <c r="I62" s="134">
        <v>726.51</v>
      </c>
      <c r="J62" s="81"/>
      <c r="K62" s="81" t="s">
        <v>202</v>
      </c>
      <c r="L62" s="134">
        <v>726.51</v>
      </c>
      <c r="M62" s="125">
        <v>44630</v>
      </c>
    </row>
    <row r="63" spans="1:37" s="59" customFormat="1" ht="25.5" customHeight="1" x14ac:dyDescent="0.25">
      <c r="A63" s="152"/>
      <c r="B63" s="149"/>
      <c r="C63" s="163" t="s">
        <v>201</v>
      </c>
      <c r="D63" s="148">
        <f>SUM(D62)</f>
        <v>726.51</v>
      </c>
      <c r="E63" s="152"/>
      <c r="F63" s="150"/>
      <c r="G63" s="148">
        <f>SUM(G62)</f>
        <v>726.51</v>
      </c>
      <c r="H63" s="150"/>
      <c r="I63" s="148">
        <f>SUM(I62)</f>
        <v>726.51</v>
      </c>
      <c r="J63" s="149"/>
      <c r="K63" s="149"/>
      <c r="L63" s="148">
        <f>SUM(L62)</f>
        <v>726.51</v>
      </c>
      <c r="M63" s="147"/>
    </row>
    <row r="64" spans="1:37" s="59" customFormat="1" ht="27.75" customHeight="1" x14ac:dyDescent="0.25">
      <c r="A64" s="162" t="s">
        <v>200</v>
      </c>
      <c r="B64" s="88"/>
      <c r="C64" s="162"/>
      <c r="D64" s="158"/>
      <c r="E64" s="161"/>
      <c r="F64" s="160"/>
      <c r="G64" s="158"/>
      <c r="H64" s="160"/>
      <c r="I64" s="158"/>
      <c r="J64" s="159"/>
      <c r="K64" s="159"/>
      <c r="L64" s="158"/>
      <c r="M64" s="157"/>
    </row>
    <row r="65" spans="1:45" s="59" customFormat="1" ht="36" customHeight="1" x14ac:dyDescent="0.25">
      <c r="A65" s="156" t="s">
        <v>199</v>
      </c>
      <c r="B65" s="155" t="s">
        <v>147</v>
      </c>
      <c r="C65" s="103" t="s">
        <v>198</v>
      </c>
      <c r="D65" s="153">
        <v>34134.03</v>
      </c>
      <c r="E65" s="136" t="s">
        <v>15</v>
      </c>
      <c r="F65" s="154">
        <v>44876</v>
      </c>
      <c r="G65" s="153">
        <v>34134.03</v>
      </c>
      <c r="H65" s="143"/>
      <c r="I65" s="153">
        <v>34134.03</v>
      </c>
      <c r="J65" s="67" t="s">
        <v>30</v>
      </c>
      <c r="K65" s="103" t="s">
        <v>29</v>
      </c>
      <c r="L65" s="153">
        <v>34134.03</v>
      </c>
      <c r="M65" s="141" t="s">
        <v>189</v>
      </c>
    </row>
    <row r="66" spans="1:45" s="124" customFormat="1" ht="25.5" customHeight="1" x14ac:dyDescent="0.25">
      <c r="A66" s="65"/>
      <c r="B66" s="62"/>
      <c r="C66" s="66" t="s">
        <v>197</v>
      </c>
      <c r="D66" s="148">
        <f>SUM(D65:D65)</f>
        <v>34134.03</v>
      </c>
      <c r="E66" s="152"/>
      <c r="F66" s="151"/>
      <c r="G66" s="148">
        <f>SUM(G65:G65)</f>
        <v>34134.03</v>
      </c>
      <c r="H66" s="150"/>
      <c r="I66" s="148">
        <f>SUM(I65:I65)</f>
        <v>34134.03</v>
      </c>
      <c r="J66" s="149"/>
      <c r="K66" s="149"/>
      <c r="L66" s="148">
        <f>SUM(L65:L65)</f>
        <v>34134.03</v>
      </c>
      <c r="M66" s="147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</row>
    <row r="67" spans="1:45" s="145" customFormat="1" ht="34.5" customHeight="1" x14ac:dyDescent="0.25">
      <c r="A67" s="69" t="s">
        <v>196</v>
      </c>
      <c r="B67" s="124"/>
      <c r="C67" s="69"/>
      <c r="D67" s="68"/>
      <c r="E67" s="124"/>
      <c r="F67" s="146"/>
      <c r="G67" s="68"/>
      <c r="H67" s="70"/>
      <c r="I67" s="68"/>
      <c r="J67" s="74"/>
      <c r="K67" s="74"/>
      <c r="L67" s="68"/>
      <c r="M67" s="67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</row>
    <row r="68" spans="1:45" s="59" customFormat="1" ht="31.5" customHeight="1" x14ac:dyDescent="0.25">
      <c r="A68" s="136" t="s">
        <v>195</v>
      </c>
      <c r="B68" s="81" t="s">
        <v>194</v>
      </c>
      <c r="C68" s="81" t="s">
        <v>193</v>
      </c>
      <c r="D68" s="134">
        <v>949455.19</v>
      </c>
      <c r="E68" s="136" t="s">
        <v>15</v>
      </c>
      <c r="F68" s="144" t="s">
        <v>192</v>
      </c>
      <c r="G68" s="134">
        <v>949455.19</v>
      </c>
      <c r="H68" s="143"/>
      <c r="I68" s="134">
        <v>949455.19</v>
      </c>
      <c r="J68" s="142" t="s">
        <v>191</v>
      </c>
      <c r="K68" s="103" t="s">
        <v>190</v>
      </c>
      <c r="L68" s="134">
        <v>949455.19</v>
      </c>
      <c r="M68" s="141" t="s">
        <v>189</v>
      </c>
    </row>
    <row r="69" spans="1:45" s="59" customFormat="1" ht="25.5" customHeight="1" x14ac:dyDescent="0.25">
      <c r="A69" s="65"/>
      <c r="B69" s="62"/>
      <c r="C69" s="66" t="s">
        <v>188</v>
      </c>
      <c r="D69" s="111">
        <f>SUM(D68:D68)</f>
        <v>949455.19</v>
      </c>
      <c r="E69" s="65"/>
      <c r="F69" s="112"/>
      <c r="G69" s="111">
        <f>SUM(G68:G68)</f>
        <v>949455.19</v>
      </c>
      <c r="H69" s="111"/>
      <c r="I69" s="111">
        <f>SUM(I68:I68)</f>
        <v>949455.19</v>
      </c>
      <c r="J69" s="62"/>
      <c r="K69" s="62"/>
      <c r="L69" s="111">
        <f>SUM(L68:L68)</f>
        <v>949455.19</v>
      </c>
      <c r="M69" s="60"/>
    </row>
    <row r="70" spans="1:45" s="124" customFormat="1" ht="27" customHeight="1" x14ac:dyDescent="0.25">
      <c r="A70" s="69" t="s">
        <v>187</v>
      </c>
      <c r="C70" s="69"/>
      <c r="D70" s="68"/>
      <c r="F70" s="70"/>
      <c r="G70" s="68"/>
      <c r="H70" s="68"/>
      <c r="I70" s="68"/>
      <c r="J70" s="74"/>
      <c r="K70" s="74"/>
      <c r="L70" s="68"/>
      <c r="M70" s="67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</row>
    <row r="71" spans="1:45" s="124" customFormat="1" ht="30" customHeight="1" x14ac:dyDescent="0.2">
      <c r="A71" s="136" t="s">
        <v>186</v>
      </c>
      <c r="B71" s="81" t="s">
        <v>182</v>
      </c>
      <c r="C71" s="103" t="s">
        <v>180</v>
      </c>
      <c r="D71" s="134">
        <v>88004.7</v>
      </c>
      <c r="E71" s="136" t="s">
        <v>15</v>
      </c>
      <c r="F71" s="125" t="s">
        <v>184</v>
      </c>
      <c r="G71" s="134">
        <v>88004.7</v>
      </c>
      <c r="H71" s="134"/>
      <c r="I71" s="134">
        <v>88004.7</v>
      </c>
      <c r="J71" s="67" t="s">
        <v>181</v>
      </c>
      <c r="K71" s="103" t="s">
        <v>180</v>
      </c>
      <c r="L71" s="134">
        <v>88004.7</v>
      </c>
      <c r="M71" s="141" t="s">
        <v>184</v>
      </c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</row>
    <row r="72" spans="1:45" s="124" customFormat="1" ht="30" customHeight="1" x14ac:dyDescent="0.2">
      <c r="A72" s="136" t="s">
        <v>185</v>
      </c>
      <c r="B72" s="81" t="s">
        <v>182</v>
      </c>
      <c r="C72" s="103" t="s">
        <v>180</v>
      </c>
      <c r="D72" s="134">
        <v>36.33</v>
      </c>
      <c r="E72" s="136" t="s">
        <v>15</v>
      </c>
      <c r="F72" s="125" t="s">
        <v>184</v>
      </c>
      <c r="G72" s="134">
        <v>36.33</v>
      </c>
      <c r="H72" s="134"/>
      <c r="I72" s="134">
        <v>36.33</v>
      </c>
      <c r="J72" s="67" t="s">
        <v>181</v>
      </c>
      <c r="K72" s="103" t="s">
        <v>180</v>
      </c>
      <c r="L72" s="134">
        <v>36.33</v>
      </c>
      <c r="M72" s="125" t="s">
        <v>184</v>
      </c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</row>
    <row r="73" spans="1:45" s="124" customFormat="1" ht="30" customHeight="1" x14ac:dyDescent="0.2">
      <c r="A73" s="136" t="s">
        <v>183</v>
      </c>
      <c r="B73" s="81" t="s">
        <v>182</v>
      </c>
      <c r="C73" s="103" t="s">
        <v>180</v>
      </c>
      <c r="D73" s="134">
        <v>181.63</v>
      </c>
      <c r="E73" s="136" t="s">
        <v>15</v>
      </c>
      <c r="F73" s="125" t="s">
        <v>179</v>
      </c>
      <c r="G73" s="134">
        <v>181.63</v>
      </c>
      <c r="H73" s="134"/>
      <c r="I73" s="134">
        <v>181.63</v>
      </c>
      <c r="J73" s="67" t="s">
        <v>181</v>
      </c>
      <c r="K73" s="103" t="s">
        <v>180</v>
      </c>
      <c r="L73" s="134">
        <v>181.63</v>
      </c>
      <c r="M73" s="125" t="s">
        <v>179</v>
      </c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</row>
    <row r="74" spans="1:45" s="65" customFormat="1" ht="25.5" customHeight="1" x14ac:dyDescent="0.25">
      <c r="A74" s="65" t="s">
        <v>10</v>
      </c>
      <c r="B74" s="62"/>
      <c r="C74" s="66" t="s">
        <v>178</v>
      </c>
      <c r="D74" s="111">
        <f>SUM(D71:D73)</f>
        <v>88222.66</v>
      </c>
      <c r="F74" s="140"/>
      <c r="G74" s="111">
        <f>SUM(G71:G73)</f>
        <v>88222.66</v>
      </c>
      <c r="H74" s="111"/>
      <c r="I74" s="111">
        <f>SUM(I71:I73)</f>
        <v>88222.66</v>
      </c>
      <c r="J74" s="62"/>
      <c r="K74" s="62"/>
      <c r="L74" s="111">
        <f>SUM(L71:L73)</f>
        <v>88222.66</v>
      </c>
      <c r="M74" s="60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132"/>
      <c r="AM74" s="132"/>
      <c r="AN74" s="132"/>
      <c r="AO74" s="132"/>
      <c r="AP74" s="132"/>
      <c r="AQ74" s="132"/>
      <c r="AR74" s="132"/>
      <c r="AS74" s="132"/>
    </row>
    <row r="75" spans="1:45" s="59" customFormat="1" ht="21.75" customHeight="1" x14ac:dyDescent="0.25">
      <c r="A75" s="139" t="s">
        <v>177</v>
      </c>
      <c r="B75" s="138"/>
      <c r="C75" s="69"/>
      <c r="D75" s="68"/>
      <c r="E75" s="124"/>
      <c r="F75" s="137"/>
      <c r="G75" s="68"/>
      <c r="H75" s="68"/>
      <c r="I75" s="68"/>
      <c r="J75" s="74"/>
      <c r="K75" s="74"/>
      <c r="L75" s="68"/>
      <c r="M75" s="67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</row>
    <row r="76" spans="1:45" s="133" customFormat="1" ht="30" customHeight="1" x14ac:dyDescent="0.25">
      <c r="A76" s="136" t="s">
        <v>176</v>
      </c>
      <c r="B76" s="81" t="s">
        <v>147</v>
      </c>
      <c r="C76" s="81" t="s">
        <v>146</v>
      </c>
      <c r="D76" s="134">
        <v>34749.870000000003</v>
      </c>
      <c r="E76" s="136" t="s">
        <v>15</v>
      </c>
      <c r="F76" s="125">
        <v>45064</v>
      </c>
      <c r="G76" s="134">
        <v>34749.870000000003</v>
      </c>
      <c r="H76" s="135"/>
      <c r="I76" s="134">
        <v>34749.870000000003</v>
      </c>
      <c r="J76" s="67" t="s">
        <v>30</v>
      </c>
      <c r="K76" s="81" t="s">
        <v>29</v>
      </c>
      <c r="L76" s="134">
        <v>34749.870000000003</v>
      </c>
      <c r="M76" s="72">
        <v>45077</v>
      </c>
    </row>
    <row r="77" spans="1:45" s="133" customFormat="1" ht="30" customHeight="1" x14ac:dyDescent="0.25">
      <c r="A77" s="136" t="s">
        <v>175</v>
      </c>
      <c r="B77" s="81" t="s">
        <v>147</v>
      </c>
      <c r="C77" s="81" t="s">
        <v>146</v>
      </c>
      <c r="D77" s="134">
        <v>24275.88</v>
      </c>
      <c r="E77" s="136" t="s">
        <v>15</v>
      </c>
      <c r="F77" s="125">
        <v>45065</v>
      </c>
      <c r="G77" s="134">
        <v>24275.88</v>
      </c>
      <c r="H77" s="135"/>
      <c r="I77" s="134">
        <v>24275.88</v>
      </c>
      <c r="J77" s="67" t="s">
        <v>30</v>
      </c>
      <c r="K77" s="81" t="s">
        <v>29</v>
      </c>
      <c r="L77" s="134">
        <v>24275.88</v>
      </c>
      <c r="M77" s="72">
        <v>45077</v>
      </c>
    </row>
    <row r="78" spans="1:45" s="132" customFormat="1" ht="25.5" customHeight="1" x14ac:dyDescent="0.25">
      <c r="A78" s="65"/>
      <c r="B78" s="62"/>
      <c r="C78" s="66" t="s">
        <v>174</v>
      </c>
      <c r="D78" s="111">
        <f>SUM(D76:D77)</f>
        <v>59025.75</v>
      </c>
      <c r="E78" s="65"/>
      <c r="F78" s="112"/>
      <c r="G78" s="111">
        <f>SUM(G76:G77)</f>
        <v>59025.75</v>
      </c>
      <c r="H78" s="111"/>
      <c r="I78" s="111">
        <f>SUM(I76:I77)</f>
        <v>59025.75</v>
      </c>
      <c r="J78" s="62"/>
      <c r="K78" s="62"/>
      <c r="L78" s="111">
        <f>SUM(L76:L77)</f>
        <v>59025.75</v>
      </c>
      <c r="M78" s="60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</row>
    <row r="79" spans="1:45" s="59" customFormat="1" ht="27.75" customHeight="1" x14ac:dyDescent="0.25">
      <c r="A79" s="110" t="s">
        <v>173</v>
      </c>
      <c r="B79" s="74"/>
      <c r="C79" s="69"/>
      <c r="D79" s="68"/>
      <c r="E79" s="124"/>
      <c r="F79" s="70"/>
      <c r="G79" s="68"/>
      <c r="H79" s="68"/>
      <c r="I79" s="68"/>
      <c r="J79" s="74"/>
      <c r="K79" s="74"/>
      <c r="L79" s="68"/>
      <c r="M79" s="67"/>
    </row>
    <row r="80" spans="1:45" s="59" customFormat="1" ht="30" customHeight="1" x14ac:dyDescent="0.2">
      <c r="A80" s="127" t="s">
        <v>172</v>
      </c>
      <c r="B80" s="74" t="s">
        <v>147</v>
      </c>
      <c r="C80" s="74" t="s">
        <v>146</v>
      </c>
      <c r="D80" s="73">
        <v>24022.16</v>
      </c>
      <c r="E80" s="124" t="s">
        <v>15</v>
      </c>
      <c r="F80" s="75">
        <v>45104</v>
      </c>
      <c r="G80" s="73">
        <v>24022.16</v>
      </c>
      <c r="H80" s="73"/>
      <c r="I80" s="73">
        <v>24022.16</v>
      </c>
      <c r="J80" s="88" t="s">
        <v>30</v>
      </c>
      <c r="K80" s="74" t="s">
        <v>29</v>
      </c>
      <c r="L80" s="73">
        <v>24022.16</v>
      </c>
      <c r="M80" s="72">
        <v>45135</v>
      </c>
    </row>
    <row r="81" spans="1:13" s="59" customFormat="1" ht="30" customHeight="1" x14ac:dyDescent="0.2">
      <c r="A81" s="127" t="s">
        <v>171</v>
      </c>
      <c r="B81" s="74" t="s">
        <v>147</v>
      </c>
      <c r="C81" s="74" t="s">
        <v>146</v>
      </c>
      <c r="D81" s="73">
        <v>32874.25</v>
      </c>
      <c r="E81" s="124" t="s">
        <v>15</v>
      </c>
      <c r="F81" s="75">
        <v>45106</v>
      </c>
      <c r="G81" s="73">
        <v>32874.25</v>
      </c>
      <c r="H81" s="73"/>
      <c r="I81" s="73">
        <v>32874.25</v>
      </c>
      <c r="J81" s="88" t="s">
        <v>30</v>
      </c>
      <c r="K81" s="74" t="s">
        <v>29</v>
      </c>
      <c r="L81" s="73">
        <v>32874.25</v>
      </c>
      <c r="M81" s="72">
        <v>45136</v>
      </c>
    </row>
    <row r="82" spans="1:13" s="59" customFormat="1" ht="30" customHeight="1" x14ac:dyDescent="0.2">
      <c r="A82" s="127" t="s">
        <v>170</v>
      </c>
      <c r="B82" s="74" t="s">
        <v>147</v>
      </c>
      <c r="C82" s="74" t="s">
        <v>146</v>
      </c>
      <c r="D82" s="73">
        <v>9680.1299999999992</v>
      </c>
      <c r="E82" s="124" t="s">
        <v>15</v>
      </c>
      <c r="F82" s="75">
        <v>45079</v>
      </c>
      <c r="G82" s="73">
        <v>9680.1299999999992</v>
      </c>
      <c r="H82" s="73"/>
      <c r="I82" s="73">
        <v>9680.1299999999992</v>
      </c>
      <c r="J82" s="88" t="s">
        <v>30</v>
      </c>
      <c r="K82" s="74" t="s">
        <v>29</v>
      </c>
      <c r="L82" s="73">
        <v>9680.1299999999992</v>
      </c>
      <c r="M82" s="72">
        <v>45109</v>
      </c>
    </row>
    <row r="83" spans="1:13" s="59" customFormat="1" ht="30" customHeight="1" x14ac:dyDescent="0.2">
      <c r="A83" s="127" t="s">
        <v>169</v>
      </c>
      <c r="B83" s="74" t="s">
        <v>164</v>
      </c>
      <c r="C83" s="74" t="s">
        <v>163</v>
      </c>
      <c r="D83" s="73">
        <v>1860</v>
      </c>
      <c r="E83" s="124" t="s">
        <v>15</v>
      </c>
      <c r="F83" s="75">
        <v>45082</v>
      </c>
      <c r="G83" s="73">
        <v>1860</v>
      </c>
      <c r="H83" s="73"/>
      <c r="I83" s="73">
        <v>1860</v>
      </c>
      <c r="J83" s="88" t="s">
        <v>30</v>
      </c>
      <c r="K83" s="74" t="s">
        <v>29</v>
      </c>
      <c r="L83" s="73">
        <v>1860</v>
      </c>
      <c r="M83" s="72">
        <v>45112</v>
      </c>
    </row>
    <row r="84" spans="1:13" s="59" customFormat="1" ht="30" customHeight="1" x14ac:dyDescent="0.2">
      <c r="A84" s="127" t="s">
        <v>168</v>
      </c>
      <c r="B84" s="74" t="s">
        <v>164</v>
      </c>
      <c r="C84" s="74" t="s">
        <v>163</v>
      </c>
      <c r="D84" s="73">
        <v>13500</v>
      </c>
      <c r="E84" s="124" t="s">
        <v>15</v>
      </c>
      <c r="F84" s="75">
        <v>45106</v>
      </c>
      <c r="G84" s="73">
        <v>13500</v>
      </c>
      <c r="H84" s="73"/>
      <c r="I84" s="73">
        <v>13500</v>
      </c>
      <c r="J84" s="88" t="s">
        <v>30</v>
      </c>
      <c r="K84" s="74" t="s">
        <v>29</v>
      </c>
      <c r="L84" s="73">
        <v>13500</v>
      </c>
      <c r="M84" s="72">
        <v>45126</v>
      </c>
    </row>
    <row r="85" spans="1:13" s="59" customFormat="1" ht="30" customHeight="1" x14ac:dyDescent="0.2">
      <c r="A85" s="127" t="s">
        <v>167</v>
      </c>
      <c r="B85" s="74" t="s">
        <v>164</v>
      </c>
      <c r="C85" s="74" t="s">
        <v>163</v>
      </c>
      <c r="D85" s="73">
        <v>1200</v>
      </c>
      <c r="E85" s="124" t="s">
        <v>15</v>
      </c>
      <c r="F85" s="75">
        <v>45104</v>
      </c>
      <c r="G85" s="73">
        <v>1200</v>
      </c>
      <c r="H85" s="73"/>
      <c r="I85" s="73">
        <v>1200</v>
      </c>
      <c r="J85" s="88" t="s">
        <v>30</v>
      </c>
      <c r="K85" s="74" t="s">
        <v>29</v>
      </c>
      <c r="L85" s="73">
        <v>1200</v>
      </c>
      <c r="M85" s="72">
        <v>45134</v>
      </c>
    </row>
    <row r="86" spans="1:13" s="59" customFormat="1" ht="30" customHeight="1" x14ac:dyDescent="0.2">
      <c r="A86" s="127" t="s">
        <v>166</v>
      </c>
      <c r="B86" s="74" t="s">
        <v>164</v>
      </c>
      <c r="C86" s="74" t="s">
        <v>163</v>
      </c>
      <c r="D86" s="73">
        <v>2520</v>
      </c>
      <c r="E86" s="124" t="s">
        <v>15</v>
      </c>
      <c r="F86" s="75">
        <v>45096</v>
      </c>
      <c r="G86" s="73">
        <v>2520</v>
      </c>
      <c r="H86" s="73"/>
      <c r="I86" s="73">
        <v>2520</v>
      </c>
      <c r="J86" s="88" t="s">
        <v>30</v>
      </c>
      <c r="K86" s="74" t="s">
        <v>29</v>
      </c>
      <c r="L86" s="73">
        <v>2520</v>
      </c>
      <c r="M86" s="72">
        <v>45126</v>
      </c>
    </row>
    <row r="87" spans="1:13" s="59" customFormat="1" ht="30" customHeight="1" x14ac:dyDescent="0.2">
      <c r="A87" s="127" t="s">
        <v>165</v>
      </c>
      <c r="B87" s="74" t="s">
        <v>164</v>
      </c>
      <c r="C87" s="74" t="s">
        <v>163</v>
      </c>
      <c r="D87" s="73">
        <v>13500</v>
      </c>
      <c r="E87" s="124" t="s">
        <v>15</v>
      </c>
      <c r="F87" s="75">
        <v>45086</v>
      </c>
      <c r="G87" s="73">
        <v>13500</v>
      </c>
      <c r="H87" s="73"/>
      <c r="I87" s="73">
        <v>13500</v>
      </c>
      <c r="J87" s="88" t="s">
        <v>30</v>
      </c>
      <c r="K87" s="74" t="s">
        <v>29</v>
      </c>
      <c r="L87" s="73">
        <v>13500</v>
      </c>
      <c r="M87" s="72">
        <v>45116</v>
      </c>
    </row>
    <row r="88" spans="1:13" s="59" customFormat="1" ht="30" customHeight="1" x14ac:dyDescent="0.2">
      <c r="A88" s="124" t="s">
        <v>162</v>
      </c>
      <c r="B88" s="124" t="s">
        <v>43</v>
      </c>
      <c r="C88" s="124" t="s">
        <v>42</v>
      </c>
      <c r="D88" s="128">
        <v>784000</v>
      </c>
      <c r="E88" s="124" t="s">
        <v>15</v>
      </c>
      <c r="F88" s="130">
        <v>45100</v>
      </c>
      <c r="G88" s="128">
        <v>784000</v>
      </c>
      <c r="H88" s="73"/>
      <c r="I88" s="128">
        <v>784000</v>
      </c>
      <c r="J88" s="129" t="s">
        <v>157</v>
      </c>
      <c r="K88" s="129" t="s">
        <v>156</v>
      </c>
      <c r="L88" s="128">
        <v>784000</v>
      </c>
      <c r="M88" s="72">
        <v>45130</v>
      </c>
    </row>
    <row r="89" spans="1:13" s="59" customFormat="1" ht="30" customHeight="1" x14ac:dyDescent="0.2">
      <c r="A89" s="124" t="s">
        <v>161</v>
      </c>
      <c r="B89" s="124" t="s">
        <v>43</v>
      </c>
      <c r="C89" s="124" t="s">
        <v>42</v>
      </c>
      <c r="D89" s="128">
        <v>395850</v>
      </c>
      <c r="E89" s="124" t="s">
        <v>15</v>
      </c>
      <c r="F89" s="130">
        <v>45100</v>
      </c>
      <c r="G89" s="128">
        <v>395850</v>
      </c>
      <c r="H89" s="73"/>
      <c r="I89" s="128">
        <v>395850</v>
      </c>
      <c r="J89" s="129" t="s">
        <v>157</v>
      </c>
      <c r="K89" s="129" t="s">
        <v>156</v>
      </c>
      <c r="L89" s="128">
        <v>395850</v>
      </c>
      <c r="M89" s="72">
        <v>45130</v>
      </c>
    </row>
    <row r="90" spans="1:13" s="59" customFormat="1" ht="30" customHeight="1" x14ac:dyDescent="0.2">
      <c r="A90" s="124" t="s">
        <v>160</v>
      </c>
      <c r="B90" s="124" t="s">
        <v>43</v>
      </c>
      <c r="C90" s="124" t="s">
        <v>42</v>
      </c>
      <c r="D90" s="128">
        <v>497250</v>
      </c>
      <c r="E90" s="124" t="s">
        <v>15</v>
      </c>
      <c r="F90" s="130">
        <v>45100</v>
      </c>
      <c r="G90" s="128">
        <v>497250</v>
      </c>
      <c r="H90" s="73"/>
      <c r="I90" s="128">
        <v>497250</v>
      </c>
      <c r="J90" s="129" t="s">
        <v>157</v>
      </c>
      <c r="K90" s="129" t="s">
        <v>156</v>
      </c>
      <c r="L90" s="128">
        <v>497250</v>
      </c>
      <c r="M90" s="72">
        <v>45130</v>
      </c>
    </row>
    <row r="91" spans="1:13" s="59" customFormat="1" ht="30" customHeight="1" x14ac:dyDescent="0.2">
      <c r="A91" s="124" t="s">
        <v>159</v>
      </c>
      <c r="B91" s="124" t="s">
        <v>43</v>
      </c>
      <c r="C91" s="124" t="s">
        <v>42</v>
      </c>
      <c r="D91" s="128">
        <v>6020940</v>
      </c>
      <c r="E91" s="124" t="s">
        <v>15</v>
      </c>
      <c r="F91" s="130">
        <v>45100</v>
      </c>
      <c r="G91" s="128">
        <v>6020940</v>
      </c>
      <c r="H91" s="73"/>
      <c r="I91" s="128">
        <v>6020940</v>
      </c>
      <c r="J91" s="129" t="s">
        <v>157</v>
      </c>
      <c r="K91" s="129" t="s">
        <v>156</v>
      </c>
      <c r="L91" s="128">
        <v>6020940</v>
      </c>
      <c r="M91" s="72">
        <v>45130</v>
      </c>
    </row>
    <row r="92" spans="1:13" s="59" customFormat="1" ht="30" customHeight="1" x14ac:dyDescent="0.2">
      <c r="A92" s="124" t="s">
        <v>158</v>
      </c>
      <c r="B92" s="124" t="s">
        <v>43</v>
      </c>
      <c r="C92" s="124" t="s">
        <v>42</v>
      </c>
      <c r="D92" s="131">
        <v>1551000</v>
      </c>
      <c r="E92" s="124" t="s">
        <v>15</v>
      </c>
      <c r="F92" s="130">
        <v>45100</v>
      </c>
      <c r="G92" s="128">
        <v>1551000</v>
      </c>
      <c r="H92" s="73"/>
      <c r="I92" s="128">
        <v>1551000</v>
      </c>
      <c r="J92" s="129" t="s">
        <v>157</v>
      </c>
      <c r="K92" s="129" t="s">
        <v>156</v>
      </c>
      <c r="L92" s="128">
        <v>1551000</v>
      </c>
      <c r="M92" s="72">
        <v>45130</v>
      </c>
    </row>
    <row r="93" spans="1:13" ht="23.25" customHeight="1" x14ac:dyDescent="0.25">
      <c r="A93" s="115"/>
      <c r="B93" s="114"/>
      <c r="C93" s="66" t="s">
        <v>155</v>
      </c>
      <c r="D93" s="111">
        <f>SUM(D80:D92)</f>
        <v>9348196.5399999991</v>
      </c>
      <c r="E93" s="113"/>
      <c r="F93" s="112"/>
      <c r="G93" s="111">
        <f>SUM(G80:G92)</f>
        <v>9348196.5399999991</v>
      </c>
      <c r="H93" s="111"/>
      <c r="I93" s="111">
        <f>SUM(I80:I92)</f>
        <v>9348196.5399999991</v>
      </c>
      <c r="J93" s="66"/>
      <c r="K93" s="66"/>
      <c r="L93" s="111">
        <f>SUM(L80:L92)</f>
        <v>9348196.5399999991</v>
      </c>
      <c r="M93" s="60"/>
    </row>
    <row r="94" spans="1:13" ht="23.25" customHeight="1" x14ac:dyDescent="0.25">
      <c r="A94" s="110" t="s">
        <v>154</v>
      </c>
      <c r="B94" s="55"/>
      <c r="C94" s="55"/>
      <c r="D94" s="120"/>
      <c r="E94" s="123"/>
      <c r="F94" s="122"/>
      <c r="G94" s="120"/>
      <c r="H94" s="120"/>
      <c r="I94" s="120"/>
      <c r="J94" s="121"/>
      <c r="K94" s="121"/>
      <c r="L94" s="120"/>
      <c r="M94" s="40"/>
    </row>
    <row r="95" spans="1:13" s="59" customFormat="1" ht="30" customHeight="1" x14ac:dyDescent="0.25">
      <c r="A95" s="127" t="s">
        <v>153</v>
      </c>
      <c r="B95" s="74" t="s">
        <v>152</v>
      </c>
      <c r="C95" s="74" t="s">
        <v>151</v>
      </c>
      <c r="D95" s="73">
        <v>29500</v>
      </c>
      <c r="E95" s="124" t="s">
        <v>15</v>
      </c>
      <c r="F95" s="75">
        <v>45138</v>
      </c>
      <c r="G95" s="73">
        <v>29500</v>
      </c>
      <c r="H95" s="68"/>
      <c r="I95" s="73">
        <v>29500</v>
      </c>
      <c r="J95" s="88" t="s">
        <v>51</v>
      </c>
      <c r="K95" s="74" t="s">
        <v>150</v>
      </c>
      <c r="L95" s="73">
        <v>29500</v>
      </c>
      <c r="M95" s="72">
        <v>45169</v>
      </c>
    </row>
    <row r="96" spans="1:13" s="59" customFormat="1" ht="30" customHeight="1" x14ac:dyDescent="0.2">
      <c r="A96" s="127" t="s">
        <v>149</v>
      </c>
      <c r="B96" s="74" t="s">
        <v>147</v>
      </c>
      <c r="C96" s="74" t="s">
        <v>146</v>
      </c>
      <c r="D96" s="73">
        <v>26157.03</v>
      </c>
      <c r="E96" s="124" t="s">
        <v>15</v>
      </c>
      <c r="F96" s="75">
        <v>45132</v>
      </c>
      <c r="G96" s="73">
        <v>26157.03</v>
      </c>
      <c r="H96" s="73"/>
      <c r="I96" s="73">
        <v>26157.03</v>
      </c>
      <c r="J96" s="88" t="s">
        <v>30</v>
      </c>
      <c r="K96" s="74" t="s">
        <v>29</v>
      </c>
      <c r="L96" s="73">
        <v>26157.03</v>
      </c>
      <c r="M96" s="125">
        <v>45163</v>
      </c>
    </row>
    <row r="97" spans="1:13" ht="33.75" customHeight="1" x14ac:dyDescent="0.2">
      <c r="A97" s="127" t="s">
        <v>148</v>
      </c>
      <c r="B97" s="74" t="s">
        <v>147</v>
      </c>
      <c r="C97" s="74" t="s">
        <v>146</v>
      </c>
      <c r="D97" s="73">
        <v>10110.58</v>
      </c>
      <c r="E97" s="126" t="s">
        <v>15</v>
      </c>
      <c r="F97" s="75">
        <v>45132</v>
      </c>
      <c r="G97" s="73">
        <v>10110.58</v>
      </c>
      <c r="H97" s="120"/>
      <c r="I97" s="73">
        <v>10110.58</v>
      </c>
      <c r="J97" s="88" t="s">
        <v>30</v>
      </c>
      <c r="K97" s="74" t="s">
        <v>29</v>
      </c>
      <c r="L97" s="73">
        <v>10110.58</v>
      </c>
      <c r="M97" s="125">
        <v>45163</v>
      </c>
    </row>
    <row r="98" spans="1:13" ht="48" customHeight="1" x14ac:dyDescent="0.2">
      <c r="A98" s="124" t="s">
        <v>145</v>
      </c>
      <c r="B98" s="74" t="s">
        <v>144</v>
      </c>
      <c r="C98" s="74" t="s">
        <v>143</v>
      </c>
      <c r="D98" s="73">
        <v>19999.98</v>
      </c>
      <c r="E98" s="124" t="s">
        <v>15</v>
      </c>
      <c r="F98" s="75">
        <v>45108</v>
      </c>
      <c r="G98" s="73">
        <v>19999.98</v>
      </c>
      <c r="H98" s="73"/>
      <c r="I98" s="73">
        <v>19999.98</v>
      </c>
      <c r="J98" s="88" t="s">
        <v>46</v>
      </c>
      <c r="K98" s="106" t="s">
        <v>45</v>
      </c>
      <c r="L98" s="73">
        <v>19999.98</v>
      </c>
      <c r="M98" s="72">
        <v>45139</v>
      </c>
    </row>
    <row r="99" spans="1:13" s="59" customFormat="1" ht="23.25" customHeight="1" x14ac:dyDescent="0.25">
      <c r="A99" s="65"/>
      <c r="B99" s="62"/>
      <c r="C99" s="66" t="s">
        <v>142</v>
      </c>
      <c r="D99" s="111">
        <f>SUM(D95:D98)</f>
        <v>85767.59</v>
      </c>
      <c r="E99" s="113"/>
      <c r="F99" s="112"/>
      <c r="G99" s="111">
        <f>SUM(G95:G98)</f>
        <v>85767.59</v>
      </c>
      <c r="H99" s="111"/>
      <c r="I99" s="111">
        <f>SUM(I95:I98)</f>
        <v>85767.59</v>
      </c>
      <c r="J99" s="66"/>
      <c r="K99" s="66"/>
      <c r="L99" s="111">
        <f>SUM(L95:L98)</f>
        <v>85767.59</v>
      </c>
      <c r="M99" s="60"/>
    </row>
    <row r="100" spans="1:13" ht="23.25" customHeight="1" x14ac:dyDescent="0.25">
      <c r="A100" s="110" t="s">
        <v>141</v>
      </c>
      <c r="B100" s="55"/>
      <c r="C100" s="55"/>
      <c r="D100" s="120"/>
      <c r="E100" s="123"/>
      <c r="F100" s="122"/>
      <c r="G100" s="120"/>
      <c r="H100" s="120"/>
      <c r="I100" s="120"/>
      <c r="J100" s="121"/>
      <c r="K100" s="121"/>
      <c r="L100" s="120"/>
      <c r="M100" s="40"/>
    </row>
    <row r="101" spans="1:13" ht="23.25" customHeight="1" x14ac:dyDescent="0.25">
      <c r="A101" s="77" t="s">
        <v>140</v>
      </c>
      <c r="B101" s="77" t="s">
        <v>138</v>
      </c>
      <c r="C101" s="77" t="s">
        <v>137</v>
      </c>
      <c r="D101" s="84">
        <v>141600</v>
      </c>
      <c r="E101" s="77" t="s">
        <v>15</v>
      </c>
      <c r="F101" s="79">
        <v>45155</v>
      </c>
      <c r="G101" s="84">
        <v>141600</v>
      </c>
      <c r="H101" s="119"/>
      <c r="I101" s="84">
        <v>141600</v>
      </c>
      <c r="J101" s="88" t="s">
        <v>61</v>
      </c>
      <c r="K101" s="88" t="s">
        <v>60</v>
      </c>
      <c r="L101" s="84">
        <v>141600</v>
      </c>
      <c r="M101" s="118">
        <v>45186</v>
      </c>
    </row>
    <row r="102" spans="1:13" ht="23.25" customHeight="1" x14ac:dyDescent="0.25">
      <c r="A102" s="77" t="s">
        <v>139</v>
      </c>
      <c r="B102" s="77" t="s">
        <v>138</v>
      </c>
      <c r="C102" s="77" t="s">
        <v>137</v>
      </c>
      <c r="D102" s="84">
        <v>62540</v>
      </c>
      <c r="E102" s="77" t="s">
        <v>15</v>
      </c>
      <c r="F102" s="79">
        <v>45151</v>
      </c>
      <c r="G102" s="84">
        <v>62540</v>
      </c>
      <c r="H102" s="119"/>
      <c r="I102" s="84">
        <v>62540</v>
      </c>
      <c r="J102" s="88" t="s">
        <v>61</v>
      </c>
      <c r="K102" s="88" t="s">
        <v>60</v>
      </c>
      <c r="L102" s="84">
        <v>62540</v>
      </c>
      <c r="M102" s="118">
        <v>45182</v>
      </c>
    </row>
    <row r="103" spans="1:13" ht="23.25" customHeight="1" x14ac:dyDescent="0.2">
      <c r="A103" s="77" t="s">
        <v>136</v>
      </c>
      <c r="B103" s="77" t="s">
        <v>135</v>
      </c>
      <c r="C103" s="77" t="s">
        <v>52</v>
      </c>
      <c r="D103" s="84">
        <v>29500</v>
      </c>
      <c r="E103" s="77" t="s">
        <v>15</v>
      </c>
      <c r="F103" s="79">
        <v>45169</v>
      </c>
      <c r="G103" s="84">
        <v>29500</v>
      </c>
      <c r="H103" s="83"/>
      <c r="I103" s="82">
        <v>29500</v>
      </c>
      <c r="J103" s="109" t="s">
        <v>51</v>
      </c>
      <c r="K103" s="109" t="s">
        <v>50</v>
      </c>
      <c r="L103" s="80">
        <v>29500</v>
      </c>
      <c r="M103" s="117">
        <v>45199</v>
      </c>
    </row>
    <row r="104" spans="1:13" ht="23.25" customHeight="1" x14ac:dyDescent="0.2">
      <c r="A104" s="77" t="s">
        <v>134</v>
      </c>
      <c r="B104" s="77" t="s">
        <v>131</v>
      </c>
      <c r="C104" s="77" t="s">
        <v>130</v>
      </c>
      <c r="D104" s="84">
        <v>25404.89</v>
      </c>
      <c r="E104" s="77" t="s">
        <v>15</v>
      </c>
      <c r="F104" s="79">
        <v>45153</v>
      </c>
      <c r="G104" s="84">
        <v>25404.89</v>
      </c>
      <c r="H104" s="83"/>
      <c r="I104" s="84">
        <v>25404.89</v>
      </c>
      <c r="J104" s="88" t="s">
        <v>30</v>
      </c>
      <c r="K104" s="74" t="s">
        <v>29</v>
      </c>
      <c r="L104" s="84">
        <v>25404.89</v>
      </c>
      <c r="M104" s="117">
        <v>45184</v>
      </c>
    </row>
    <row r="105" spans="1:13" ht="23.25" customHeight="1" x14ac:dyDescent="0.2">
      <c r="A105" s="77" t="s">
        <v>133</v>
      </c>
      <c r="B105" s="77" t="s">
        <v>131</v>
      </c>
      <c r="C105" s="77" t="s">
        <v>130</v>
      </c>
      <c r="D105" s="116">
        <v>10110.57</v>
      </c>
      <c r="E105" s="77" t="s">
        <v>15</v>
      </c>
      <c r="F105" s="79">
        <v>45132</v>
      </c>
      <c r="G105" s="116">
        <v>10110.57</v>
      </c>
      <c r="H105" s="83"/>
      <c r="I105" s="116">
        <v>10110.57</v>
      </c>
      <c r="J105" s="88" t="s">
        <v>30</v>
      </c>
      <c r="K105" s="74" t="s">
        <v>29</v>
      </c>
      <c r="L105" s="116">
        <v>10110.57</v>
      </c>
      <c r="M105" s="117">
        <v>45163</v>
      </c>
    </row>
    <row r="106" spans="1:13" ht="23.25" customHeight="1" x14ac:dyDescent="0.2">
      <c r="A106" s="77" t="s">
        <v>132</v>
      </c>
      <c r="B106" s="77" t="s">
        <v>131</v>
      </c>
      <c r="C106" s="77" t="s">
        <v>130</v>
      </c>
      <c r="D106" s="116">
        <v>8502.9500000000007</v>
      </c>
      <c r="E106" s="77" t="s">
        <v>15</v>
      </c>
      <c r="F106" s="79">
        <v>45146</v>
      </c>
      <c r="G106" s="116">
        <v>8502.9500000000007</v>
      </c>
      <c r="H106" s="83"/>
      <c r="I106" s="116">
        <v>8502.9500000000007</v>
      </c>
      <c r="J106" s="88" t="s">
        <v>30</v>
      </c>
      <c r="K106" s="74" t="s">
        <v>29</v>
      </c>
      <c r="L106" s="116">
        <v>8502.9500000000007</v>
      </c>
      <c r="M106" s="117">
        <v>45177</v>
      </c>
    </row>
    <row r="107" spans="1:13" s="59" customFormat="1" ht="23.25" customHeight="1" x14ac:dyDescent="0.25">
      <c r="A107" s="65"/>
      <c r="B107" s="62"/>
      <c r="C107" s="66" t="s">
        <v>129</v>
      </c>
      <c r="D107" s="111">
        <f>SUM(D101:D106)</f>
        <v>277658.41000000003</v>
      </c>
      <c r="E107" s="113"/>
      <c r="F107" s="112"/>
      <c r="G107" s="111">
        <f>SUM(G101:G106)</f>
        <v>277658.41000000003</v>
      </c>
      <c r="H107" s="111">
        <f>SUM(H101:H106)</f>
        <v>0</v>
      </c>
      <c r="I107" s="111">
        <f>SUM(I101:I106)</f>
        <v>277658.41000000003</v>
      </c>
      <c r="J107" s="66"/>
      <c r="K107" s="66"/>
      <c r="L107" s="111">
        <f>SUM(L101:L106)</f>
        <v>277658.41000000003</v>
      </c>
      <c r="M107" s="60"/>
    </row>
    <row r="108" spans="1:13" s="59" customFormat="1" ht="23.25" customHeight="1" x14ac:dyDescent="0.25">
      <c r="A108" s="110" t="s">
        <v>128</v>
      </c>
      <c r="B108" s="74"/>
      <c r="C108" s="74"/>
      <c r="D108" s="68"/>
      <c r="E108" s="71"/>
      <c r="F108" s="70"/>
      <c r="G108" s="68"/>
      <c r="H108" s="68"/>
      <c r="I108" s="68"/>
      <c r="J108" s="69"/>
      <c r="K108" s="69"/>
      <c r="L108" s="68"/>
      <c r="M108" s="67"/>
    </row>
    <row r="109" spans="1:13" s="59" customFormat="1" ht="31.5" customHeight="1" x14ac:dyDescent="0.25">
      <c r="A109" s="94" t="s">
        <v>127</v>
      </c>
      <c r="B109" s="94" t="s">
        <v>126</v>
      </c>
      <c r="C109" s="77" t="s">
        <v>125</v>
      </c>
      <c r="D109" s="90">
        <v>12000</v>
      </c>
      <c r="E109" s="77" t="s">
        <v>15</v>
      </c>
      <c r="F109" s="89">
        <v>45194</v>
      </c>
      <c r="G109" s="90">
        <v>12000</v>
      </c>
      <c r="H109" s="68"/>
      <c r="I109" s="102">
        <v>12000</v>
      </c>
      <c r="J109" s="92" t="s">
        <v>124</v>
      </c>
      <c r="K109" s="91" t="s">
        <v>123</v>
      </c>
      <c r="L109" s="101">
        <v>12000</v>
      </c>
      <c r="M109" s="89">
        <v>45224</v>
      </c>
    </row>
    <row r="110" spans="1:13" s="59" customFormat="1" ht="23.25" customHeight="1" x14ac:dyDescent="0.25">
      <c r="A110" s="94" t="s">
        <v>122</v>
      </c>
      <c r="B110" s="94" t="s">
        <v>32</v>
      </c>
      <c r="C110" s="77" t="s">
        <v>31</v>
      </c>
      <c r="D110" s="97">
        <v>1620</v>
      </c>
      <c r="E110" s="77" t="s">
        <v>15</v>
      </c>
      <c r="F110" s="89">
        <v>45110</v>
      </c>
      <c r="G110" s="97">
        <v>1620</v>
      </c>
      <c r="H110" s="68"/>
      <c r="I110" s="97">
        <v>1620</v>
      </c>
      <c r="J110" s="92" t="s">
        <v>30</v>
      </c>
      <c r="K110" s="91" t="s">
        <v>29</v>
      </c>
      <c r="L110" s="97">
        <v>1620</v>
      </c>
      <c r="M110" s="89">
        <v>45141</v>
      </c>
    </row>
    <row r="111" spans="1:13" s="59" customFormat="1" ht="23.25" customHeight="1" x14ac:dyDescent="0.25">
      <c r="A111" s="94" t="s">
        <v>121</v>
      </c>
      <c r="B111" s="94" t="s">
        <v>32</v>
      </c>
      <c r="C111" s="77" t="s">
        <v>31</v>
      </c>
      <c r="D111" s="97">
        <v>1380</v>
      </c>
      <c r="E111" s="77" t="s">
        <v>15</v>
      </c>
      <c r="F111" s="89">
        <v>45117</v>
      </c>
      <c r="G111" s="97">
        <v>1380</v>
      </c>
      <c r="H111" s="68"/>
      <c r="I111" s="97">
        <v>1380</v>
      </c>
      <c r="J111" s="88" t="s">
        <v>30</v>
      </c>
      <c r="K111" s="74" t="s">
        <v>29</v>
      </c>
      <c r="L111" s="97">
        <v>1380</v>
      </c>
      <c r="M111" s="89">
        <v>45148</v>
      </c>
    </row>
    <row r="112" spans="1:13" s="59" customFormat="1" ht="23.25" customHeight="1" x14ac:dyDescent="0.25">
      <c r="A112" s="94" t="s">
        <v>120</v>
      </c>
      <c r="B112" s="94" t="s">
        <v>32</v>
      </c>
      <c r="C112" s="77" t="s">
        <v>31</v>
      </c>
      <c r="D112" s="97">
        <v>1560</v>
      </c>
      <c r="E112" s="77" t="s">
        <v>15</v>
      </c>
      <c r="F112" s="89">
        <v>45124</v>
      </c>
      <c r="G112" s="97">
        <v>1560</v>
      </c>
      <c r="H112" s="68"/>
      <c r="I112" s="97">
        <v>1560</v>
      </c>
      <c r="J112" s="88" t="s">
        <v>30</v>
      </c>
      <c r="K112" s="74" t="s">
        <v>29</v>
      </c>
      <c r="L112" s="97">
        <v>1560</v>
      </c>
      <c r="M112" s="89">
        <v>45155</v>
      </c>
    </row>
    <row r="113" spans="1:13" s="59" customFormat="1" ht="23.25" customHeight="1" x14ac:dyDescent="0.25">
      <c r="A113" s="94" t="s">
        <v>119</v>
      </c>
      <c r="B113" s="94" t="s">
        <v>32</v>
      </c>
      <c r="C113" s="77" t="s">
        <v>31</v>
      </c>
      <c r="D113" s="97">
        <v>900</v>
      </c>
      <c r="E113" s="76" t="s">
        <v>15</v>
      </c>
      <c r="F113" s="89">
        <v>45131</v>
      </c>
      <c r="G113" s="97">
        <v>900</v>
      </c>
      <c r="H113" s="68"/>
      <c r="I113" s="97">
        <v>900</v>
      </c>
      <c r="J113" s="88" t="s">
        <v>30</v>
      </c>
      <c r="K113" s="74" t="s">
        <v>29</v>
      </c>
      <c r="L113" s="97">
        <v>900</v>
      </c>
      <c r="M113" s="89">
        <v>45162</v>
      </c>
    </row>
    <row r="114" spans="1:13" s="59" customFormat="1" ht="23.25" customHeight="1" x14ac:dyDescent="0.25">
      <c r="A114" s="94" t="s">
        <v>118</v>
      </c>
      <c r="B114" s="94" t="s">
        <v>32</v>
      </c>
      <c r="C114" s="77" t="s">
        <v>31</v>
      </c>
      <c r="D114" s="97">
        <v>13500</v>
      </c>
      <c r="E114" s="76" t="s">
        <v>15</v>
      </c>
      <c r="F114" s="89">
        <v>45131</v>
      </c>
      <c r="G114" s="97">
        <v>13500</v>
      </c>
      <c r="H114" s="68"/>
      <c r="I114" s="97">
        <v>13500</v>
      </c>
      <c r="J114" s="88" t="s">
        <v>30</v>
      </c>
      <c r="K114" s="74" t="s">
        <v>29</v>
      </c>
      <c r="L114" s="97">
        <v>13500</v>
      </c>
      <c r="M114" s="89">
        <v>45162</v>
      </c>
    </row>
    <row r="115" spans="1:13" s="59" customFormat="1" ht="23.25" customHeight="1" x14ac:dyDescent="0.25">
      <c r="A115" s="94" t="s">
        <v>117</v>
      </c>
      <c r="B115" s="94" t="s">
        <v>32</v>
      </c>
      <c r="C115" s="77" t="s">
        <v>31</v>
      </c>
      <c r="D115" s="97">
        <v>13500</v>
      </c>
      <c r="E115" s="77" t="s">
        <v>15</v>
      </c>
      <c r="F115" s="89">
        <v>45183</v>
      </c>
      <c r="G115" s="97">
        <v>13500</v>
      </c>
      <c r="H115" s="68"/>
      <c r="I115" s="97">
        <v>13500</v>
      </c>
      <c r="J115" s="88" t="s">
        <v>30</v>
      </c>
      <c r="K115" s="74" t="s">
        <v>29</v>
      </c>
      <c r="L115" s="97">
        <v>13500</v>
      </c>
      <c r="M115" s="89">
        <v>45213</v>
      </c>
    </row>
    <row r="116" spans="1:13" s="59" customFormat="1" ht="23.25" customHeight="1" x14ac:dyDescent="0.25">
      <c r="A116" s="77" t="s">
        <v>116</v>
      </c>
      <c r="B116" s="94" t="s">
        <v>32</v>
      </c>
      <c r="C116" s="77" t="s">
        <v>31</v>
      </c>
      <c r="D116" s="116">
        <v>1920</v>
      </c>
      <c r="E116" s="77" t="s">
        <v>15</v>
      </c>
      <c r="F116" s="79">
        <v>45146</v>
      </c>
      <c r="G116" s="116">
        <v>1920</v>
      </c>
      <c r="H116" s="68"/>
      <c r="I116" s="116">
        <v>1920</v>
      </c>
      <c r="J116" s="88" t="s">
        <v>30</v>
      </c>
      <c r="K116" s="74" t="s">
        <v>29</v>
      </c>
      <c r="L116" s="116">
        <v>1920</v>
      </c>
      <c r="M116" s="79">
        <v>45177</v>
      </c>
    </row>
    <row r="117" spans="1:13" s="59" customFormat="1" ht="23.25" customHeight="1" x14ac:dyDescent="0.25">
      <c r="A117" s="77" t="s">
        <v>115</v>
      </c>
      <c r="B117" s="94" t="s">
        <v>32</v>
      </c>
      <c r="C117" s="77" t="s">
        <v>31</v>
      </c>
      <c r="D117" s="116">
        <v>900</v>
      </c>
      <c r="E117" s="77" t="s">
        <v>15</v>
      </c>
      <c r="F117" s="79">
        <v>45152</v>
      </c>
      <c r="G117" s="116">
        <v>900</v>
      </c>
      <c r="H117" s="68"/>
      <c r="I117" s="116">
        <v>900</v>
      </c>
      <c r="J117" s="88" t="s">
        <v>30</v>
      </c>
      <c r="K117" s="74" t="s">
        <v>29</v>
      </c>
      <c r="L117" s="116">
        <v>900</v>
      </c>
      <c r="M117" s="79">
        <v>45183</v>
      </c>
    </row>
    <row r="118" spans="1:13" s="59" customFormat="1" ht="23.25" customHeight="1" x14ac:dyDescent="0.25">
      <c r="A118" s="77" t="s">
        <v>114</v>
      </c>
      <c r="B118" s="77" t="s">
        <v>32</v>
      </c>
      <c r="C118" s="77" t="s">
        <v>31</v>
      </c>
      <c r="D118" s="116">
        <v>2040</v>
      </c>
      <c r="E118" s="77" t="s">
        <v>15</v>
      </c>
      <c r="F118" s="79">
        <v>45166</v>
      </c>
      <c r="G118" s="116">
        <v>2040</v>
      </c>
      <c r="H118" s="68"/>
      <c r="I118" s="116">
        <v>2040</v>
      </c>
      <c r="J118" s="88" t="s">
        <v>30</v>
      </c>
      <c r="K118" s="74" t="s">
        <v>29</v>
      </c>
      <c r="L118" s="116">
        <v>2040</v>
      </c>
      <c r="M118" s="79">
        <v>45197</v>
      </c>
    </row>
    <row r="119" spans="1:13" s="59" customFormat="1" ht="23.25" customHeight="1" x14ac:dyDescent="0.25">
      <c r="A119" s="77" t="s">
        <v>113</v>
      </c>
      <c r="B119" s="77" t="s">
        <v>32</v>
      </c>
      <c r="C119" s="77" t="s">
        <v>31</v>
      </c>
      <c r="D119" s="116">
        <v>1020</v>
      </c>
      <c r="E119" s="77" t="s">
        <v>15</v>
      </c>
      <c r="F119" s="79">
        <v>45173</v>
      </c>
      <c r="G119" s="116">
        <v>1020</v>
      </c>
      <c r="H119" s="68"/>
      <c r="I119" s="116">
        <v>1020</v>
      </c>
      <c r="J119" s="88" t="s">
        <v>30</v>
      </c>
      <c r="K119" s="74" t="s">
        <v>29</v>
      </c>
      <c r="L119" s="116">
        <v>1020</v>
      </c>
      <c r="M119" s="79">
        <v>45203</v>
      </c>
    </row>
    <row r="120" spans="1:13" s="59" customFormat="1" ht="23.25" customHeight="1" x14ac:dyDescent="0.25">
      <c r="A120" s="77" t="s">
        <v>112</v>
      </c>
      <c r="B120" s="77" t="s">
        <v>32</v>
      </c>
      <c r="C120" s="77" t="s">
        <v>31</v>
      </c>
      <c r="D120" s="116">
        <v>13500</v>
      </c>
      <c r="E120" s="77" t="s">
        <v>15</v>
      </c>
      <c r="F120" s="79">
        <v>45159</v>
      </c>
      <c r="G120" s="116">
        <v>13500</v>
      </c>
      <c r="H120" s="68"/>
      <c r="I120" s="116">
        <v>13500</v>
      </c>
      <c r="J120" s="88" t="s">
        <v>30</v>
      </c>
      <c r="K120" s="74" t="s">
        <v>29</v>
      </c>
      <c r="L120" s="116">
        <v>13500</v>
      </c>
      <c r="M120" s="79">
        <v>45190</v>
      </c>
    </row>
    <row r="121" spans="1:13" s="59" customFormat="1" ht="23.25" customHeight="1" x14ac:dyDescent="0.25">
      <c r="A121" s="77" t="s">
        <v>111</v>
      </c>
      <c r="B121" s="77" t="s">
        <v>32</v>
      </c>
      <c r="C121" s="77" t="s">
        <v>31</v>
      </c>
      <c r="D121" s="116">
        <v>1920</v>
      </c>
      <c r="E121" s="77" t="s">
        <v>15</v>
      </c>
      <c r="F121" s="79">
        <v>45180</v>
      </c>
      <c r="G121" s="116">
        <v>1920</v>
      </c>
      <c r="H121" s="68"/>
      <c r="I121" s="116">
        <v>1920</v>
      </c>
      <c r="J121" s="88" t="s">
        <v>30</v>
      </c>
      <c r="K121" s="74" t="s">
        <v>29</v>
      </c>
      <c r="L121" s="116">
        <v>1920</v>
      </c>
      <c r="M121" s="79">
        <v>45210</v>
      </c>
    </row>
    <row r="122" spans="1:13" s="59" customFormat="1" ht="23.25" customHeight="1" x14ac:dyDescent="0.25">
      <c r="A122" s="94" t="s">
        <v>110</v>
      </c>
      <c r="B122" s="94" t="s">
        <v>32</v>
      </c>
      <c r="C122" s="77" t="s">
        <v>31</v>
      </c>
      <c r="D122" s="97">
        <v>1740</v>
      </c>
      <c r="E122" s="94" t="s">
        <v>15</v>
      </c>
      <c r="F122" s="89">
        <v>45188</v>
      </c>
      <c r="G122" s="97">
        <v>1740</v>
      </c>
      <c r="H122" s="68"/>
      <c r="I122" s="97">
        <v>1740</v>
      </c>
      <c r="J122" s="88" t="s">
        <v>30</v>
      </c>
      <c r="K122" s="74" t="s">
        <v>29</v>
      </c>
      <c r="L122" s="97">
        <v>1740</v>
      </c>
      <c r="M122" s="89">
        <v>45218</v>
      </c>
    </row>
    <row r="123" spans="1:13" s="59" customFormat="1" ht="23.25" customHeight="1" x14ac:dyDescent="0.25">
      <c r="A123" s="77" t="s">
        <v>109</v>
      </c>
      <c r="B123" s="77" t="s">
        <v>32</v>
      </c>
      <c r="C123" s="77" t="s">
        <v>31</v>
      </c>
      <c r="D123" s="116">
        <v>1800</v>
      </c>
      <c r="E123" s="77" t="s">
        <v>15</v>
      </c>
      <c r="F123" s="79">
        <v>45194</v>
      </c>
      <c r="G123" s="116">
        <v>1800</v>
      </c>
      <c r="H123" s="68"/>
      <c r="I123" s="116">
        <v>1800</v>
      </c>
      <c r="J123" s="88" t="s">
        <v>30</v>
      </c>
      <c r="K123" s="74" t="s">
        <v>29</v>
      </c>
      <c r="L123" s="116">
        <v>1800</v>
      </c>
      <c r="M123" s="79">
        <v>45194</v>
      </c>
    </row>
    <row r="124" spans="1:13" ht="23.25" customHeight="1" x14ac:dyDescent="0.25">
      <c r="A124" s="115"/>
      <c r="B124" s="114"/>
      <c r="C124" s="66" t="s">
        <v>108</v>
      </c>
      <c r="D124" s="111">
        <f>SUM(D109:D123)</f>
        <v>69300</v>
      </c>
      <c r="E124" s="113"/>
      <c r="F124" s="112"/>
      <c r="G124" s="111">
        <f>SUM(G109:G123)</f>
        <v>69300</v>
      </c>
      <c r="H124" s="111">
        <f>SUM(H109:H123)</f>
        <v>0</v>
      </c>
      <c r="I124" s="111">
        <f>G124+H124</f>
        <v>69300</v>
      </c>
      <c r="J124" s="66"/>
      <c r="K124" s="66"/>
      <c r="L124" s="111">
        <f>SUM(L109:L123)</f>
        <v>69300</v>
      </c>
      <c r="M124" s="60"/>
    </row>
    <row r="125" spans="1:13" ht="23.25" customHeight="1" x14ac:dyDescent="0.25">
      <c r="A125" s="110" t="s">
        <v>107</v>
      </c>
      <c r="B125" s="55"/>
      <c r="C125" s="74"/>
      <c r="D125" s="68"/>
      <c r="E125" s="71"/>
      <c r="F125" s="70"/>
      <c r="G125" s="68"/>
      <c r="H125" s="68"/>
      <c r="I125" s="68"/>
      <c r="J125" s="69"/>
      <c r="K125" s="69"/>
      <c r="L125" s="68"/>
      <c r="M125" s="67"/>
    </row>
    <row r="126" spans="1:13" ht="23.25" customHeight="1" x14ac:dyDescent="0.2">
      <c r="A126" s="77" t="s">
        <v>106</v>
      </c>
      <c r="B126" s="77" t="s">
        <v>100</v>
      </c>
      <c r="C126" s="77" t="s">
        <v>97</v>
      </c>
      <c r="D126" s="84">
        <v>2205.5700000000002</v>
      </c>
      <c r="E126" s="77" t="s">
        <v>15</v>
      </c>
      <c r="F126" s="79">
        <v>45226</v>
      </c>
      <c r="G126" s="84">
        <v>2205.5700000000002</v>
      </c>
      <c r="H126" s="83"/>
      <c r="I126" s="82">
        <v>2205.5700000000002</v>
      </c>
      <c r="J126" s="109" t="s">
        <v>103</v>
      </c>
      <c r="K126" s="109" t="s">
        <v>102</v>
      </c>
      <c r="L126" s="80">
        <v>2205.5700000000002</v>
      </c>
      <c r="M126" s="79">
        <v>45257</v>
      </c>
    </row>
    <row r="127" spans="1:13" ht="23.25" customHeight="1" x14ac:dyDescent="0.2">
      <c r="A127" s="77" t="s">
        <v>105</v>
      </c>
      <c r="B127" s="77" t="s">
        <v>100</v>
      </c>
      <c r="C127" s="77" t="s">
        <v>97</v>
      </c>
      <c r="D127" s="84">
        <v>3554.68</v>
      </c>
      <c r="E127" s="77" t="s">
        <v>15</v>
      </c>
      <c r="F127" s="79">
        <v>45226</v>
      </c>
      <c r="G127" s="84">
        <v>3554.68</v>
      </c>
      <c r="H127" s="83"/>
      <c r="I127" s="82">
        <v>3554.68</v>
      </c>
      <c r="J127" s="109" t="s">
        <v>103</v>
      </c>
      <c r="K127" s="109" t="s">
        <v>102</v>
      </c>
      <c r="L127" s="80">
        <v>3554.68</v>
      </c>
      <c r="M127" s="79">
        <v>45257</v>
      </c>
    </row>
    <row r="128" spans="1:13" ht="23.25" customHeight="1" x14ac:dyDescent="0.2">
      <c r="A128" s="77" t="s">
        <v>104</v>
      </c>
      <c r="B128" s="77" t="s">
        <v>100</v>
      </c>
      <c r="C128" s="77" t="s">
        <v>97</v>
      </c>
      <c r="D128" s="84">
        <v>7514</v>
      </c>
      <c r="E128" s="77" t="s">
        <v>15</v>
      </c>
      <c r="F128" s="79">
        <v>45226</v>
      </c>
      <c r="G128" s="84">
        <v>7514</v>
      </c>
      <c r="H128" s="83"/>
      <c r="I128" s="82">
        <v>7514</v>
      </c>
      <c r="J128" s="109" t="s">
        <v>103</v>
      </c>
      <c r="K128" s="109" t="s">
        <v>102</v>
      </c>
      <c r="L128" s="80">
        <v>7514</v>
      </c>
      <c r="M128" s="79">
        <v>45257</v>
      </c>
    </row>
    <row r="129" spans="1:13" ht="23.25" customHeight="1" x14ac:dyDescent="0.2">
      <c r="A129" s="77" t="s">
        <v>101</v>
      </c>
      <c r="B129" s="77" t="s">
        <v>100</v>
      </c>
      <c r="C129" s="77" t="s">
        <v>97</v>
      </c>
      <c r="D129" s="84">
        <v>429702.03</v>
      </c>
      <c r="E129" s="77" t="s">
        <v>15</v>
      </c>
      <c r="F129" s="79">
        <v>45226</v>
      </c>
      <c r="G129" s="84">
        <v>429702.03</v>
      </c>
      <c r="H129" s="83"/>
      <c r="I129" s="84">
        <v>429702.03</v>
      </c>
      <c r="J129" s="108" t="s">
        <v>96</v>
      </c>
      <c r="K129" s="108" t="s">
        <v>95</v>
      </c>
      <c r="L129" s="84">
        <v>429702.03</v>
      </c>
      <c r="M129" s="79">
        <v>45257</v>
      </c>
    </row>
    <row r="130" spans="1:13" ht="23.25" customHeight="1" x14ac:dyDescent="0.2">
      <c r="A130" s="77" t="s">
        <v>99</v>
      </c>
      <c r="B130" s="77" t="s">
        <v>98</v>
      </c>
      <c r="C130" s="77" t="s">
        <v>97</v>
      </c>
      <c r="D130" s="84">
        <v>255505.25</v>
      </c>
      <c r="E130" s="77" t="s">
        <v>15</v>
      </c>
      <c r="F130" s="79">
        <v>45224</v>
      </c>
      <c r="G130" s="84">
        <v>255505.25</v>
      </c>
      <c r="H130" s="83"/>
      <c r="I130" s="84">
        <v>255505.25</v>
      </c>
      <c r="J130" s="107" t="s">
        <v>96</v>
      </c>
      <c r="K130" s="107" t="s">
        <v>95</v>
      </c>
      <c r="L130" s="84">
        <v>255505.25</v>
      </c>
      <c r="M130" s="79">
        <v>45255</v>
      </c>
    </row>
    <row r="131" spans="1:13" ht="45.75" customHeight="1" x14ac:dyDescent="0.2">
      <c r="A131" s="77" t="s">
        <v>94</v>
      </c>
      <c r="B131" s="77" t="s">
        <v>90</v>
      </c>
      <c r="C131" s="77" t="s">
        <v>89</v>
      </c>
      <c r="D131" s="84">
        <v>14513.94</v>
      </c>
      <c r="E131" s="77" t="s">
        <v>15</v>
      </c>
      <c r="F131" s="89">
        <v>45217</v>
      </c>
      <c r="G131" s="84">
        <v>14513.94</v>
      </c>
      <c r="H131" s="83"/>
      <c r="I131" s="84">
        <v>14513.94</v>
      </c>
      <c r="J131" s="88" t="s">
        <v>46</v>
      </c>
      <c r="K131" s="106" t="s">
        <v>45</v>
      </c>
      <c r="L131" s="84">
        <v>14513.94</v>
      </c>
      <c r="M131" s="89">
        <v>45248</v>
      </c>
    </row>
    <row r="132" spans="1:13" ht="46.5" customHeight="1" x14ac:dyDescent="0.2">
      <c r="A132" s="94" t="s">
        <v>93</v>
      </c>
      <c r="B132" s="77" t="s">
        <v>90</v>
      </c>
      <c r="C132" s="77" t="s">
        <v>89</v>
      </c>
      <c r="D132" s="90">
        <v>16307.54</v>
      </c>
      <c r="E132" s="77" t="s">
        <v>15</v>
      </c>
      <c r="F132" s="89">
        <v>45208</v>
      </c>
      <c r="G132" s="90">
        <v>16307.54</v>
      </c>
      <c r="H132" s="93"/>
      <c r="I132" s="90">
        <v>16307.54</v>
      </c>
      <c r="J132" s="88" t="s">
        <v>46</v>
      </c>
      <c r="K132" s="106" t="s">
        <v>45</v>
      </c>
      <c r="L132" s="90">
        <v>16307.54</v>
      </c>
      <c r="M132" s="89">
        <v>45239</v>
      </c>
    </row>
    <row r="133" spans="1:13" ht="44.25" customHeight="1" x14ac:dyDescent="0.2">
      <c r="A133" s="94" t="s">
        <v>92</v>
      </c>
      <c r="B133" s="77" t="s">
        <v>90</v>
      </c>
      <c r="C133" s="77" t="s">
        <v>89</v>
      </c>
      <c r="D133" s="90">
        <v>14513.93</v>
      </c>
      <c r="E133" s="77" t="s">
        <v>15</v>
      </c>
      <c r="F133" s="89">
        <v>45202</v>
      </c>
      <c r="G133" s="90">
        <v>14513.93</v>
      </c>
      <c r="H133" s="93"/>
      <c r="I133" s="90">
        <v>14513.93</v>
      </c>
      <c r="J133" s="88" t="s">
        <v>46</v>
      </c>
      <c r="K133" s="106" t="s">
        <v>45</v>
      </c>
      <c r="L133" s="90">
        <v>14513.93</v>
      </c>
      <c r="M133" s="89">
        <v>45233</v>
      </c>
    </row>
    <row r="134" spans="1:13" ht="45" customHeight="1" x14ac:dyDescent="0.2">
      <c r="A134" s="94" t="s">
        <v>91</v>
      </c>
      <c r="B134" s="77" t="s">
        <v>90</v>
      </c>
      <c r="C134" s="77" t="s">
        <v>89</v>
      </c>
      <c r="D134" s="90">
        <v>10786.93</v>
      </c>
      <c r="E134" s="77" t="s">
        <v>15</v>
      </c>
      <c r="F134" s="89">
        <v>45195</v>
      </c>
      <c r="G134" s="90">
        <v>10786.93</v>
      </c>
      <c r="H134" s="93"/>
      <c r="I134" s="90">
        <v>10786.93</v>
      </c>
      <c r="J134" s="88" t="s">
        <v>46</v>
      </c>
      <c r="K134" s="106" t="s">
        <v>45</v>
      </c>
      <c r="L134" s="90">
        <v>10786.93</v>
      </c>
      <c r="M134" s="89">
        <v>45225</v>
      </c>
    </row>
    <row r="135" spans="1:13" ht="23.25" customHeight="1" x14ac:dyDescent="0.2">
      <c r="A135" s="77" t="s">
        <v>88</v>
      </c>
      <c r="B135" s="94" t="s">
        <v>87</v>
      </c>
      <c r="C135" s="77" t="s">
        <v>16</v>
      </c>
      <c r="D135" s="90">
        <v>256625.45</v>
      </c>
      <c r="E135" s="77" t="s">
        <v>15</v>
      </c>
      <c r="F135" s="89">
        <v>45230</v>
      </c>
      <c r="G135" s="90">
        <v>256625.45</v>
      </c>
      <c r="H135" s="93"/>
      <c r="I135" s="90">
        <v>256625.45</v>
      </c>
      <c r="J135" s="74" t="s">
        <v>14</v>
      </c>
      <c r="K135" s="74" t="s">
        <v>13</v>
      </c>
      <c r="L135" s="90">
        <v>256625.45</v>
      </c>
      <c r="M135" s="89" t="s">
        <v>86</v>
      </c>
    </row>
    <row r="136" spans="1:13" ht="23.25" customHeight="1" x14ac:dyDescent="0.2">
      <c r="A136" s="77" t="s">
        <v>85</v>
      </c>
      <c r="B136" s="77" t="s">
        <v>84</v>
      </c>
      <c r="C136" s="77" t="s">
        <v>83</v>
      </c>
      <c r="D136" s="84">
        <v>900</v>
      </c>
      <c r="E136" s="77" t="s">
        <v>15</v>
      </c>
      <c r="F136" s="79">
        <v>45204</v>
      </c>
      <c r="G136" s="84">
        <v>0</v>
      </c>
      <c r="H136" s="83">
        <v>900</v>
      </c>
      <c r="I136" s="84">
        <v>900</v>
      </c>
      <c r="J136" s="105" t="s">
        <v>82</v>
      </c>
      <c r="K136" s="105" t="s">
        <v>81</v>
      </c>
      <c r="L136" s="73">
        <v>900</v>
      </c>
      <c r="M136" s="79">
        <v>45235</v>
      </c>
    </row>
    <row r="137" spans="1:13" ht="23.25" customHeight="1" x14ac:dyDescent="0.2">
      <c r="A137" s="94" t="s">
        <v>80</v>
      </c>
      <c r="B137" s="94" t="s">
        <v>79</v>
      </c>
      <c r="C137" s="77" t="s">
        <v>78</v>
      </c>
      <c r="D137" s="90">
        <v>29000</v>
      </c>
      <c r="E137" s="77" t="s">
        <v>15</v>
      </c>
      <c r="F137" s="89">
        <v>45216</v>
      </c>
      <c r="G137" s="90">
        <v>29000</v>
      </c>
      <c r="H137" s="93"/>
      <c r="I137" s="102">
        <v>29000</v>
      </c>
      <c r="J137" s="67" t="s">
        <v>77</v>
      </c>
      <c r="K137" s="67" t="s">
        <v>76</v>
      </c>
      <c r="L137" s="101">
        <v>29000</v>
      </c>
      <c r="M137" s="89">
        <v>45247</v>
      </c>
    </row>
    <row r="138" spans="1:13" ht="23.25" customHeight="1" x14ac:dyDescent="0.2">
      <c r="A138" s="94" t="s">
        <v>75</v>
      </c>
      <c r="B138" s="94" t="s">
        <v>74</v>
      </c>
      <c r="C138" s="77" t="s">
        <v>73</v>
      </c>
      <c r="D138" s="90">
        <v>162400</v>
      </c>
      <c r="E138" s="77" t="s">
        <v>15</v>
      </c>
      <c r="F138" s="89">
        <v>45225</v>
      </c>
      <c r="G138" s="90">
        <v>162400</v>
      </c>
      <c r="H138" s="93"/>
      <c r="I138" s="90">
        <v>162400</v>
      </c>
      <c r="J138" s="92" t="s">
        <v>30</v>
      </c>
      <c r="K138" s="91" t="s">
        <v>29</v>
      </c>
      <c r="L138" s="90">
        <v>162400</v>
      </c>
      <c r="M138" s="89">
        <v>45256</v>
      </c>
    </row>
    <row r="139" spans="1:13" ht="31.5" customHeight="1" x14ac:dyDescent="0.2">
      <c r="A139" s="94" t="s">
        <v>72</v>
      </c>
      <c r="B139" s="100" t="s">
        <v>68</v>
      </c>
      <c r="C139" s="77" t="s">
        <v>67</v>
      </c>
      <c r="D139" s="90">
        <v>71684.399999999994</v>
      </c>
      <c r="E139" s="77" t="s">
        <v>15</v>
      </c>
      <c r="F139" s="89">
        <v>45229</v>
      </c>
      <c r="G139" s="90">
        <v>71684.399999999994</v>
      </c>
      <c r="H139" s="93"/>
      <c r="I139" s="90">
        <v>71684.399999999994</v>
      </c>
      <c r="J139" s="104" t="s">
        <v>71</v>
      </c>
      <c r="K139" s="103" t="s">
        <v>70</v>
      </c>
      <c r="L139" s="90">
        <v>71684.399999999994</v>
      </c>
      <c r="M139" s="89">
        <v>45260</v>
      </c>
    </row>
    <row r="140" spans="1:13" ht="31.5" customHeight="1" x14ac:dyDescent="0.2">
      <c r="A140" s="94" t="s">
        <v>69</v>
      </c>
      <c r="B140" s="100" t="s">
        <v>68</v>
      </c>
      <c r="C140" s="77" t="s">
        <v>67</v>
      </c>
      <c r="D140" s="90">
        <v>202703</v>
      </c>
      <c r="E140" s="77" t="s">
        <v>15</v>
      </c>
      <c r="F140" s="89">
        <v>45209</v>
      </c>
      <c r="G140" s="90">
        <v>202703</v>
      </c>
      <c r="H140" s="93"/>
      <c r="I140" s="90">
        <v>202703</v>
      </c>
      <c r="J140" s="104" t="s">
        <v>66</v>
      </c>
      <c r="K140" s="103" t="s">
        <v>65</v>
      </c>
      <c r="L140" s="90">
        <v>202703</v>
      </c>
      <c r="M140" s="89">
        <v>45240</v>
      </c>
    </row>
    <row r="141" spans="1:13" ht="23.25" customHeight="1" x14ac:dyDescent="0.2">
      <c r="A141" s="94" t="s">
        <v>64</v>
      </c>
      <c r="B141" s="94" t="s">
        <v>63</v>
      </c>
      <c r="C141" s="77" t="s">
        <v>62</v>
      </c>
      <c r="D141" s="90">
        <v>62540</v>
      </c>
      <c r="E141" s="77" t="s">
        <v>15</v>
      </c>
      <c r="F141" s="89">
        <v>45224</v>
      </c>
      <c r="G141" s="90">
        <v>62540</v>
      </c>
      <c r="H141" s="93"/>
      <c r="I141" s="90">
        <v>62540</v>
      </c>
      <c r="J141" s="87" t="s">
        <v>61</v>
      </c>
      <c r="K141" s="87" t="s">
        <v>60</v>
      </c>
      <c r="L141" s="90">
        <v>62540</v>
      </c>
      <c r="M141" s="89">
        <v>45255</v>
      </c>
    </row>
    <row r="142" spans="1:13" ht="23.25" customHeight="1" x14ac:dyDescent="0.2">
      <c r="A142" s="94" t="s">
        <v>59</v>
      </c>
      <c r="B142" s="94" t="s">
        <v>58</v>
      </c>
      <c r="C142" s="77" t="s">
        <v>57</v>
      </c>
      <c r="D142" s="90">
        <v>14750</v>
      </c>
      <c r="E142" s="77" t="s">
        <v>15</v>
      </c>
      <c r="F142" s="89">
        <v>45224</v>
      </c>
      <c r="G142" s="90">
        <v>14750</v>
      </c>
      <c r="H142" s="93"/>
      <c r="I142" s="102">
        <v>14750</v>
      </c>
      <c r="J142" s="67" t="s">
        <v>56</v>
      </c>
      <c r="K142" s="67" t="s">
        <v>55</v>
      </c>
      <c r="L142" s="101">
        <v>14750</v>
      </c>
      <c r="M142" s="89">
        <v>45255</v>
      </c>
    </row>
    <row r="143" spans="1:13" ht="36.75" customHeight="1" x14ac:dyDescent="0.2">
      <c r="A143" s="94" t="s">
        <v>54</v>
      </c>
      <c r="B143" s="100" t="s">
        <v>53</v>
      </c>
      <c r="C143" s="77" t="s">
        <v>52</v>
      </c>
      <c r="D143" s="90">
        <v>29500</v>
      </c>
      <c r="E143" s="77" t="s">
        <v>15</v>
      </c>
      <c r="F143" s="89">
        <v>45224</v>
      </c>
      <c r="G143" s="90">
        <v>29500</v>
      </c>
      <c r="H143" s="93"/>
      <c r="I143" s="90">
        <v>29500</v>
      </c>
      <c r="J143" s="99" t="s">
        <v>51</v>
      </c>
      <c r="K143" s="99" t="s">
        <v>50</v>
      </c>
      <c r="L143" s="90">
        <v>29500</v>
      </c>
      <c r="M143" s="89">
        <v>45255</v>
      </c>
    </row>
    <row r="144" spans="1:13" ht="43.5" customHeight="1" x14ac:dyDescent="0.2">
      <c r="A144" s="94" t="s">
        <v>49</v>
      </c>
      <c r="B144" s="94" t="s">
        <v>48</v>
      </c>
      <c r="C144" s="77" t="s">
        <v>47</v>
      </c>
      <c r="D144" s="90">
        <v>30000</v>
      </c>
      <c r="E144" s="77" t="s">
        <v>15</v>
      </c>
      <c r="F144" s="89">
        <v>45222</v>
      </c>
      <c r="G144" s="90">
        <v>30000</v>
      </c>
      <c r="H144" s="93"/>
      <c r="I144" s="90">
        <v>30000</v>
      </c>
      <c r="J144" s="87" t="s">
        <v>46</v>
      </c>
      <c r="K144" s="98" t="s">
        <v>45</v>
      </c>
      <c r="L144" s="90">
        <v>30000</v>
      </c>
      <c r="M144" s="89">
        <v>45253</v>
      </c>
    </row>
    <row r="145" spans="1:13" ht="27.75" customHeight="1" x14ac:dyDescent="0.2">
      <c r="A145" s="94" t="s">
        <v>44</v>
      </c>
      <c r="B145" s="94" t="s">
        <v>43</v>
      </c>
      <c r="C145" s="77" t="s">
        <v>42</v>
      </c>
      <c r="D145" s="97">
        <v>4199995</v>
      </c>
      <c r="E145" s="77" t="s">
        <v>15</v>
      </c>
      <c r="F145" s="89">
        <v>45014</v>
      </c>
      <c r="G145" s="97">
        <v>4199995</v>
      </c>
      <c r="H145" s="93"/>
      <c r="I145" s="96">
        <v>4199995</v>
      </c>
      <c r="J145" s="67" t="s">
        <v>41</v>
      </c>
      <c r="K145" s="81" t="s">
        <v>40</v>
      </c>
      <c r="L145" s="95">
        <v>4199995</v>
      </c>
      <c r="M145" s="89">
        <v>45045</v>
      </c>
    </row>
    <row r="146" spans="1:13" ht="23.25" customHeight="1" x14ac:dyDescent="0.2">
      <c r="A146" s="94" t="s">
        <v>39</v>
      </c>
      <c r="B146" s="94" t="s">
        <v>32</v>
      </c>
      <c r="C146" s="77" t="s">
        <v>31</v>
      </c>
      <c r="D146" s="90">
        <v>13500</v>
      </c>
      <c r="E146" s="77" t="s">
        <v>15</v>
      </c>
      <c r="F146" s="89">
        <v>45203</v>
      </c>
      <c r="G146" s="90">
        <v>13500</v>
      </c>
      <c r="H146" s="93"/>
      <c r="I146" s="90">
        <v>13500</v>
      </c>
      <c r="J146" s="92" t="s">
        <v>30</v>
      </c>
      <c r="K146" s="91" t="s">
        <v>29</v>
      </c>
      <c r="L146" s="90">
        <v>13500</v>
      </c>
      <c r="M146" s="89">
        <v>45234</v>
      </c>
    </row>
    <row r="147" spans="1:13" ht="23.25" customHeight="1" x14ac:dyDescent="0.2">
      <c r="A147" s="77" t="s">
        <v>38</v>
      </c>
      <c r="B147" s="77" t="s">
        <v>32</v>
      </c>
      <c r="C147" s="77" t="s">
        <v>31</v>
      </c>
      <c r="D147" s="84">
        <v>1200</v>
      </c>
      <c r="E147" s="77" t="s">
        <v>15</v>
      </c>
      <c r="F147" s="79">
        <v>45201</v>
      </c>
      <c r="G147" s="84">
        <v>1200</v>
      </c>
      <c r="H147" s="83"/>
      <c r="I147" s="84">
        <v>1200</v>
      </c>
      <c r="J147" s="88" t="s">
        <v>30</v>
      </c>
      <c r="K147" s="74" t="s">
        <v>29</v>
      </c>
      <c r="L147" s="84">
        <v>1200</v>
      </c>
      <c r="M147" s="79">
        <v>45232</v>
      </c>
    </row>
    <row r="148" spans="1:13" ht="23.25" customHeight="1" x14ac:dyDescent="0.2">
      <c r="A148" s="77" t="s">
        <v>37</v>
      </c>
      <c r="B148" s="77" t="s">
        <v>32</v>
      </c>
      <c r="C148" s="77" t="s">
        <v>31</v>
      </c>
      <c r="D148" s="84">
        <v>1380</v>
      </c>
      <c r="E148" s="77" t="s">
        <v>15</v>
      </c>
      <c r="F148" s="79">
        <v>45229</v>
      </c>
      <c r="G148" s="84">
        <v>1380</v>
      </c>
      <c r="H148" s="83"/>
      <c r="I148" s="84">
        <v>1380</v>
      </c>
      <c r="J148" s="88" t="s">
        <v>30</v>
      </c>
      <c r="K148" s="74" t="s">
        <v>29</v>
      </c>
      <c r="L148" s="84">
        <v>1380</v>
      </c>
      <c r="M148" s="79">
        <v>45260</v>
      </c>
    </row>
    <row r="149" spans="1:13" ht="23.25" customHeight="1" x14ac:dyDescent="0.2">
      <c r="A149" s="77" t="s">
        <v>36</v>
      </c>
      <c r="B149" s="77" t="s">
        <v>32</v>
      </c>
      <c r="C149" s="77" t="s">
        <v>31</v>
      </c>
      <c r="D149" s="84">
        <v>1860</v>
      </c>
      <c r="E149" s="77" t="s">
        <v>15</v>
      </c>
      <c r="F149" s="79">
        <v>45223</v>
      </c>
      <c r="G149" s="84">
        <v>1860</v>
      </c>
      <c r="H149" s="83"/>
      <c r="I149" s="84">
        <v>1860</v>
      </c>
      <c r="J149" s="88" t="s">
        <v>30</v>
      </c>
      <c r="K149" s="74" t="s">
        <v>29</v>
      </c>
      <c r="L149" s="84">
        <v>1860</v>
      </c>
      <c r="M149" s="79">
        <v>45254</v>
      </c>
    </row>
    <row r="150" spans="1:13" ht="23.25" customHeight="1" x14ac:dyDescent="0.2">
      <c r="A150" s="77" t="s">
        <v>35</v>
      </c>
      <c r="B150" s="77" t="s">
        <v>32</v>
      </c>
      <c r="C150" s="77" t="s">
        <v>31</v>
      </c>
      <c r="D150" s="84">
        <v>1560</v>
      </c>
      <c r="E150" s="77" t="s">
        <v>15</v>
      </c>
      <c r="F150" s="79">
        <v>45215</v>
      </c>
      <c r="G150" s="84">
        <v>1560</v>
      </c>
      <c r="H150" s="83"/>
      <c r="I150" s="84">
        <v>1560</v>
      </c>
      <c r="J150" s="88" t="s">
        <v>30</v>
      </c>
      <c r="K150" s="74" t="s">
        <v>29</v>
      </c>
      <c r="L150" s="84">
        <v>1560</v>
      </c>
      <c r="M150" s="79">
        <v>45246</v>
      </c>
    </row>
    <row r="151" spans="1:13" ht="23.25" customHeight="1" x14ac:dyDescent="0.2">
      <c r="A151" s="77" t="s">
        <v>34</v>
      </c>
      <c r="B151" s="77" t="s">
        <v>32</v>
      </c>
      <c r="C151" s="77" t="s">
        <v>31</v>
      </c>
      <c r="D151" s="84">
        <v>1260</v>
      </c>
      <c r="E151" s="77" t="s">
        <v>15</v>
      </c>
      <c r="F151" s="79">
        <v>45208</v>
      </c>
      <c r="G151" s="84">
        <v>1260</v>
      </c>
      <c r="H151" s="83"/>
      <c r="I151" s="84">
        <v>1260</v>
      </c>
      <c r="J151" s="88" t="s">
        <v>30</v>
      </c>
      <c r="K151" s="74" t="s">
        <v>29</v>
      </c>
      <c r="L151" s="84">
        <v>1260</v>
      </c>
      <c r="M151" s="79">
        <v>45239</v>
      </c>
    </row>
    <row r="152" spans="1:13" ht="23.25" customHeight="1" x14ac:dyDescent="0.2">
      <c r="A152" s="77" t="s">
        <v>33</v>
      </c>
      <c r="B152" s="77" t="s">
        <v>32</v>
      </c>
      <c r="C152" s="77" t="s">
        <v>31</v>
      </c>
      <c r="D152" s="84">
        <v>6750</v>
      </c>
      <c r="E152" s="77" t="s">
        <v>15</v>
      </c>
      <c r="F152" s="79">
        <v>45068</v>
      </c>
      <c r="G152" s="84">
        <v>6750</v>
      </c>
      <c r="H152" s="83"/>
      <c r="I152" s="84">
        <v>6750</v>
      </c>
      <c r="J152" s="87" t="s">
        <v>30</v>
      </c>
      <c r="K152" s="86" t="s">
        <v>29</v>
      </c>
      <c r="L152" s="84">
        <v>6750</v>
      </c>
      <c r="M152" s="79">
        <v>45099</v>
      </c>
    </row>
    <row r="153" spans="1:13" ht="28.5" customHeight="1" x14ac:dyDescent="0.2">
      <c r="A153" s="77" t="s">
        <v>28</v>
      </c>
      <c r="B153" s="85" t="s">
        <v>27</v>
      </c>
      <c r="C153" s="77" t="s">
        <v>26</v>
      </c>
      <c r="D153" s="84">
        <v>25708.9</v>
      </c>
      <c r="E153" s="76" t="s">
        <v>15</v>
      </c>
      <c r="F153" s="79">
        <v>45224</v>
      </c>
      <c r="G153" s="84">
        <v>25708.9</v>
      </c>
      <c r="H153" s="83"/>
      <c r="I153" s="82">
        <v>25708.9</v>
      </c>
      <c r="J153" s="67" t="s">
        <v>20</v>
      </c>
      <c r="K153" s="81" t="s">
        <v>19</v>
      </c>
      <c r="L153" s="80">
        <v>25708.9</v>
      </c>
      <c r="M153" s="79">
        <v>45255</v>
      </c>
    </row>
    <row r="154" spans="1:13" ht="32.25" customHeight="1" x14ac:dyDescent="0.2">
      <c r="A154" s="77" t="s">
        <v>25</v>
      </c>
      <c r="B154" s="77" t="s">
        <v>24</v>
      </c>
      <c r="C154" s="77" t="s">
        <v>21</v>
      </c>
      <c r="D154" s="84">
        <v>19932.560000000001</v>
      </c>
      <c r="E154" s="76" t="s">
        <v>15</v>
      </c>
      <c r="F154" s="79">
        <v>45229</v>
      </c>
      <c r="G154" s="84">
        <v>19932.560000000001</v>
      </c>
      <c r="H154" s="83"/>
      <c r="I154" s="82">
        <v>19932.560000000001</v>
      </c>
      <c r="J154" s="67" t="s">
        <v>20</v>
      </c>
      <c r="K154" s="81" t="s">
        <v>19</v>
      </c>
      <c r="L154" s="80">
        <v>19932.560000000001</v>
      </c>
      <c r="M154" s="79">
        <v>45260</v>
      </c>
    </row>
    <row r="155" spans="1:13" ht="32.25" customHeight="1" x14ac:dyDescent="0.2">
      <c r="A155" s="77" t="s">
        <v>23</v>
      </c>
      <c r="B155" s="77" t="s">
        <v>22</v>
      </c>
      <c r="C155" s="77" t="s">
        <v>21</v>
      </c>
      <c r="D155" s="84">
        <v>140319.70000000001</v>
      </c>
      <c r="E155" s="76" t="s">
        <v>15</v>
      </c>
      <c r="F155" s="79">
        <v>45224</v>
      </c>
      <c r="G155" s="84">
        <v>140319.70000000001</v>
      </c>
      <c r="H155" s="83"/>
      <c r="I155" s="82">
        <v>140319.70000000001</v>
      </c>
      <c r="J155" s="67" t="s">
        <v>20</v>
      </c>
      <c r="K155" s="81" t="s">
        <v>19</v>
      </c>
      <c r="L155" s="80">
        <v>140319.70000000001</v>
      </c>
      <c r="M155" s="79">
        <v>45255</v>
      </c>
    </row>
    <row r="156" spans="1:13" ht="23.25" customHeight="1" x14ac:dyDescent="0.25">
      <c r="A156" s="77" t="s">
        <v>18</v>
      </c>
      <c r="B156" s="78" t="s">
        <v>17</v>
      </c>
      <c r="C156" s="77" t="s">
        <v>16</v>
      </c>
      <c r="D156" s="73">
        <v>2186.6</v>
      </c>
      <c r="E156" s="76" t="s">
        <v>15</v>
      </c>
      <c r="F156" s="75">
        <v>45218</v>
      </c>
      <c r="G156" s="73">
        <v>2186.6</v>
      </c>
      <c r="H156" s="68"/>
      <c r="I156" s="73">
        <v>2186.6</v>
      </c>
      <c r="J156" s="74" t="s">
        <v>14</v>
      </c>
      <c r="K156" s="74" t="s">
        <v>13</v>
      </c>
      <c r="L156" s="73">
        <v>2186.6</v>
      </c>
      <c r="M156" s="72">
        <v>45249</v>
      </c>
    </row>
    <row r="157" spans="1:13" ht="23.25" customHeight="1" x14ac:dyDescent="0.25">
      <c r="A157" s="58"/>
      <c r="B157" s="55"/>
      <c r="C157" s="69" t="s">
        <v>12</v>
      </c>
      <c r="D157" s="68">
        <f>SUM(D126:D156)</f>
        <v>6030359.4799999995</v>
      </c>
      <c r="E157" s="71"/>
      <c r="F157" s="70"/>
      <c r="G157" s="68">
        <f>SUM(G126:G156)</f>
        <v>6029459.4799999995</v>
      </c>
      <c r="H157" s="68">
        <f>SUM(H126:H156)</f>
        <v>900</v>
      </c>
      <c r="I157" s="68">
        <f>SUM(I126:I156)</f>
        <v>6030359.4799999995</v>
      </c>
      <c r="J157" s="69"/>
      <c r="K157" s="69"/>
      <c r="L157" s="68">
        <f>SUM(L126:L156)</f>
        <v>6030359.4799999995</v>
      </c>
      <c r="M157" s="67"/>
    </row>
    <row r="158" spans="1:13" s="59" customFormat="1" ht="33" customHeight="1" x14ac:dyDescent="0.25">
      <c r="A158" s="65"/>
      <c r="B158" s="62"/>
      <c r="C158" s="66" t="s">
        <v>11</v>
      </c>
      <c r="D158" s="61">
        <f>D17+D51+D54+D57+D60+D63+D66+D69+D74+D78+D93+D99+D107+D124+D157</f>
        <v>22225826.759999998</v>
      </c>
      <c r="E158" s="65"/>
      <c r="F158" s="64"/>
      <c r="G158" s="61">
        <f>G17+G51+G60+G63+G66+G69+G74+G78+G93+G99+G107+G124+G157</f>
        <v>22158251.959999997</v>
      </c>
      <c r="H158" s="61">
        <f>H54+H57+H124+H157</f>
        <v>67574.8</v>
      </c>
      <c r="I158" s="61">
        <f>I17+I51+I54+I57+I60+I63+I66+I69+I74+I78+I93+I99+I107+I124+I157</f>
        <v>22225826.759999998</v>
      </c>
      <c r="J158" s="63"/>
      <c r="K158" s="62"/>
      <c r="L158" s="61">
        <f>L17+L51+L54+L57+L60+L63+L66+L69+L74+L78+L93+L99+L107+L124+L157</f>
        <v>22225826.759999998</v>
      </c>
      <c r="M158" s="60"/>
    </row>
    <row r="159" spans="1:13" ht="20.25" customHeight="1" x14ac:dyDescent="0.25">
      <c r="A159" s="58"/>
      <c r="B159" s="57"/>
      <c r="C159" s="56"/>
      <c r="D159" s="54"/>
      <c r="E159" s="28"/>
      <c r="F159" s="54"/>
      <c r="G159" s="54"/>
      <c r="H159" s="54"/>
      <c r="I159" s="54"/>
      <c r="J159" s="53"/>
      <c r="K159" s="55"/>
      <c r="L159" s="54"/>
      <c r="M159" s="53"/>
    </row>
    <row r="160" spans="1:13" ht="20.25" customHeight="1" x14ac:dyDescent="0.25">
      <c r="A160" s="52"/>
      <c r="B160" s="45"/>
      <c r="C160" s="38"/>
      <c r="D160" s="48"/>
      <c r="E160" s="48"/>
      <c r="F160" s="51"/>
      <c r="G160" s="50"/>
      <c r="H160" s="48"/>
      <c r="I160" s="48"/>
      <c r="J160" s="48"/>
      <c r="K160" s="49"/>
      <c r="L160" s="48"/>
      <c r="M160" s="47"/>
    </row>
    <row r="161" spans="1:36" ht="20.25" customHeight="1" x14ac:dyDescent="0.25">
      <c r="A161" s="46"/>
      <c r="B161" s="45"/>
      <c r="C161" s="43" t="s">
        <v>10</v>
      </c>
      <c r="D161" s="42"/>
      <c r="E161" s="42"/>
      <c r="F161" s="44"/>
      <c r="G161" s="38"/>
      <c r="H161" s="42"/>
      <c r="I161" s="43"/>
      <c r="J161" s="42"/>
      <c r="K161" s="41"/>
      <c r="L161" s="28"/>
      <c r="M161" s="40"/>
    </row>
    <row r="162" spans="1:36" ht="20.25" customHeight="1" x14ac:dyDescent="0.25">
      <c r="A162" s="39"/>
      <c r="B162" s="32" t="s">
        <v>9</v>
      </c>
      <c r="C162" s="38"/>
      <c r="D162" s="37" t="s">
        <v>8</v>
      </c>
      <c r="E162" s="37"/>
      <c r="F162" s="30"/>
      <c r="G162" s="34"/>
      <c r="H162" s="37" t="s">
        <v>7</v>
      </c>
      <c r="I162" s="37"/>
      <c r="J162" s="28"/>
      <c r="K162" s="35" t="s">
        <v>6</v>
      </c>
      <c r="L162" s="35"/>
      <c r="M162" s="35"/>
    </row>
    <row r="163" spans="1:36" ht="20.25" customHeight="1" x14ac:dyDescent="0.25">
      <c r="A163" s="33"/>
      <c r="B163" s="36" t="s">
        <v>5</v>
      </c>
      <c r="C163" s="31"/>
      <c r="D163" s="35" t="s">
        <v>5</v>
      </c>
      <c r="E163" s="35"/>
      <c r="F163" s="30"/>
      <c r="G163" s="34"/>
      <c r="H163" s="27" t="s">
        <v>4</v>
      </c>
      <c r="I163" s="27"/>
      <c r="J163" s="28"/>
      <c r="K163" s="27" t="s">
        <v>3</v>
      </c>
      <c r="L163" s="27"/>
      <c r="M163" s="27"/>
    </row>
    <row r="164" spans="1:36" ht="20.25" customHeight="1" x14ac:dyDescent="0.25">
      <c r="A164" s="33"/>
      <c r="B164" s="32" t="s">
        <v>2</v>
      </c>
      <c r="C164" s="31"/>
      <c r="D164" s="27" t="s">
        <v>1</v>
      </c>
      <c r="E164" s="27"/>
      <c r="F164" s="30"/>
      <c r="G164" s="29"/>
      <c r="H164" s="27" t="s">
        <v>1</v>
      </c>
      <c r="I164" s="27"/>
      <c r="J164" s="28"/>
      <c r="K164" s="27" t="s">
        <v>0</v>
      </c>
      <c r="L164" s="27"/>
      <c r="M164" s="27"/>
    </row>
    <row r="165" spans="1:36" ht="20.25" customHeight="1" x14ac:dyDescent="0.25">
      <c r="A165" s="14"/>
      <c r="B165" s="16"/>
      <c r="C165" s="12"/>
    </row>
    <row r="166" spans="1:36" ht="20.25" customHeight="1" x14ac:dyDescent="0.25">
      <c r="A166" s="14"/>
      <c r="B166" s="13"/>
      <c r="C166" s="12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s="5" customFormat="1" ht="20.25" customHeight="1" x14ac:dyDescent="0.25">
      <c r="A167" s="14"/>
      <c r="B167" s="16"/>
      <c r="C167" s="26"/>
      <c r="D167" s="20"/>
      <c r="E167" s="20"/>
      <c r="F167" s="9"/>
      <c r="G167" s="25"/>
      <c r="K167" s="7"/>
      <c r="M167" s="6"/>
    </row>
    <row r="168" spans="1:36" s="5" customFormat="1" ht="20.25" customHeight="1" x14ac:dyDescent="0.25">
      <c r="A168" s="14"/>
      <c r="B168" s="13"/>
      <c r="C168" s="12"/>
      <c r="D168" s="24"/>
      <c r="E168" s="23"/>
      <c r="F168" s="9"/>
      <c r="G168" s="22"/>
      <c r="K168" s="7"/>
      <c r="M168" s="6"/>
    </row>
    <row r="169" spans="1:36" s="5" customFormat="1" ht="20.25" customHeight="1" x14ac:dyDescent="0.25">
      <c r="A169" s="14"/>
      <c r="B169" s="13"/>
      <c r="C169" s="12"/>
      <c r="D169" s="21"/>
      <c r="E169" s="20"/>
      <c r="F169" s="19"/>
      <c r="G169" s="18"/>
      <c r="K169" s="7"/>
      <c r="M169" s="6"/>
    </row>
    <row r="191" spans="1:13" s="5" customFormat="1" ht="20.25" customHeight="1" x14ac:dyDescent="0.25">
      <c r="A191" s="14"/>
      <c r="B191" s="13"/>
      <c r="C191" s="12"/>
      <c r="D191" s="17"/>
      <c r="E191" s="8"/>
      <c r="F191" s="9"/>
      <c r="G191" s="8"/>
      <c r="K191" s="7"/>
      <c r="M191" s="6"/>
    </row>
    <row r="198" spans="1:36" s="5" customFormat="1" ht="20.25" customHeight="1" x14ac:dyDescent="0.25">
      <c r="A198" s="14"/>
      <c r="B198" s="16"/>
      <c r="C198" s="12"/>
      <c r="D198" s="17"/>
      <c r="E198" s="8"/>
      <c r="F198" s="9"/>
      <c r="G198" s="8"/>
      <c r="K198" s="7"/>
      <c r="M198" s="6"/>
    </row>
    <row r="199" spans="1:36" s="5" customFormat="1" ht="20.25" customHeight="1" x14ac:dyDescent="0.25">
      <c r="A199" s="14"/>
      <c r="B199" s="16"/>
      <c r="C199" s="12"/>
      <c r="D199" s="11"/>
      <c r="E199" s="10"/>
      <c r="F199" s="9"/>
      <c r="G199" s="8"/>
      <c r="K199" s="7"/>
      <c r="M199" s="6"/>
    </row>
    <row r="200" spans="1:36" s="5" customFormat="1" ht="20.25" customHeight="1" x14ac:dyDescent="0.25">
      <c r="A200" s="14"/>
      <c r="B200" s="16"/>
      <c r="C200" s="12"/>
      <c r="D200" s="12"/>
      <c r="E200" s="15"/>
      <c r="F200" s="9"/>
      <c r="G200" s="15"/>
      <c r="K200" s="7"/>
      <c r="M200" s="6"/>
    </row>
    <row r="201" spans="1:36" s="5" customFormat="1" ht="20.25" customHeight="1" x14ac:dyDescent="0.25">
      <c r="A201" s="14"/>
      <c r="B201" s="16"/>
      <c r="C201" s="12"/>
      <c r="D201" s="12"/>
      <c r="E201" s="15"/>
      <c r="F201" s="9"/>
      <c r="G201" s="15"/>
      <c r="K201" s="7"/>
      <c r="M201" s="6"/>
    </row>
    <row r="202" spans="1:36" s="5" customFormat="1" ht="20.25" customHeight="1" x14ac:dyDescent="0.25">
      <c r="A202" s="14"/>
      <c r="B202" s="13"/>
      <c r="C202" s="12"/>
      <c r="D202" s="12"/>
      <c r="E202" s="15"/>
      <c r="F202" s="9"/>
      <c r="G202" s="15"/>
      <c r="K202" s="7"/>
      <c r="M202" s="6"/>
    </row>
    <row r="203" spans="1:36" s="5" customFormat="1" ht="20.25" customHeight="1" x14ac:dyDescent="0.25">
      <c r="A203" s="14"/>
      <c r="B203" s="13"/>
      <c r="C203" s="12"/>
      <c r="D203" s="12"/>
      <c r="E203" s="15"/>
      <c r="F203" s="9"/>
      <c r="G203" s="15"/>
      <c r="K203" s="7"/>
      <c r="M203" s="6"/>
    </row>
    <row r="204" spans="1:36" s="5" customFormat="1" ht="20.25" customHeight="1" x14ac:dyDescent="0.25">
      <c r="A204" s="14"/>
      <c r="B204" s="13"/>
      <c r="C204" s="12"/>
      <c r="D204" s="11"/>
      <c r="E204" s="10"/>
      <c r="F204" s="9"/>
      <c r="G204" s="10"/>
      <c r="K204" s="7"/>
      <c r="M204" s="6"/>
    </row>
    <row r="205" spans="1:36" s="5" customFormat="1" ht="20.25" customHeight="1" x14ac:dyDescent="0.25">
      <c r="A205" s="14"/>
      <c r="B205" s="13"/>
      <c r="C205" s="12"/>
      <c r="D205" s="11"/>
      <c r="E205" s="10"/>
      <c r="F205" s="9"/>
      <c r="G205" s="8"/>
      <c r="K205" s="7"/>
      <c r="M205" s="6"/>
    </row>
    <row r="206" spans="1:36" s="5" customFormat="1" ht="20.25" customHeight="1" x14ac:dyDescent="0.25">
      <c r="A206" s="14"/>
      <c r="B206" s="13"/>
      <c r="C206" s="12"/>
      <c r="D206" s="11"/>
      <c r="E206" s="10"/>
      <c r="F206" s="9"/>
      <c r="G206" s="10"/>
      <c r="K206" s="7"/>
      <c r="M206" s="6"/>
    </row>
    <row r="207" spans="1:36" s="5" customFormat="1" ht="20.25" customHeight="1" x14ac:dyDescent="0.25">
      <c r="A207" s="4"/>
      <c r="B207" s="1"/>
      <c r="C207"/>
      <c r="D207" s="11"/>
      <c r="E207" s="10"/>
      <c r="F207" s="9"/>
      <c r="G207" s="8"/>
      <c r="K207" s="7"/>
      <c r="M207" s="6"/>
    </row>
    <row r="208" spans="1:36" s="5" customFormat="1" ht="20.25" customHeight="1" x14ac:dyDescent="0.25">
      <c r="A208" s="4"/>
      <c r="B208" s="1"/>
      <c r="C208"/>
      <c r="D208" s="11"/>
      <c r="E208" s="10"/>
      <c r="F208" s="9"/>
      <c r="G208" s="8"/>
      <c r="K208" s="7"/>
      <c r="M208" s="6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</sheetData>
  <mergeCells count="11">
    <mergeCell ref="K163:M163"/>
    <mergeCell ref="D164:E164"/>
    <mergeCell ref="H164:I164"/>
    <mergeCell ref="K164:M164"/>
    <mergeCell ref="A4:M4"/>
    <mergeCell ref="A5:M5"/>
    <mergeCell ref="D162:E162"/>
    <mergeCell ref="H162:I162"/>
    <mergeCell ref="K162:M162"/>
    <mergeCell ref="D163:E163"/>
    <mergeCell ref="H163:I163"/>
  </mergeCells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0</xdr:rowOff>
              </from>
              <to>
                <xdr:col>5</xdr:col>
                <xdr:colOff>838200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 X P OCTUBRE2023</vt:lpstr>
      <vt:lpstr>'Ctas. X P OCTUBRE2023'!Área_de_impresión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2023-11-15T13:13:02Z</dcterms:created>
  <dcterms:modified xsi:type="dcterms:W3CDTF">2023-11-15T13:13:16Z</dcterms:modified>
</cp:coreProperties>
</file>