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osayddel Ramirez\OneDrive - DIGEGA Direccion General de Ganadería DIGEGA\Escritorio\OAI2.0\Transparencia\2023\11 Noviembre\Financiero\"/>
    </mc:Choice>
  </mc:AlternateContent>
  <bookViews>
    <workbookView xWindow="0" yWindow="0" windowWidth="38400" windowHeight="17835"/>
  </bookViews>
  <sheets>
    <sheet name="Ctas. X P NOVIEMBRE023" sheetId="1" r:id="rId1"/>
  </sheets>
  <definedNames>
    <definedName name="_xlnm._FilterDatabase" localSheetId="0" hidden="1">'Ctas. X P NOVIEMBRE023'!#REF!</definedName>
    <definedName name="_xlnm.Print_Area" localSheetId="0">'Ctas. X P NOVIEMBRE023'!$A$1:$M$166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1" l="1"/>
  <c r="D160" i="1" s="1"/>
  <c r="I54" i="1"/>
  <c r="I160" i="1" s="1"/>
  <c r="D57" i="1"/>
  <c r="G57" i="1"/>
  <c r="G160" i="1" s="1"/>
  <c r="H57" i="1"/>
  <c r="H160" i="1" s="1"/>
  <c r="I57" i="1"/>
  <c r="L57" i="1"/>
  <c r="L160" i="1" s="1"/>
  <c r="D60" i="1"/>
  <c r="G60" i="1"/>
  <c r="I60" i="1"/>
  <c r="L60" i="1"/>
  <c r="D63" i="1"/>
  <c r="G63" i="1"/>
  <c r="I63" i="1"/>
  <c r="L63" i="1"/>
  <c r="D66" i="1"/>
  <c r="G66" i="1"/>
  <c r="I66" i="1"/>
  <c r="L66" i="1"/>
  <c r="D69" i="1"/>
  <c r="G69" i="1"/>
  <c r="I69" i="1"/>
  <c r="L69" i="1"/>
  <c r="D74" i="1"/>
  <c r="G74" i="1"/>
  <c r="I74" i="1"/>
  <c r="L74" i="1"/>
  <c r="D78" i="1"/>
  <c r="G78" i="1"/>
  <c r="I78" i="1"/>
  <c r="L78" i="1"/>
  <c r="D88" i="1"/>
  <c r="G88" i="1"/>
  <c r="I88" i="1"/>
  <c r="L88" i="1"/>
  <c r="D94" i="1"/>
  <c r="G94" i="1"/>
  <c r="I94" i="1"/>
  <c r="L94" i="1"/>
  <c r="D100" i="1"/>
  <c r="G100" i="1"/>
  <c r="H100" i="1"/>
  <c r="I100" i="1"/>
  <c r="L100" i="1"/>
  <c r="D116" i="1"/>
  <c r="G116" i="1"/>
  <c r="H116" i="1"/>
  <c r="I116" i="1"/>
  <c r="L116" i="1"/>
  <c r="D124" i="1"/>
  <c r="G124" i="1"/>
  <c r="H124" i="1"/>
  <c r="I124" i="1"/>
  <c r="L124" i="1"/>
  <c r="D159" i="1"/>
  <c r="G159" i="1"/>
  <c r="I159" i="1"/>
  <c r="L159" i="1"/>
</calcChain>
</file>

<file path=xl/sharedStrings.xml><?xml version="1.0" encoding="utf-8"?>
<sst xmlns="http://schemas.openxmlformats.org/spreadsheetml/2006/main" count="905" uniqueCount="282">
  <si>
    <t>AUTORIZAD0</t>
  </si>
  <si>
    <t xml:space="preserve">REVISADO POR </t>
  </si>
  <si>
    <t>REALIZADO POR</t>
  </si>
  <si>
    <t>DIRECCION ADMINIST. FINANCIERA</t>
  </si>
  <si>
    <t xml:space="preserve">DEPARTAMENTO  FINANCIERO </t>
  </si>
  <si>
    <t>DIVISION DE CONTABILIDAD</t>
  </si>
  <si>
    <t>ESTEFANI TAVERAS</t>
  </si>
  <si>
    <t>YANINA RODRIGUEZ</t>
  </si>
  <si>
    <t>KELVIA ALT. REYES</t>
  </si>
  <si>
    <t>MIOSOTIS AQUINO</t>
  </si>
  <si>
    <t xml:space="preserve"> </t>
  </si>
  <si>
    <t>TOTAL GENERAL POR PAGAR  AL 30 DE NOVIEMBRE DEL 2023.</t>
  </si>
  <si>
    <t>SUB-TOTAL  NOVIEMBRE 2023</t>
  </si>
  <si>
    <t>Contribuciones al Seguro de Salud</t>
  </si>
  <si>
    <t>2.1.5.1.01</t>
  </si>
  <si>
    <t>CREDITO</t>
  </si>
  <si>
    <t>TSS OBREROS CUARENTENA</t>
  </si>
  <si>
    <t>SEGURIDAD SOCIAL</t>
  </si>
  <si>
    <t>1120-2322-8925-3118</t>
  </si>
  <si>
    <t>Contribuciones al Seguro de Pensiones</t>
  </si>
  <si>
    <t>2.1.5.2.01</t>
  </si>
  <si>
    <t>Contribuciones al Seguro de Riesgo Laboral</t>
  </si>
  <si>
    <t>2.1.5.3.01</t>
  </si>
  <si>
    <t>TSS INSPECTORES,UAT Y ,MEGALECHE</t>
  </si>
  <si>
    <t>1120-2322-8925-3083 Insp, 1120-2322-8925-3071 Meg,  1120-2322-8925-3105 UAT</t>
  </si>
  <si>
    <t>01/011/2023</t>
  </si>
  <si>
    <t>REPARACIONESS MECANICAS</t>
  </si>
  <si>
    <t>CUSTON CAR SERVVICE</t>
  </si>
  <si>
    <t>B1500000051</t>
  </si>
  <si>
    <t xml:space="preserve"> Alimentos y bebidas para personas </t>
  </si>
  <si>
    <t>2.3.1.1.01</t>
  </si>
  <si>
    <t>COMPRA AGUA POTABLE</t>
  </si>
  <si>
    <t>AGUA PLANETA AZUL</t>
  </si>
  <si>
    <t>B1500165143</t>
  </si>
  <si>
    <t>B1500162752</t>
  </si>
  <si>
    <t>B1500165777</t>
  </si>
  <si>
    <t>B1500166221</t>
  </si>
  <si>
    <t>B1500165439</t>
  </si>
  <si>
    <t>B1500161610</t>
  </si>
  <si>
    <t>TRIGAS DEL CARIBE</t>
  </si>
  <si>
    <t>B1500000756</t>
  </si>
  <si>
    <t>ABM</t>
  </si>
  <si>
    <t>B1500002316</t>
  </si>
  <si>
    <t>EXPRESS SERICIOS LOGISTICOS</t>
  </si>
  <si>
    <t>B1500000381</t>
  </si>
  <si>
    <t>Servicios de alimentación</t>
  </si>
  <si>
    <t>2.2.9.2.01</t>
  </si>
  <si>
    <t>SERVICIO DE ALMUERZO Y REFRIGERIO</t>
  </si>
  <si>
    <t>CANTABRIA</t>
  </si>
  <si>
    <t>B1500002294</t>
  </si>
  <si>
    <t>B1500002295</t>
  </si>
  <si>
    <t>B1500002296</t>
  </si>
  <si>
    <t>B1500002304</t>
  </si>
  <si>
    <t>Mantenimiento y reparación de equipos de transporte, tracción y elevación</t>
  </si>
  <si>
    <t>2.2.7.2.06</t>
  </si>
  <si>
    <t>SERVICIO DE MANTENIMIENTO DE VEHICULOS</t>
  </si>
  <si>
    <t>VIAMAR</t>
  </si>
  <si>
    <t>B1500013558</t>
  </si>
  <si>
    <t>B1500013585</t>
  </si>
  <si>
    <t>Prendas y accesorios de vestir</t>
  </si>
  <si>
    <t>2.3.2.3.01</t>
  </si>
  <si>
    <t>CONF. DE POLOSHIRT Y OVEROLES</t>
  </si>
  <si>
    <t>FHEYAMS SERVICES</t>
  </si>
  <si>
    <t>B1500000002</t>
  </si>
  <si>
    <t>Servicios de mantenimiento, reparación, desmonte e instalación de maquinarias y equipos</t>
  </si>
  <si>
    <t>2.2.7.2.08</t>
  </si>
  <si>
    <t>SERVICIO DE ACOND. DE CONTENEDORES</t>
  </si>
  <si>
    <t>CINCE</t>
  </si>
  <si>
    <t>B1500000034</t>
  </si>
  <si>
    <t>Hospedaje</t>
  </si>
  <si>
    <t>2.2.5.1.02</t>
  </si>
  <si>
    <t>SERVICIO DE HOSPEDAJE</t>
  </si>
  <si>
    <t>TACUBAYA INMOBILIARIA</t>
  </si>
  <si>
    <t>B1500002210</t>
  </si>
  <si>
    <t>Otros alquileres</t>
  </si>
  <si>
    <t>2.2.5.8.01</t>
  </si>
  <si>
    <t>ALQUILER GALPON</t>
  </si>
  <si>
    <t>PATRONATO NACIONAL DE GANADEROS</t>
  </si>
  <si>
    <t>B1500000237</t>
  </si>
  <si>
    <t>ENERGIA ELECTRICA</t>
  </si>
  <si>
    <t>2.2.1.7.01</t>
  </si>
  <si>
    <t>SERVICIO ENERGIA ELECTRICA</t>
  </si>
  <si>
    <t>EDEESTE</t>
  </si>
  <si>
    <t>B1500301707</t>
  </si>
  <si>
    <t>EDESUR</t>
  </si>
  <si>
    <t>B1500416264</t>
  </si>
  <si>
    <t>Teléfono local</t>
  </si>
  <si>
    <t>2.2.1.3.01</t>
  </si>
  <si>
    <t>SERVICIO TELECOMUNICACIONES</t>
  </si>
  <si>
    <t>ALTICE</t>
  </si>
  <si>
    <t>B1500055457</t>
  </si>
  <si>
    <t>CLARO</t>
  </si>
  <si>
    <t>E450000026840</t>
  </si>
  <si>
    <t>Servicio de internet y televisión por cable</t>
  </si>
  <si>
    <t>2.2.1.5.01</t>
  </si>
  <si>
    <t>E450000026884</t>
  </si>
  <si>
    <t>E450000026792</t>
  </si>
  <si>
    <t>E450000027611</t>
  </si>
  <si>
    <t>NOVIEMBRE 2023</t>
  </si>
  <si>
    <t>SUB-TOTAL  OCTUBRE 2023</t>
  </si>
  <si>
    <t>B1500164772</t>
  </si>
  <si>
    <t>B1500162749</t>
  </si>
  <si>
    <t>Productos medicinales para uso veterinario</t>
  </si>
  <si>
    <t>2.3.4.2.01</t>
  </si>
  <si>
    <t>COMPRA BIOLOGICOS</t>
  </si>
  <si>
    <t>LAVECEN</t>
  </si>
  <si>
    <t>B1500000232</t>
  </si>
  <si>
    <t>Otros servicios técnicos profesionales</t>
  </si>
  <si>
    <t>2.2.8.7.06</t>
  </si>
  <si>
    <t>SERVICIOS NOTARIALES</t>
  </si>
  <si>
    <t>MARINA CECILIA</t>
  </si>
  <si>
    <t>B1500000074</t>
  </si>
  <si>
    <t>B1500054949</t>
  </si>
  <si>
    <t>OCTUBRE 2023</t>
  </si>
  <si>
    <t>SUB-TOTAL  SEPTIEMBRE 2023</t>
  </si>
  <si>
    <t>B1500164488</t>
  </si>
  <si>
    <t>B1500164781</t>
  </si>
  <si>
    <t>B1500164013</t>
  </si>
  <si>
    <t>B1500163648</t>
  </si>
  <si>
    <t>B1500163630</t>
  </si>
  <si>
    <t>B1500163625</t>
  </si>
  <si>
    <t>B1500163281</t>
  </si>
  <si>
    <t>B1500163273</t>
  </si>
  <si>
    <t>B1500162747</t>
  </si>
  <si>
    <t>B1500162547</t>
  </si>
  <si>
    <t>B1500162475</t>
  </si>
  <si>
    <t>B1500162470</t>
  </si>
  <si>
    <t>B1500162463</t>
  </si>
  <si>
    <t>B1500161914</t>
  </si>
  <si>
    <t>SEPTIEMBRE 2023</t>
  </si>
  <si>
    <t>SUB-TOTAL  AGOSTO 2023</t>
  </si>
  <si>
    <t>ALIMENTOS CRUDOS</t>
  </si>
  <si>
    <t>SUPERMERCADOS CARIBE</t>
  </si>
  <si>
    <t>B1500001809</t>
  </si>
  <si>
    <t>B1500001729</t>
  </si>
  <si>
    <t>B1500001774</t>
  </si>
  <si>
    <t>PATRONATO NACIOONAL DE GANADEROS</t>
  </si>
  <si>
    <t>B1500000233</t>
  </si>
  <si>
    <t>AGOSTO 2023</t>
  </si>
  <si>
    <t>SUB-TOTAL  JULIO 2023</t>
  </si>
  <si>
    <t xml:space="preserve"> Mantenimiento y reparación de equipos de transporte, tracción y elevación </t>
  </si>
  <si>
    <t>MANTENIMIENTO VEHICULO</t>
  </si>
  <si>
    <t>SANTO DOMINGO CIA. SA</t>
  </si>
  <si>
    <t>B1500025528</t>
  </si>
  <si>
    <t>COMPRA ALIMENTOS CRUDOS</t>
  </si>
  <si>
    <t>SUPERMERCADO CARIBE</t>
  </si>
  <si>
    <t>B1500001730</t>
  </si>
  <si>
    <t>B1500001728</t>
  </si>
  <si>
    <t>OTROS ALQUILERES</t>
  </si>
  <si>
    <t>ALQUILER</t>
  </si>
  <si>
    <t>PATRONATO NAC. GANADERO</t>
  </si>
  <si>
    <t>B1500000218</t>
  </si>
  <si>
    <t>JULIO 2023</t>
  </si>
  <si>
    <t>SUB-TOTAL  JUNIO 2023</t>
  </si>
  <si>
    <t>Equipo médico y de laboratorio</t>
  </si>
  <si>
    <t>2.6.3.1.01</t>
  </si>
  <si>
    <t>B1500006247</t>
  </si>
  <si>
    <t>B1500006251</t>
  </si>
  <si>
    <t>B1500006246</t>
  </si>
  <si>
    <t>B1500006245</t>
  </si>
  <si>
    <t>B1500006244</t>
  </si>
  <si>
    <t>B1500001440</t>
  </si>
  <si>
    <t>B1500001727</t>
  </si>
  <si>
    <t>B1500001726</t>
  </si>
  <si>
    <t>JUNIO 2023</t>
  </si>
  <si>
    <t>SUB-TOTAL  MAYO 2023</t>
  </si>
  <si>
    <t>B1500001431</t>
  </si>
  <si>
    <t>B1500001429</t>
  </si>
  <si>
    <t>MAYO 2023</t>
  </si>
  <si>
    <t>SUB-TOTAL  MARZO 2023</t>
  </si>
  <si>
    <t>23/03/2023</t>
  </si>
  <si>
    <t xml:space="preserve"> Seguro de bienes muebles </t>
  </si>
  <si>
    <t>2.2.6.2.01</t>
  </si>
  <si>
    <t>SEGUROS BANRERVAS</t>
  </si>
  <si>
    <t>B1500041001</t>
  </si>
  <si>
    <t>31/03/2023</t>
  </si>
  <si>
    <t>B1500041046</t>
  </si>
  <si>
    <t>B1500041207</t>
  </si>
  <si>
    <t>MARZO 2023</t>
  </si>
  <si>
    <t>SUB-TOTAL FEBRERO 2023</t>
  </si>
  <si>
    <t>30/04/2023</t>
  </si>
  <si>
    <t xml:space="preserve"> Equipos de cómputo</t>
  </si>
  <si>
    <t>2.6.1.3.01</t>
  </si>
  <si>
    <t>19/02/2023</t>
  </si>
  <si>
    <t>COMPRA DE SOFTWARE</t>
  </si>
  <si>
    <t>SOFTWARE ONE</t>
  </si>
  <si>
    <t>B1500000298</t>
  </si>
  <si>
    <t>FEBRERO 2023</t>
  </si>
  <si>
    <t>SUB TOTAL NOVIEMBRE/2022</t>
  </si>
  <si>
    <t>INSUMOS ALIMENTICIOS PARA EL PERSONAL</t>
  </si>
  <si>
    <t>B1500001611</t>
  </si>
  <si>
    <t>NOVIEMBRE 2022</t>
  </si>
  <si>
    <t>SUB TOTAL OCTUBRE/2022</t>
  </si>
  <si>
    <t>POLIZA</t>
  </si>
  <si>
    <t>SEGUROS BANRESERVAS</t>
  </si>
  <si>
    <t>B1500037691</t>
  </si>
  <si>
    <t>OCTUBRE 2022</t>
  </si>
  <si>
    <t>SUB TOTAL AGOSTO/2022</t>
  </si>
  <si>
    <t xml:space="preserve">Servicios de Alimentacion </t>
  </si>
  <si>
    <t>SERVICO DE BUFFET</t>
  </si>
  <si>
    <t>D CRISTAL EVENTOS</t>
  </si>
  <si>
    <t>B1500000001</t>
  </si>
  <si>
    <t>AGOSTO 2022</t>
  </si>
  <si>
    <t xml:space="preserve"> -   </t>
  </si>
  <si>
    <t>SUB-TOTAL/MES DE MAYO 2021</t>
  </si>
  <si>
    <t>Mantenimiento y reparacion de equipos de produccion</t>
  </si>
  <si>
    <t>2.2.7.2.07</t>
  </si>
  <si>
    <t>23/05/2021</t>
  </si>
  <si>
    <t>REPARACION MOTOR PLANTA YSURA.</t>
  </si>
  <si>
    <t>REP. Y SERV. JOAN MANUEL JM EIRL</t>
  </si>
  <si>
    <t>B1500000466</t>
  </si>
  <si>
    <t>SUB-TOTAL</t>
  </si>
  <si>
    <t xml:space="preserve">Alimentos y bebidas para personas </t>
  </si>
  <si>
    <t>20/10/2020</t>
  </si>
  <si>
    <t>COMPRA AZUCAR</t>
  </si>
  <si>
    <t>SEDA COMERCIAL</t>
  </si>
  <si>
    <t>N/A.</t>
  </si>
  <si>
    <t>GASOIL</t>
  </si>
  <si>
    <t>2.3.7.1.02</t>
  </si>
  <si>
    <t xml:space="preserve">-   </t>
  </si>
  <si>
    <t>PAGO CONSUMO COMBUSTIBLE DE ESTA DIGEGA.</t>
  </si>
  <si>
    <t>ESTACION GASOLINERA MARINO DOÑE</t>
  </si>
  <si>
    <t>B1500001273</t>
  </si>
  <si>
    <t>GASOLINA</t>
  </si>
  <si>
    <t>2.3.7.1.01</t>
  </si>
  <si>
    <t>18/03/2020</t>
  </si>
  <si>
    <t xml:space="preserve">PAGO COMBUSTIBLE A VEHICULOS DE ESTA DIGEGA. </t>
  </si>
  <si>
    <t xml:space="preserve">ESTACION GASOLINERA MARINO DOÑE, </t>
  </si>
  <si>
    <t>B1500001463</t>
  </si>
  <si>
    <t>B1500001456</t>
  </si>
  <si>
    <t>B1500001449</t>
  </si>
  <si>
    <t>28/02/2020</t>
  </si>
  <si>
    <t>B1500001433</t>
  </si>
  <si>
    <t>21/02/2020</t>
  </si>
  <si>
    <t>B1500001426</t>
  </si>
  <si>
    <t>17/02/2020</t>
  </si>
  <si>
    <t>B1500001414</t>
  </si>
  <si>
    <t>B1500001403</t>
  </si>
  <si>
    <t>B1500001379</t>
  </si>
  <si>
    <t>27/01/2020</t>
  </si>
  <si>
    <t>B1500001370</t>
  </si>
  <si>
    <t>22/01/2020</t>
  </si>
  <si>
    <t>B1500001361</t>
  </si>
  <si>
    <t>13/01/2020</t>
  </si>
  <si>
    <t>B1500001345</t>
  </si>
  <si>
    <t>B1500001334</t>
  </si>
  <si>
    <t>23/12/2019</t>
  </si>
  <si>
    <t>B1500001318</t>
  </si>
  <si>
    <t>B1500001311</t>
  </si>
  <si>
    <t>B1500001284</t>
  </si>
  <si>
    <t>Alimentos para animales</t>
  </si>
  <si>
    <t>2.3.1.2.01</t>
  </si>
  <si>
    <t>COMPRA ALIMENTOS PARA ANIMALES DEL PROY. YSURA.</t>
  </si>
  <si>
    <t>AGRIFEED, S.A.S.</t>
  </si>
  <si>
    <t>B1500000178</t>
  </si>
  <si>
    <t>B1500000152</t>
  </si>
  <si>
    <t>20/02/2020</t>
  </si>
  <si>
    <t>B1500000151</t>
  </si>
  <si>
    <t>20/01/2020</t>
  </si>
  <si>
    <t>B0100052673</t>
  </si>
  <si>
    <t>B0100052672</t>
  </si>
  <si>
    <t>27/12/2019</t>
  </si>
  <si>
    <t>B0100050953</t>
  </si>
  <si>
    <t>26/12/2019</t>
  </si>
  <si>
    <t>B0100050745</t>
  </si>
  <si>
    <t>B0100050645</t>
  </si>
  <si>
    <t>B0100050644</t>
  </si>
  <si>
    <t xml:space="preserve">FECHA LIMITE DE PAGO </t>
  </si>
  <si>
    <t>VALOR EN RD$</t>
  </si>
  <si>
    <t xml:space="preserve">DETALLE DE  LA CODIFIC. </t>
  </si>
  <si>
    <t xml:space="preserve">CODIFIC. </t>
  </si>
  <si>
    <t>BALANCE PENDIENTE  POR PAGAR</t>
  </si>
  <si>
    <t>PAGO INTERNO</t>
  </si>
  <si>
    <t>PAGO EJEC. PRESUP.</t>
  </si>
  <si>
    <t>FECHA FACTURA</t>
  </si>
  <si>
    <t>CONDICION PAGO</t>
  </si>
  <si>
    <t>MONTO EN RD$</t>
  </si>
  <si>
    <t>CONCEPTO</t>
  </si>
  <si>
    <t>PROVEEDOR</t>
  </si>
  <si>
    <t>FACTURA NUM.</t>
  </si>
  <si>
    <t>RELACION FACTURAS PENDIENTES DE PAGO AL 30 DE NOVIEMBRE  2023</t>
  </si>
  <si>
    <t>DIRECCION GENERAL DE GANADERIA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</si>
</sst>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dd/mm/yyyy;@"/>
    <numFmt numFmtId="165" formatCode="dd\-mmm"/>
    <numFmt numFmtId="166" formatCode="dd/mm/yyyy"/>
  </numFmts>
  <fonts count="3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entury Gothic"/>
      <family val="2"/>
    </font>
    <font>
      <sz val="10"/>
      <name val="Century Gothic"/>
      <family val="2"/>
    </font>
    <font>
      <sz val="10"/>
      <color rgb="FF000000"/>
      <name val="Century Gothic"/>
      <family val="2"/>
    </font>
    <font>
      <b/>
      <sz val="8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b/>
      <sz val="12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2"/>
      <name val="Times New Roman"/>
      <family val="1"/>
    </font>
    <font>
      <sz val="12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11"/>
      <color rgb="FF000000"/>
      <name val="Arial"/>
      <family val="2"/>
    </font>
    <font>
      <b/>
      <sz val="10"/>
      <name val="Times New Roman"/>
      <family val="1"/>
    </font>
    <font>
      <sz val="12"/>
      <color rgb="FF000000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b/>
      <sz val="12"/>
      <color rgb="FF00002A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color rgb="FF00002A"/>
      <name val="Calibri"/>
      <family val="2"/>
      <scheme val="minor"/>
    </font>
    <font>
      <b/>
      <sz val="9"/>
      <color rgb="FF00002A"/>
      <name val="Calibri"/>
      <family val="2"/>
      <scheme val="minor"/>
    </font>
    <font>
      <b/>
      <sz val="11"/>
      <color rgb="FF00002A"/>
      <name val="Calibri"/>
      <family val="2"/>
      <scheme val="minor"/>
    </font>
    <font>
      <b/>
      <sz val="14"/>
      <color rgb="FF00002A"/>
      <name val="Calibri"/>
      <family val="2"/>
      <scheme val="minor"/>
    </font>
    <font>
      <b/>
      <sz val="11"/>
      <name val="Calibri"/>
      <family val="2"/>
      <scheme val="minor"/>
    </font>
    <font>
      <sz val="12"/>
      <color rgb="FF00002A"/>
      <name val="Calibri"/>
      <family val="2"/>
      <scheme val="minor"/>
    </font>
    <font>
      <sz val="10"/>
      <color rgb="FF00002A"/>
      <name val="Calibri"/>
      <family val="2"/>
      <scheme val="minor"/>
    </font>
    <font>
      <b/>
      <sz val="16"/>
      <color rgb="FF00002A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rgb="FF000000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253">
    <xf numFmtId="0" fontId="0" fillId="0" borderId="0" xfId="0"/>
    <xf numFmtId="0" fontId="1" fillId="0" borderId="0" xfId="2"/>
    <xf numFmtId="0" fontId="1" fillId="0" borderId="0" xfId="2" applyAlignment="1">
      <alignment horizontal="left"/>
    </xf>
    <xf numFmtId="0" fontId="1" fillId="0" borderId="0" xfId="2" applyAlignment="1">
      <alignment wrapText="1"/>
    </xf>
    <xf numFmtId="0" fontId="2" fillId="0" borderId="0" xfId="2" applyFont="1" applyAlignment="1">
      <alignment horizontal="right"/>
    </xf>
    <xf numFmtId="0" fontId="2" fillId="0" borderId="0" xfId="2" applyFont="1"/>
    <xf numFmtId="0" fontId="3" fillId="0" borderId="0" xfId="2" applyFont="1"/>
    <xf numFmtId="0" fontId="3" fillId="0" borderId="0" xfId="2" applyFont="1" applyAlignment="1">
      <alignment horizontal="left"/>
    </xf>
    <xf numFmtId="0" fontId="3" fillId="0" borderId="0" xfId="2" applyFont="1" applyAlignment="1">
      <alignment wrapText="1"/>
    </xf>
    <xf numFmtId="0" fontId="4" fillId="0" borderId="0" xfId="2" applyFont="1" applyAlignment="1">
      <alignment wrapText="1"/>
    </xf>
    <xf numFmtId="4" fontId="5" fillId="0" borderId="0" xfId="2" applyNumberFormat="1" applyFont="1" applyAlignment="1">
      <alignment horizontal="right"/>
    </xf>
    <xf numFmtId="0" fontId="4" fillId="0" borderId="0" xfId="2" applyFont="1" applyAlignment="1">
      <alignment horizontal="center" wrapText="1"/>
    </xf>
    <xf numFmtId="0" fontId="4" fillId="0" borderId="0" xfId="2" applyFont="1" applyAlignment="1">
      <alignment horizontal="center"/>
    </xf>
    <xf numFmtId="0" fontId="4" fillId="0" borderId="0" xfId="2" applyFont="1" applyAlignment="1">
      <alignment vertical="center"/>
    </xf>
    <xf numFmtId="14" fontId="4" fillId="0" borderId="0" xfId="2" applyNumberFormat="1" applyFont="1" applyAlignment="1">
      <alignment horizontal="left"/>
    </xf>
    <xf numFmtId="0" fontId="5" fillId="0" borderId="0" xfId="2" applyFont="1" applyAlignment="1">
      <alignment horizontal="center" vertical="center"/>
    </xf>
    <xf numFmtId="0" fontId="4" fillId="0" borderId="0" xfId="2" applyFont="1" applyAlignment="1">
      <alignment vertical="center" wrapText="1"/>
    </xf>
    <xf numFmtId="164" fontId="4" fillId="0" borderId="0" xfId="2" applyNumberFormat="1" applyFont="1" applyAlignment="1">
      <alignment horizontal="left"/>
    </xf>
    <xf numFmtId="0" fontId="4" fillId="0" borderId="0" xfId="2" applyFont="1"/>
    <xf numFmtId="0" fontId="6" fillId="0" borderId="0" xfId="2" applyFont="1" applyAlignment="1">
      <alignment horizontal="left" wrapText="1"/>
    </xf>
    <xf numFmtId="4" fontId="5" fillId="0" borderId="0" xfId="2" applyNumberFormat="1" applyFont="1" applyAlignment="1">
      <alignment horizontal="right" vertical="center"/>
    </xf>
    <xf numFmtId="0" fontId="6" fillId="0" borderId="0" xfId="2" applyFont="1" applyAlignment="1">
      <alignment vertical="center" wrapText="1"/>
    </xf>
    <xf numFmtId="0" fontId="6" fillId="0" borderId="0" xfId="2" applyFont="1" applyAlignment="1">
      <alignment vertical="center"/>
    </xf>
    <xf numFmtId="4" fontId="6" fillId="0" borderId="0" xfId="2" applyNumberFormat="1" applyFont="1" applyAlignment="1">
      <alignment horizontal="center" vertical="center" wrapText="1"/>
    </xf>
    <xf numFmtId="0" fontId="4" fillId="0" borderId="0" xfId="2" applyFont="1" applyAlignment="1">
      <alignment horizontal="left" wrapText="1"/>
    </xf>
    <xf numFmtId="4" fontId="4" fillId="0" borderId="0" xfId="2" applyNumberFormat="1" applyFont="1"/>
    <xf numFmtId="4" fontId="6" fillId="0" borderId="0" xfId="2" applyNumberFormat="1" applyFont="1" applyAlignment="1">
      <alignment vertical="center" wrapText="1"/>
    </xf>
    <xf numFmtId="0" fontId="5" fillId="0" borderId="0" xfId="2" applyFont="1" applyAlignment="1">
      <alignment vertical="center"/>
    </xf>
    <xf numFmtId="0" fontId="7" fillId="0" borderId="1" xfId="2" applyFont="1" applyBorder="1" applyAlignment="1">
      <alignment horizontal="center" vertical="center" wrapText="1"/>
    </xf>
    <xf numFmtId="0" fontId="8" fillId="0" borderId="1" xfId="2" applyFont="1" applyBorder="1"/>
    <xf numFmtId="4" fontId="9" fillId="0" borderId="1" xfId="2" applyNumberFormat="1" applyFont="1" applyBorder="1"/>
    <xf numFmtId="0" fontId="9" fillId="0" borderId="1" xfId="2" applyFont="1" applyBorder="1" applyAlignment="1">
      <alignment horizontal="right"/>
    </xf>
    <xf numFmtId="0" fontId="1" fillId="0" borderId="1" xfId="2" applyBorder="1"/>
    <xf numFmtId="0" fontId="7" fillId="0" borderId="1" xfId="2" applyFont="1" applyBorder="1" applyAlignment="1">
      <alignment horizontal="center" wrapText="1"/>
    </xf>
    <xf numFmtId="0" fontId="2" fillId="0" borderId="1" xfId="2" applyFont="1" applyBorder="1"/>
    <xf numFmtId="0" fontId="9" fillId="0" borderId="1" xfId="2" applyFont="1" applyBorder="1"/>
    <xf numFmtId="0" fontId="7" fillId="0" borderId="1" xfId="2" applyFont="1" applyBorder="1" applyAlignment="1">
      <alignment horizontal="center"/>
    </xf>
    <xf numFmtId="0" fontId="7" fillId="0" borderId="1" xfId="2" applyFont="1" applyBorder="1" applyAlignment="1">
      <alignment horizontal="center"/>
    </xf>
    <xf numFmtId="0" fontId="7" fillId="0" borderId="1" xfId="2" applyFont="1" applyBorder="1" applyAlignment="1">
      <alignment horizontal="center" wrapText="1"/>
    </xf>
    <xf numFmtId="0" fontId="7" fillId="0" borderId="1" xfId="2" applyFont="1" applyBorder="1" applyAlignment="1">
      <alignment vertical="center" wrapText="1"/>
    </xf>
    <xf numFmtId="0" fontId="10" fillId="0" borderId="1" xfId="2" applyFont="1" applyBorder="1" applyAlignment="1">
      <alignment horizontal="center" vertical="center" wrapText="1"/>
    </xf>
    <xf numFmtId="0" fontId="9" fillId="0" borderId="1" xfId="2" applyFont="1" applyBorder="1" applyAlignment="1">
      <alignment horizontal="left"/>
    </xf>
    <xf numFmtId="0" fontId="11" fillId="0" borderId="1" xfId="2" applyFont="1" applyBorder="1" applyAlignment="1">
      <alignment wrapText="1"/>
    </xf>
    <xf numFmtId="0" fontId="7" fillId="0" borderId="1" xfId="2" applyFont="1" applyBorder="1" applyAlignment="1">
      <alignment vertical="center"/>
    </xf>
    <xf numFmtId="0" fontId="7" fillId="0" borderId="1" xfId="2" applyFont="1" applyBorder="1"/>
    <xf numFmtId="0" fontId="7" fillId="0" borderId="1" xfId="2" applyFont="1" applyBorder="1" applyAlignment="1">
      <alignment horizontal="right" vertical="center" wrapText="1"/>
    </xf>
    <xf numFmtId="0" fontId="1" fillId="0" borderId="1" xfId="2" applyBorder="1" applyAlignment="1">
      <alignment horizontal="left"/>
    </xf>
    <xf numFmtId="0" fontId="10" fillId="0" borderId="1" xfId="2" applyFont="1" applyBorder="1" applyAlignment="1">
      <alignment vertical="center" wrapText="1"/>
    </xf>
    <xf numFmtId="0" fontId="12" fillId="0" borderId="1" xfId="2" applyFont="1" applyBorder="1" applyAlignment="1">
      <alignment horizontal="left" vertical="center"/>
    </xf>
    <xf numFmtId="0" fontId="10" fillId="0" borderId="1" xfId="2" applyFont="1" applyBorder="1"/>
    <xf numFmtId="0" fontId="10" fillId="0" borderId="1" xfId="2" applyFont="1" applyBorder="1" applyAlignment="1">
      <alignment wrapText="1"/>
    </xf>
    <xf numFmtId="43" fontId="10" fillId="0" borderId="1" xfId="2" applyNumberFormat="1" applyFont="1" applyBorder="1"/>
    <xf numFmtId="0" fontId="10" fillId="0" borderId="1" xfId="2" applyFont="1" applyBorder="1" applyAlignment="1">
      <alignment horizontal="right"/>
    </xf>
    <xf numFmtId="0" fontId="10" fillId="0" borderId="1" xfId="2" applyFont="1" applyBorder="1" applyAlignment="1">
      <alignment horizontal="center" vertical="center"/>
    </xf>
    <xf numFmtId="0" fontId="8" fillId="0" borderId="1" xfId="2" applyFont="1" applyBorder="1" applyAlignment="1">
      <alignment horizontal="left"/>
    </xf>
    <xf numFmtId="0" fontId="8" fillId="0" borderId="1" xfId="2" applyFont="1" applyBorder="1" applyAlignment="1">
      <alignment horizontal="right"/>
    </xf>
    <xf numFmtId="0" fontId="8" fillId="0" borderId="1" xfId="2" applyFont="1" applyBorder="1" applyAlignment="1">
      <alignment horizontal="left" wrapText="1"/>
    </xf>
    <xf numFmtId="0" fontId="10" fillId="0" borderId="1" xfId="2" applyFont="1" applyBorder="1" applyAlignment="1">
      <alignment horizontal="center" wrapText="1"/>
    </xf>
    <xf numFmtId="0" fontId="12" fillId="0" borderId="1" xfId="2" applyFont="1" applyBorder="1" applyAlignment="1">
      <alignment horizontal="left"/>
    </xf>
    <xf numFmtId="0" fontId="13" fillId="0" borderId="1" xfId="2" applyFont="1" applyBorder="1"/>
    <xf numFmtId="0" fontId="14" fillId="0" borderId="0" xfId="2" applyFont="1"/>
    <xf numFmtId="0" fontId="15" fillId="2" borderId="1" xfId="2" applyFont="1" applyFill="1" applyBorder="1" applyAlignment="1">
      <alignment horizontal="left"/>
    </xf>
    <xf numFmtId="4" fontId="16" fillId="2" borderId="1" xfId="2" applyNumberFormat="1" applyFont="1" applyFill="1" applyBorder="1" applyAlignment="1">
      <alignment horizontal="right"/>
    </xf>
    <xf numFmtId="0" fontId="14" fillId="2" borderId="1" xfId="2" applyFont="1" applyFill="1" applyBorder="1" applyAlignment="1">
      <alignment horizontal="left" wrapText="1"/>
    </xf>
    <xf numFmtId="0" fontId="14" fillId="2" borderId="1" xfId="2" applyFont="1" applyFill="1" applyBorder="1" applyAlignment="1">
      <alignment horizontal="left"/>
    </xf>
    <xf numFmtId="0" fontId="14" fillId="2" borderId="1" xfId="2" applyFont="1" applyFill="1" applyBorder="1" applyAlignment="1">
      <alignment horizontal="right"/>
    </xf>
    <xf numFmtId="0" fontId="14" fillId="2" borderId="1" xfId="2" applyFont="1" applyFill="1" applyBorder="1"/>
    <xf numFmtId="0" fontId="16" fillId="2" borderId="1" xfId="2" applyFont="1" applyFill="1" applyBorder="1" applyAlignment="1">
      <alignment horizontal="left" wrapText="1"/>
    </xf>
    <xf numFmtId="0" fontId="15" fillId="0" borderId="1" xfId="2" applyFont="1" applyBorder="1" applyAlignment="1">
      <alignment horizontal="left"/>
    </xf>
    <xf numFmtId="4" fontId="16" fillId="0" borderId="1" xfId="2" applyNumberFormat="1" applyFont="1" applyBorder="1" applyAlignment="1">
      <alignment horizontal="right" wrapText="1"/>
    </xf>
    <xf numFmtId="0" fontId="16" fillId="0" borderId="1" xfId="2" applyFont="1" applyBorder="1" applyAlignment="1">
      <alignment horizontal="left" wrapText="1"/>
    </xf>
    <xf numFmtId="0" fontId="16" fillId="0" borderId="1" xfId="2" applyFont="1" applyBorder="1" applyAlignment="1">
      <alignment horizontal="right" wrapText="1"/>
    </xf>
    <xf numFmtId="0" fontId="16" fillId="0" borderId="1" xfId="2" applyFont="1" applyBorder="1"/>
    <xf numFmtId="14" fontId="15" fillId="0" borderId="1" xfId="2" applyNumberFormat="1" applyFont="1" applyBorder="1" applyAlignment="1">
      <alignment horizontal="left"/>
    </xf>
    <xf numFmtId="4" fontId="14" fillId="0" borderId="1" xfId="2" applyNumberFormat="1" applyFont="1" applyBorder="1" applyAlignment="1">
      <alignment horizontal="right" wrapText="1"/>
    </xf>
    <xf numFmtId="0" fontId="14" fillId="0" borderId="1" xfId="2" applyFont="1" applyBorder="1" applyAlignment="1">
      <alignment wrapText="1"/>
    </xf>
    <xf numFmtId="0" fontId="14" fillId="0" borderId="1" xfId="2" applyFont="1" applyBorder="1" applyAlignment="1">
      <alignment horizontal="left"/>
    </xf>
    <xf numFmtId="4" fontId="14" fillId="0" borderId="1" xfId="2" applyNumberFormat="1" applyFont="1" applyBorder="1" applyAlignment="1">
      <alignment horizontal="right" vertical="center" wrapText="1"/>
    </xf>
    <xf numFmtId="14" fontId="14" fillId="0" borderId="1" xfId="2" applyNumberFormat="1" applyFont="1" applyBorder="1" applyAlignment="1">
      <alignment horizontal="right" wrapText="1"/>
    </xf>
    <xf numFmtId="0" fontId="14" fillId="0" borderId="1" xfId="2" applyFont="1" applyBorder="1" applyAlignment="1">
      <alignment vertical="center"/>
    </xf>
    <xf numFmtId="0" fontId="14" fillId="0" borderId="1" xfId="2" applyFont="1" applyBorder="1" applyAlignment="1">
      <alignment horizontal="left" wrapText="1"/>
    </xf>
    <xf numFmtId="49" fontId="14" fillId="0" borderId="1" xfId="2" applyNumberFormat="1" applyFont="1" applyBorder="1" applyAlignment="1">
      <alignment wrapText="1"/>
    </xf>
    <xf numFmtId="0" fontId="14" fillId="0" borderId="2" xfId="2" applyFont="1" applyBorder="1" applyAlignment="1">
      <alignment wrapText="1"/>
    </xf>
    <xf numFmtId="0" fontId="14" fillId="0" borderId="2" xfId="2" applyFont="1" applyBorder="1" applyAlignment="1">
      <alignment horizontal="left"/>
    </xf>
    <xf numFmtId="0" fontId="14" fillId="0" borderId="1" xfId="2" applyFont="1" applyBorder="1" applyAlignment="1">
      <alignment horizontal="right" wrapText="1"/>
    </xf>
    <xf numFmtId="165" fontId="14" fillId="0" borderId="3" xfId="2" applyNumberFormat="1" applyFont="1" applyBorder="1"/>
    <xf numFmtId="0" fontId="14" fillId="0" borderId="4" xfId="2" applyFont="1" applyBorder="1"/>
    <xf numFmtId="166" fontId="14" fillId="0" borderId="4" xfId="2" applyNumberFormat="1" applyFont="1" applyBorder="1"/>
    <xf numFmtId="43" fontId="14" fillId="0" borderId="4" xfId="1" applyFont="1" applyBorder="1"/>
    <xf numFmtId="2" fontId="14" fillId="0" borderId="4" xfId="2" applyNumberFormat="1" applyFont="1" applyBorder="1"/>
    <xf numFmtId="0" fontId="14" fillId="0" borderId="5" xfId="2" applyFont="1" applyBorder="1"/>
    <xf numFmtId="43" fontId="14" fillId="0" borderId="6" xfId="1" applyFont="1" applyBorder="1"/>
    <xf numFmtId="43" fontId="14" fillId="0" borderId="7" xfId="1" applyFont="1" applyBorder="1"/>
    <xf numFmtId="0" fontId="14" fillId="0" borderId="6" xfId="2" applyFont="1" applyBorder="1"/>
    <xf numFmtId="0" fontId="14" fillId="0" borderId="6" xfId="2" applyFont="1" applyBorder="1" applyAlignment="1">
      <alignment wrapText="1"/>
    </xf>
    <xf numFmtId="0" fontId="14" fillId="0" borderId="3" xfId="2" applyFont="1" applyBorder="1"/>
    <xf numFmtId="0" fontId="15" fillId="0" borderId="1" xfId="2" applyFont="1" applyBorder="1" applyAlignment="1">
      <alignment horizontal="left" wrapText="1"/>
    </xf>
    <xf numFmtId="0" fontId="15" fillId="0" borderId="2" xfId="2" applyFont="1" applyBorder="1" applyAlignment="1">
      <alignment horizontal="left" wrapText="1"/>
    </xf>
    <xf numFmtId="0" fontId="15" fillId="0" borderId="2" xfId="2" applyFont="1" applyBorder="1" applyAlignment="1">
      <alignment horizontal="left"/>
    </xf>
    <xf numFmtId="0" fontId="15" fillId="0" borderId="0" xfId="2" applyFont="1" applyAlignment="1">
      <alignment vertical="center" wrapText="1"/>
    </xf>
    <xf numFmtId="0" fontId="15" fillId="0" borderId="8" xfId="2" applyFont="1" applyBorder="1" applyAlignment="1">
      <alignment horizontal="left" wrapText="1"/>
    </xf>
    <xf numFmtId="166" fontId="14" fillId="0" borderId="3" xfId="2" applyNumberFormat="1" applyFont="1" applyBorder="1"/>
    <xf numFmtId="43" fontId="14" fillId="0" borderId="3" xfId="1" applyFont="1" applyBorder="1"/>
    <xf numFmtId="0" fontId="15" fillId="0" borderId="8" xfId="2" applyFont="1" applyBorder="1" applyAlignment="1">
      <alignment horizontal="left"/>
    </xf>
    <xf numFmtId="2" fontId="14" fillId="0" borderId="3" xfId="2" applyNumberFormat="1" applyFont="1" applyBorder="1"/>
    <xf numFmtId="0" fontId="14" fillId="0" borderId="3" xfId="2" applyFont="1" applyBorder="1" applyAlignment="1">
      <alignment wrapText="1"/>
    </xf>
    <xf numFmtId="0" fontId="14" fillId="0" borderId="1" xfId="2" applyFont="1" applyBorder="1" applyAlignment="1">
      <alignment horizontal="left" vertical="center"/>
    </xf>
    <xf numFmtId="0" fontId="15" fillId="0" borderId="1" xfId="2" applyFont="1" applyBorder="1" applyAlignment="1">
      <alignment horizontal="left" vertical="center"/>
    </xf>
    <xf numFmtId="49" fontId="16" fillId="0" borderId="1" xfId="2" applyNumberFormat="1" applyFont="1" applyBorder="1"/>
    <xf numFmtId="0" fontId="14" fillId="0" borderId="2" xfId="2" applyFont="1" applyBorder="1" applyAlignment="1">
      <alignment horizontal="left" wrapText="1"/>
    </xf>
    <xf numFmtId="43" fontId="14" fillId="0" borderId="9" xfId="1" applyFont="1" applyFill="1" applyBorder="1"/>
    <xf numFmtId="43" fontId="14" fillId="0" borderId="10" xfId="1" applyFont="1" applyFill="1" applyBorder="1"/>
    <xf numFmtId="43" fontId="14" fillId="0" borderId="3" xfId="1" applyFont="1" applyFill="1" applyBorder="1"/>
    <xf numFmtId="0" fontId="14" fillId="0" borderId="11" xfId="2" applyFont="1" applyBorder="1" applyAlignment="1">
      <alignment horizontal="left"/>
    </xf>
    <xf numFmtId="43" fontId="14" fillId="0" borderId="4" xfId="1" applyFont="1" applyFill="1" applyBorder="1"/>
    <xf numFmtId="0" fontId="14" fillId="0" borderId="11" xfId="2" applyFont="1" applyBorder="1" applyAlignment="1">
      <alignment horizontal="left" vertical="center"/>
    </xf>
    <xf numFmtId="165" fontId="14" fillId="0" borderId="4" xfId="2" applyNumberFormat="1" applyFont="1" applyBorder="1"/>
    <xf numFmtId="4" fontId="16" fillId="2" borderId="1" xfId="2" applyNumberFormat="1" applyFont="1" applyFill="1" applyBorder="1" applyAlignment="1">
      <alignment horizontal="right" wrapText="1"/>
    </xf>
    <xf numFmtId="0" fontId="16" fillId="2" borderId="1" xfId="2" applyFont="1" applyFill="1" applyBorder="1" applyAlignment="1">
      <alignment horizontal="right" wrapText="1"/>
    </xf>
    <xf numFmtId="0" fontId="16" fillId="2" borderId="1" xfId="2" applyFont="1" applyFill="1" applyBorder="1"/>
    <xf numFmtId="166" fontId="17" fillId="0" borderId="4" xfId="2" applyNumberFormat="1" applyFont="1" applyBorder="1" applyAlignment="1">
      <alignment horizontal="left"/>
    </xf>
    <xf numFmtId="4" fontId="18" fillId="0" borderId="1" xfId="2" applyNumberFormat="1" applyFont="1" applyBorder="1" applyAlignment="1">
      <alignment horizontal="right" wrapText="1"/>
    </xf>
    <xf numFmtId="0" fontId="18" fillId="0" borderId="1" xfId="2" applyFont="1" applyBorder="1" applyAlignment="1">
      <alignment horizontal="left" wrapText="1"/>
    </xf>
    <xf numFmtId="0" fontId="18" fillId="0" borderId="1" xfId="2" applyFont="1" applyBorder="1" applyAlignment="1">
      <alignment horizontal="right" wrapText="1"/>
    </xf>
    <xf numFmtId="0" fontId="18" fillId="0" borderId="1" xfId="2" applyFont="1" applyBorder="1"/>
    <xf numFmtId="0" fontId="19" fillId="0" borderId="1" xfId="2" applyFont="1" applyBorder="1" applyAlignment="1">
      <alignment horizontal="left" wrapText="1"/>
    </xf>
    <xf numFmtId="0" fontId="14" fillId="0" borderId="1" xfId="2" applyFont="1" applyBorder="1"/>
    <xf numFmtId="14" fontId="15" fillId="0" borderId="1" xfId="2" applyNumberFormat="1" applyFont="1" applyBorder="1" applyAlignment="1">
      <alignment horizontal="right" wrapText="1"/>
    </xf>
    <xf numFmtId="49" fontId="14" fillId="0" borderId="1" xfId="2" applyNumberFormat="1" applyFont="1" applyBorder="1"/>
    <xf numFmtId="0" fontId="8" fillId="2" borderId="1" xfId="2" applyFont="1" applyFill="1" applyBorder="1" applyAlignment="1">
      <alignment horizontal="left" wrapText="1"/>
    </xf>
    <xf numFmtId="0" fontId="13" fillId="2" borderId="1" xfId="2" applyFont="1" applyFill="1" applyBorder="1"/>
    <xf numFmtId="43" fontId="14" fillId="0" borderId="1" xfId="1" applyFont="1" applyBorder="1"/>
    <xf numFmtId="166" fontId="14" fillId="0" borderId="1" xfId="2" applyNumberFormat="1" applyFont="1" applyBorder="1"/>
    <xf numFmtId="43" fontId="15" fillId="0" borderId="1" xfId="1" applyFont="1" applyBorder="1"/>
    <xf numFmtId="0" fontId="14" fillId="3" borderId="0" xfId="2" applyFont="1" applyFill="1"/>
    <xf numFmtId="0" fontId="15" fillId="0" borderId="0" xfId="2" applyFont="1"/>
    <xf numFmtId="4" fontId="15" fillId="0" borderId="1" xfId="2" applyNumberFormat="1" applyFont="1" applyBorder="1" applyAlignment="1">
      <alignment horizontal="right" wrapText="1"/>
    </xf>
    <xf numFmtId="4" fontId="20" fillId="0" borderId="1" xfId="2" applyNumberFormat="1" applyFont="1" applyBorder="1" applyAlignment="1">
      <alignment horizontal="right" wrapText="1"/>
    </xf>
    <xf numFmtId="0" fontId="15" fillId="0" borderId="1" xfId="2" applyFont="1" applyBorder="1"/>
    <xf numFmtId="14" fontId="16" fillId="0" borderId="1" xfId="2" applyNumberFormat="1" applyFont="1" applyBorder="1" applyAlignment="1">
      <alignment horizontal="right" wrapText="1"/>
    </xf>
    <xf numFmtId="0" fontId="16" fillId="0" borderId="1" xfId="2" applyFont="1" applyBorder="1" applyAlignment="1">
      <alignment horizontal="left"/>
    </xf>
    <xf numFmtId="49" fontId="16" fillId="0" borderId="1" xfId="2" applyNumberFormat="1" applyFont="1" applyBorder="1" applyAlignment="1">
      <alignment horizontal="left" wrapText="1"/>
    </xf>
    <xf numFmtId="0" fontId="14" fillId="3" borderId="1" xfId="2" applyFont="1" applyFill="1" applyBorder="1"/>
    <xf numFmtId="14" fontId="16" fillId="2" borderId="1" xfId="2" applyNumberFormat="1" applyFont="1" applyFill="1" applyBorder="1" applyAlignment="1">
      <alignment horizontal="right" wrapText="1"/>
    </xf>
    <xf numFmtId="0" fontId="15" fillId="4" borderId="1" xfId="2" applyFont="1" applyFill="1" applyBorder="1" applyAlignment="1">
      <alignment horizontal="left" wrapText="1"/>
    </xf>
    <xf numFmtId="14" fontId="15" fillId="4" borderId="1" xfId="2" applyNumberFormat="1" applyFont="1" applyFill="1" applyBorder="1" applyAlignment="1">
      <alignment horizontal="left"/>
    </xf>
    <xf numFmtId="0" fontId="21" fillId="0" borderId="1" xfId="2" applyFont="1" applyBorder="1" applyAlignment="1">
      <alignment horizontal="left"/>
    </xf>
    <xf numFmtId="0" fontId="20" fillId="0" borderId="1" xfId="2" applyFont="1" applyBorder="1" applyAlignment="1">
      <alignment horizontal="right" wrapText="1"/>
    </xf>
    <xf numFmtId="0" fontId="15" fillId="0" borderId="1" xfId="2" applyFont="1" applyBorder="1" applyAlignment="1">
      <alignment horizontal="right" wrapText="1"/>
    </xf>
    <xf numFmtId="0" fontId="14" fillId="0" borderId="12" xfId="2" applyFont="1" applyBorder="1"/>
    <xf numFmtId="0" fontId="15" fillId="5" borderId="1" xfId="2" applyFont="1" applyFill="1" applyBorder="1" applyAlignment="1">
      <alignment horizontal="left"/>
    </xf>
    <xf numFmtId="4" fontId="16" fillId="5" borderId="1" xfId="2" applyNumberFormat="1" applyFont="1" applyFill="1" applyBorder="1" applyAlignment="1">
      <alignment horizontal="right" wrapText="1"/>
    </xf>
    <xf numFmtId="0" fontId="14" fillId="5" borderId="1" xfId="2" applyFont="1" applyFill="1" applyBorder="1" applyAlignment="1">
      <alignment horizontal="left" wrapText="1"/>
    </xf>
    <xf numFmtId="0" fontId="16" fillId="5" borderId="1" xfId="2" applyFont="1" applyFill="1" applyBorder="1" applyAlignment="1">
      <alignment horizontal="right" wrapText="1"/>
    </xf>
    <xf numFmtId="0" fontId="14" fillId="5" borderId="1" xfId="2" applyFont="1" applyFill="1" applyBorder="1" applyAlignment="1">
      <alignment horizontal="right" wrapText="1"/>
    </xf>
    <xf numFmtId="0" fontId="14" fillId="5" borderId="1" xfId="2" applyFont="1" applyFill="1" applyBorder="1"/>
    <xf numFmtId="4" fontId="21" fillId="0" borderId="1" xfId="2" applyNumberFormat="1" applyFont="1" applyBorder="1"/>
    <xf numFmtId="14" fontId="15" fillId="0" borderId="1" xfId="2" applyNumberFormat="1" applyFont="1" applyBorder="1" applyAlignment="1">
      <alignment horizontal="right"/>
    </xf>
    <xf numFmtId="0" fontId="17" fillId="0" borderId="1" xfId="2" applyFont="1" applyBorder="1" applyAlignment="1">
      <alignment horizontal="left"/>
    </xf>
    <xf numFmtId="0" fontId="15" fillId="0" borderId="1" xfId="2" applyFont="1" applyBorder="1" applyAlignment="1">
      <alignment vertical="center"/>
    </xf>
    <xf numFmtId="0" fontId="15" fillId="6" borderId="1" xfId="2" applyFont="1" applyFill="1" applyBorder="1" applyAlignment="1">
      <alignment horizontal="left"/>
    </xf>
    <xf numFmtId="4" fontId="16" fillId="6" borderId="1" xfId="2" applyNumberFormat="1" applyFont="1" applyFill="1" applyBorder="1" applyAlignment="1">
      <alignment horizontal="right" wrapText="1"/>
    </xf>
    <xf numFmtId="0" fontId="14" fillId="6" borderId="1" xfId="2" applyFont="1" applyFill="1" applyBorder="1" applyAlignment="1">
      <alignment horizontal="left" wrapText="1"/>
    </xf>
    <xf numFmtId="0" fontId="16" fillId="6" borderId="1" xfId="2" applyFont="1" applyFill="1" applyBorder="1" applyAlignment="1">
      <alignment horizontal="right" wrapText="1"/>
    </xf>
    <xf numFmtId="0" fontId="14" fillId="6" borderId="1" xfId="2" applyFont="1" applyFill="1" applyBorder="1"/>
    <xf numFmtId="0" fontId="16" fillId="6" borderId="1" xfId="2" applyFont="1" applyFill="1" applyBorder="1" applyAlignment="1">
      <alignment horizontal="left" wrapText="1"/>
    </xf>
    <xf numFmtId="0" fontId="16" fillId="5" borderId="1" xfId="2" applyFont="1" applyFill="1" applyBorder="1" applyAlignment="1">
      <alignment horizontal="left" wrapText="1"/>
    </xf>
    <xf numFmtId="0" fontId="14" fillId="5" borderId="1" xfId="2" applyFont="1" applyFill="1" applyBorder="1" applyAlignment="1">
      <alignment horizontal="left"/>
    </xf>
    <xf numFmtId="4" fontId="15" fillId="0" borderId="1" xfId="2" applyNumberFormat="1" applyFont="1" applyBorder="1"/>
    <xf numFmtId="4" fontId="16" fillId="0" borderId="1" xfId="2" applyNumberFormat="1" applyFont="1" applyBorder="1"/>
    <xf numFmtId="0" fontId="16" fillId="0" borderId="1" xfId="2" applyFont="1" applyBorder="1" applyAlignment="1">
      <alignment wrapText="1"/>
    </xf>
    <xf numFmtId="0" fontId="16" fillId="0" borderId="1" xfId="2" applyFont="1" applyBorder="1" applyAlignment="1">
      <alignment horizontal="right"/>
    </xf>
    <xf numFmtId="0" fontId="16" fillId="0" borderId="1" xfId="2" applyFont="1" applyBorder="1" applyAlignment="1">
      <alignment horizontal="left" vertical="center" wrapText="1"/>
    </xf>
    <xf numFmtId="4" fontId="16" fillId="2" borderId="1" xfId="2" applyNumberFormat="1" applyFont="1" applyFill="1" applyBorder="1"/>
    <xf numFmtId="0" fontId="16" fillId="2" borderId="1" xfId="2" applyFont="1" applyFill="1" applyBorder="1" applyAlignment="1">
      <alignment wrapText="1"/>
    </xf>
    <xf numFmtId="0" fontId="16" fillId="2" borderId="1" xfId="2" applyFont="1" applyFill="1" applyBorder="1" applyAlignment="1">
      <alignment horizontal="right"/>
    </xf>
    <xf numFmtId="0" fontId="14" fillId="2" borderId="1" xfId="2" applyFont="1" applyFill="1" applyBorder="1" applyAlignment="1">
      <alignment horizontal="left" vertical="center" wrapText="1"/>
    </xf>
    <xf numFmtId="43" fontId="15" fillId="0" borderId="1" xfId="1" applyFont="1" applyFill="1" applyBorder="1" applyAlignment="1">
      <alignment horizontal="left" wrapText="1"/>
    </xf>
    <xf numFmtId="4" fontId="15" fillId="0" borderId="1" xfId="2" applyNumberFormat="1" applyFont="1" applyBorder="1" applyAlignment="1">
      <alignment horizontal="left" wrapText="1"/>
    </xf>
    <xf numFmtId="4" fontId="15" fillId="0" borderId="1" xfId="2" applyNumberFormat="1" applyFont="1" applyBorder="1" applyAlignment="1">
      <alignment wrapText="1"/>
    </xf>
    <xf numFmtId="0" fontId="15" fillId="0" borderId="1" xfId="2" applyFont="1" applyBorder="1" applyAlignment="1">
      <alignment wrapText="1"/>
    </xf>
    <xf numFmtId="0" fontId="17" fillId="0" borderId="1" xfId="2" applyFont="1" applyBorder="1" applyAlignment="1">
      <alignment vertical="center" wrapText="1"/>
    </xf>
    <xf numFmtId="4" fontId="16" fillId="7" borderId="1" xfId="2" applyNumberFormat="1" applyFont="1" applyFill="1" applyBorder="1"/>
    <xf numFmtId="0" fontId="16" fillId="7" borderId="1" xfId="2" applyFont="1" applyFill="1" applyBorder="1" applyAlignment="1">
      <alignment wrapText="1"/>
    </xf>
    <xf numFmtId="0" fontId="16" fillId="7" borderId="1" xfId="2" applyFont="1" applyFill="1" applyBorder="1"/>
    <xf numFmtId="0" fontId="16" fillId="7" borderId="1" xfId="2" applyFont="1" applyFill="1" applyBorder="1" applyAlignment="1">
      <alignment horizontal="right" wrapText="1"/>
    </xf>
    <xf numFmtId="0" fontId="16" fillId="7" borderId="1" xfId="2" applyFont="1" applyFill="1" applyBorder="1" applyAlignment="1">
      <alignment horizontal="left" wrapText="1"/>
    </xf>
    <xf numFmtId="0" fontId="14" fillId="7" borderId="1" xfId="2" applyFont="1" applyFill="1" applyBorder="1" applyAlignment="1">
      <alignment horizontal="left" wrapText="1"/>
    </xf>
    <xf numFmtId="0" fontId="14" fillId="7" borderId="1" xfId="2" applyFont="1" applyFill="1" applyBorder="1"/>
    <xf numFmtId="0" fontId="15" fillId="0" borderId="1" xfId="2" applyFont="1" applyBorder="1" applyAlignment="1">
      <alignment horizontal="center" wrapText="1"/>
    </xf>
    <xf numFmtId="0" fontId="17" fillId="0" borderId="1" xfId="2" applyFont="1" applyBorder="1" applyAlignment="1">
      <alignment wrapText="1"/>
    </xf>
    <xf numFmtId="4" fontId="16" fillId="0" borderId="1" xfId="2" applyNumberFormat="1" applyFont="1" applyBorder="1" applyAlignment="1">
      <alignment wrapText="1"/>
    </xf>
    <xf numFmtId="0" fontId="16" fillId="0" borderId="1" xfId="2" applyFont="1" applyBorder="1" applyAlignment="1">
      <alignment horizontal="center" wrapText="1"/>
    </xf>
    <xf numFmtId="4" fontId="16" fillId="5" borderId="1" xfId="2" applyNumberFormat="1" applyFont="1" applyFill="1" applyBorder="1"/>
    <xf numFmtId="0" fontId="16" fillId="5" borderId="1" xfId="2" applyFont="1" applyFill="1" applyBorder="1" applyAlignment="1">
      <alignment wrapText="1"/>
    </xf>
    <xf numFmtId="0" fontId="16" fillId="5" borderId="1" xfId="2" applyFont="1" applyFill="1" applyBorder="1"/>
    <xf numFmtId="4" fontId="16" fillId="5" borderId="1" xfId="2" applyNumberFormat="1" applyFont="1" applyFill="1" applyBorder="1" applyAlignment="1">
      <alignment wrapText="1"/>
    </xf>
    <xf numFmtId="4" fontId="15" fillId="4" borderId="1" xfId="2" applyNumberFormat="1" applyFont="1" applyFill="1" applyBorder="1"/>
    <xf numFmtId="0" fontId="15" fillId="4" borderId="1" xfId="2" applyFont="1" applyFill="1" applyBorder="1"/>
    <xf numFmtId="14" fontId="15" fillId="4" borderId="1" xfId="2" applyNumberFormat="1" applyFont="1" applyFill="1" applyBorder="1" applyAlignment="1">
      <alignment horizontal="right" wrapText="1"/>
    </xf>
    <xf numFmtId="0" fontId="15" fillId="4" borderId="1" xfId="2" applyFont="1" applyFill="1" applyBorder="1" applyAlignment="1">
      <alignment wrapText="1"/>
    </xf>
    <xf numFmtId="0" fontId="15" fillId="4" borderId="1" xfId="2" applyFont="1" applyFill="1" applyBorder="1" applyAlignment="1">
      <alignment horizontal="right" wrapText="1"/>
    </xf>
    <xf numFmtId="4" fontId="16" fillId="6" borderId="1" xfId="2" applyNumberFormat="1" applyFont="1" applyFill="1" applyBorder="1"/>
    <xf numFmtId="0" fontId="16" fillId="6" borderId="1" xfId="2" applyFont="1" applyFill="1" applyBorder="1" applyAlignment="1">
      <alignment wrapText="1"/>
    </xf>
    <xf numFmtId="0" fontId="16" fillId="6" borderId="1" xfId="2" applyFont="1" applyFill="1" applyBorder="1"/>
    <xf numFmtId="4" fontId="16" fillId="6" borderId="1" xfId="2" applyNumberFormat="1" applyFont="1" applyFill="1" applyBorder="1" applyAlignment="1">
      <alignment wrapText="1"/>
    </xf>
    <xf numFmtId="0" fontId="15" fillId="8" borderId="1" xfId="2" applyFont="1" applyFill="1" applyBorder="1" applyAlignment="1">
      <alignment horizontal="left"/>
    </xf>
    <xf numFmtId="4" fontId="16" fillId="8" borderId="1" xfId="2" applyNumberFormat="1" applyFont="1" applyFill="1" applyBorder="1"/>
    <xf numFmtId="0" fontId="16" fillId="8" borderId="1" xfId="2" applyFont="1" applyFill="1" applyBorder="1" applyAlignment="1">
      <alignment wrapText="1"/>
    </xf>
    <xf numFmtId="0" fontId="16" fillId="8" borderId="1" xfId="2" applyFont="1" applyFill="1" applyBorder="1"/>
    <xf numFmtId="4" fontId="16" fillId="8" borderId="1" xfId="2" applyNumberFormat="1" applyFont="1" applyFill="1" applyBorder="1" applyAlignment="1">
      <alignment wrapText="1"/>
    </xf>
    <xf numFmtId="0" fontId="16" fillId="8" borderId="1" xfId="2" applyFont="1" applyFill="1" applyBorder="1" applyAlignment="1">
      <alignment horizontal="right" wrapText="1"/>
    </xf>
    <xf numFmtId="0" fontId="16" fillId="8" borderId="1" xfId="2" applyFont="1" applyFill="1" applyBorder="1" applyAlignment="1">
      <alignment horizontal="left" wrapText="1"/>
    </xf>
    <xf numFmtId="0" fontId="22" fillId="5" borderId="1" xfId="2" applyFont="1" applyFill="1" applyBorder="1" applyAlignment="1">
      <alignment horizontal="center" vertical="center" wrapText="1"/>
    </xf>
    <xf numFmtId="0" fontId="23" fillId="5" borderId="1" xfId="2" applyFont="1" applyFill="1" applyBorder="1" applyAlignment="1">
      <alignment horizontal="center" vertical="center" wrapText="1"/>
    </xf>
    <xf numFmtId="0" fontId="24" fillId="0" borderId="0" xfId="2" applyFont="1" applyAlignment="1">
      <alignment horizontal="left" vertical="center"/>
    </xf>
    <xf numFmtId="0" fontId="24" fillId="0" borderId="0" xfId="2" applyFont="1" applyAlignment="1">
      <alignment vertical="center"/>
    </xf>
    <xf numFmtId="0" fontId="25" fillId="0" borderId="0" xfId="2" applyFont="1" applyAlignment="1">
      <alignment vertical="center" wrapText="1"/>
    </xf>
    <xf numFmtId="0" fontId="22" fillId="0" borderId="0" xfId="2" applyFont="1" applyAlignment="1">
      <alignment vertical="center"/>
    </xf>
    <xf numFmtId="0" fontId="26" fillId="0" borderId="0" xfId="2" applyFont="1"/>
    <xf numFmtId="0" fontId="27" fillId="0" borderId="0" xfId="2" applyFont="1" applyAlignment="1">
      <alignment vertical="center"/>
    </xf>
    <xf numFmtId="0" fontId="27" fillId="0" borderId="0" xfId="2" applyFont="1" applyAlignment="1">
      <alignment vertical="center" wrapText="1"/>
    </xf>
    <xf numFmtId="0" fontId="28" fillId="0" borderId="0" xfId="2" applyFont="1" applyAlignment="1">
      <alignment horizontal="right" vertical="center" wrapText="1"/>
    </xf>
    <xf numFmtId="0" fontId="29" fillId="0" borderId="0" xfId="2" applyFont="1" applyAlignment="1">
      <alignment vertical="center"/>
    </xf>
    <xf numFmtId="0" fontId="26" fillId="0" borderId="0" xfId="2" applyFont="1" applyAlignment="1">
      <alignment vertical="center"/>
    </xf>
    <xf numFmtId="0" fontId="30" fillId="0" borderId="0" xfId="2" applyFont="1" applyAlignment="1">
      <alignment horizontal="left"/>
    </xf>
    <xf numFmtId="0" fontId="23" fillId="0" borderId="0" xfId="2" applyFont="1" applyAlignment="1">
      <alignment vertical="center"/>
    </xf>
    <xf numFmtId="0" fontId="31" fillId="0" borderId="0" xfId="2" applyFont="1" applyAlignment="1">
      <alignment horizontal="center" vertical="center"/>
    </xf>
    <xf numFmtId="0" fontId="31" fillId="0" borderId="0" xfId="2" applyFont="1" applyAlignment="1" applyProtection="1">
      <alignment horizontal="center" vertical="center"/>
      <protection locked="0"/>
    </xf>
    <xf numFmtId="0" fontId="24" fillId="0" borderId="0" xfId="2" applyFont="1" applyAlignment="1" applyProtection="1">
      <alignment horizontal="left" vertical="center"/>
      <protection locked="0"/>
    </xf>
    <xf numFmtId="43" fontId="24" fillId="0" borderId="0" xfId="1" applyFont="1" applyBorder="1" applyAlignment="1" applyProtection="1">
      <alignment vertical="center"/>
      <protection locked="0"/>
    </xf>
    <xf numFmtId="0" fontId="25" fillId="0" borderId="0" xfId="2" applyFont="1" applyAlignment="1" applyProtection="1">
      <alignment vertical="center" wrapText="1"/>
      <protection locked="0"/>
    </xf>
    <xf numFmtId="43" fontId="22" fillId="0" borderId="0" xfId="1" applyFont="1" applyBorder="1" applyAlignment="1" applyProtection="1">
      <alignment vertical="center"/>
      <protection locked="0"/>
    </xf>
    <xf numFmtId="43" fontId="26" fillId="0" borderId="0" xfId="1" applyFont="1" applyBorder="1" applyAlignment="1" applyProtection="1">
      <alignment vertical="center"/>
      <protection locked="0"/>
    </xf>
    <xf numFmtId="0" fontId="24" fillId="0" borderId="0" xfId="2" applyFont="1" applyAlignment="1" applyProtection="1">
      <alignment horizontal="center" vertical="center" wrapText="1"/>
      <protection locked="0"/>
    </xf>
    <xf numFmtId="0" fontId="28" fillId="0" borderId="0" xfId="2" applyFont="1" applyAlignment="1" applyProtection="1">
      <alignment horizontal="right" vertical="center" wrapText="1"/>
      <protection locked="0"/>
    </xf>
    <xf numFmtId="0" fontId="24" fillId="0" borderId="0" xfId="2" applyFont="1" applyAlignment="1" applyProtection="1">
      <alignment vertical="center"/>
      <protection locked="0"/>
    </xf>
    <xf numFmtId="43" fontId="29" fillId="0" borderId="0" xfId="1" applyFont="1" applyBorder="1" applyAlignment="1" applyProtection="1">
      <alignment horizontal="right" vertical="center"/>
      <protection locked="0"/>
    </xf>
    <xf numFmtId="0" fontId="26" fillId="0" borderId="0" xfId="2" applyFont="1" applyAlignment="1" applyProtection="1">
      <alignment vertical="center"/>
      <protection locked="0"/>
    </xf>
    <xf numFmtId="0" fontId="30" fillId="0" borderId="0" xfId="2" applyFont="1" applyAlignment="1" applyProtection="1">
      <alignment horizontal="left"/>
      <protection locked="0"/>
    </xf>
    <xf numFmtId="0" fontId="23" fillId="0" borderId="0" xfId="2" applyFont="1" applyAlignment="1" applyProtection="1">
      <alignment vertical="center"/>
      <protection locked="0"/>
    </xf>
    <xf numFmtId="0" fontId="24" fillId="0" borderId="0" xfId="2" applyFont="1" applyAlignment="1">
      <alignment horizontal="left"/>
    </xf>
    <xf numFmtId="43" fontId="24" fillId="0" borderId="0" xfId="1" applyFont="1" applyBorder="1"/>
    <xf numFmtId="0" fontId="25" fillId="0" borderId="0" xfId="2" applyFont="1" applyAlignment="1">
      <alignment wrapText="1"/>
    </xf>
    <xf numFmtId="43" fontId="22" fillId="0" borderId="0" xfId="1" applyFont="1" applyBorder="1"/>
    <xf numFmtId="43" fontId="26" fillId="0" borderId="0" xfId="1" applyFont="1" applyBorder="1"/>
    <xf numFmtId="0" fontId="24" fillId="0" borderId="0" xfId="2" applyFont="1" applyAlignment="1">
      <alignment horizontal="center" wrapText="1"/>
    </xf>
    <xf numFmtId="0" fontId="28" fillId="0" borderId="0" xfId="2" applyFont="1" applyAlignment="1">
      <alignment horizontal="right" wrapText="1"/>
    </xf>
    <xf numFmtId="0" fontId="24" fillId="0" borderId="0" xfId="2" applyFont="1"/>
    <xf numFmtId="43" fontId="29" fillId="0" borderId="0" xfId="1" applyFont="1" applyBorder="1" applyAlignment="1">
      <alignment horizontal="right"/>
    </xf>
    <xf numFmtId="0" fontId="26" fillId="0" borderId="0" xfId="2" applyFont="1" applyAlignment="1">
      <alignment wrapText="1"/>
    </xf>
    <xf numFmtId="0" fontId="30" fillId="0" borderId="0" xfId="2" applyFont="1" applyAlignment="1">
      <alignment horizontal="left" wrapText="1"/>
    </xf>
    <xf numFmtId="0" fontId="23" fillId="0" borderId="0" xfId="2" applyFont="1"/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273957</xdr:colOff>
      <xdr:row>0</xdr:row>
      <xdr:rowOff>39915</xdr:rowOff>
    </xdr:from>
    <xdr:to>
      <xdr:col>10</xdr:col>
      <xdr:colOff>1485446</xdr:colOff>
      <xdr:row>3</xdr:row>
      <xdr:rowOff>0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xmlns="" id="{ED25A45E-E3B3-4FB6-89DE-14A1D3224D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369957" y="39915"/>
          <a:ext cx="335189" cy="4458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457200</xdr:colOff>
          <xdr:row>0</xdr:row>
          <xdr:rowOff>0</xdr:rowOff>
        </xdr:from>
        <xdr:to>
          <xdr:col>5</xdr:col>
          <xdr:colOff>838200</xdr:colOff>
          <xdr:row>3</xdr:row>
          <xdr:rowOff>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xmlns="" id="{9AFDC56E-E23A-48D3-96B7-86F14BAB77C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oneCellAnchor>
    <xdr:from>
      <xdr:col>2</xdr:col>
      <xdr:colOff>0</xdr:colOff>
      <xdr:row>0</xdr:row>
      <xdr:rowOff>0</xdr:rowOff>
    </xdr:from>
    <xdr:ext cx="1343025" cy="907142"/>
    <xdr:pic>
      <xdr:nvPicPr>
        <xdr:cNvPr id="4" name="Imagen 3">
          <a:extLst>
            <a:ext uri="{FF2B5EF4-FFF2-40B4-BE49-F238E27FC236}">
              <a16:creationId xmlns:a16="http://schemas.microsoft.com/office/drawing/2014/main" xmlns="" id="{55286B55-AE95-403D-982B-AA79F0AEA4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19200" y="0"/>
          <a:ext cx="1343025" cy="907142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0"/>
    <pageSetUpPr fitToPage="1"/>
  </sheetPr>
  <dimension ref="A1:AS210"/>
  <sheetViews>
    <sheetView tabSelected="1" topLeftCell="A146" zoomScale="84" zoomScaleNormal="84" workbookViewId="0">
      <selection activeCell="B158" sqref="B158"/>
    </sheetView>
  </sheetViews>
  <sheetFormatPr baseColWidth="10" defaultColWidth="9.140625" defaultRowHeight="20.25" customHeight="1" x14ac:dyDescent="0.25"/>
  <cols>
    <col min="1" max="1" width="25.28515625" style="5" customWidth="1"/>
    <col min="2" max="2" width="32" style="2" customWidth="1"/>
    <col min="3" max="3" width="47" style="1" customWidth="1"/>
    <col min="4" max="4" width="16" style="1" customWidth="1"/>
    <col min="5" max="5" width="12.85546875" style="1" customWidth="1"/>
    <col min="6" max="6" width="13.140625" style="4" customWidth="1"/>
    <col min="7" max="7" width="16.7109375" style="1" customWidth="1"/>
    <col min="8" max="8" width="12.7109375" style="1" customWidth="1"/>
    <col min="9" max="9" width="17" style="1" customWidth="1"/>
    <col min="10" max="10" width="11.140625" style="1" customWidth="1"/>
    <col min="11" max="11" width="37.28515625" style="3" customWidth="1"/>
    <col min="12" max="12" width="15.5703125" style="1" customWidth="1"/>
    <col min="13" max="13" width="11.85546875" style="2" customWidth="1"/>
    <col min="14" max="16384" width="9.140625" style="1"/>
  </cols>
  <sheetData>
    <row r="1" spans="1:13" ht="20.25" customHeight="1" x14ac:dyDescent="0.25">
      <c r="A1" s="252" t="s">
        <v>10</v>
      </c>
      <c r="B1" s="251"/>
      <c r="C1" s="250"/>
      <c r="D1" s="249"/>
      <c r="E1" s="248"/>
      <c r="F1" s="247"/>
      <c r="G1" s="246"/>
      <c r="H1" s="242"/>
      <c r="I1" s="245"/>
      <c r="J1" s="244"/>
      <c r="K1" s="243"/>
      <c r="L1" s="242"/>
      <c r="M1" s="241"/>
    </row>
    <row r="2" spans="1:13" ht="20.25" customHeight="1" x14ac:dyDescent="0.2">
      <c r="A2" s="240"/>
      <c r="B2" s="239"/>
      <c r="C2" s="238"/>
      <c r="D2" s="237"/>
      <c r="E2" s="236"/>
      <c r="F2" s="235"/>
      <c r="G2" s="234"/>
      <c r="H2" s="230"/>
      <c r="I2" s="233"/>
      <c r="J2" s="232"/>
      <c r="K2" s="231"/>
      <c r="L2" s="230"/>
      <c r="M2" s="229"/>
    </row>
    <row r="3" spans="1:13" ht="20.25" customHeight="1" x14ac:dyDescent="0.2">
      <c r="A3" s="240"/>
      <c r="B3" s="239"/>
      <c r="C3" s="238"/>
      <c r="D3" s="237"/>
      <c r="E3" s="236"/>
      <c r="F3" s="235"/>
      <c r="G3" s="234"/>
      <c r="H3" s="230"/>
      <c r="I3" s="233"/>
      <c r="J3" s="232"/>
      <c r="K3" s="231"/>
      <c r="L3" s="230"/>
      <c r="M3" s="229"/>
    </row>
    <row r="4" spans="1:13" ht="20.25" customHeight="1" x14ac:dyDescent="0.2">
      <c r="A4" s="228" t="s">
        <v>281</v>
      </c>
      <c r="B4" s="228"/>
      <c r="C4" s="228"/>
      <c r="D4" s="228"/>
      <c r="E4" s="228"/>
      <c r="F4" s="228"/>
      <c r="G4" s="228"/>
      <c r="H4" s="228"/>
      <c r="I4" s="228"/>
      <c r="J4" s="228"/>
      <c r="K4" s="228"/>
      <c r="L4" s="228"/>
      <c r="M4" s="228"/>
    </row>
    <row r="5" spans="1:13" ht="20.25" customHeight="1" x14ac:dyDescent="0.2">
      <c r="A5" s="227" t="s">
        <v>280</v>
      </c>
      <c r="B5" s="227"/>
      <c r="C5" s="227"/>
      <c r="D5" s="227"/>
      <c r="E5" s="227"/>
      <c r="F5" s="227"/>
      <c r="G5" s="227"/>
      <c r="H5" s="227"/>
      <c r="I5" s="227"/>
      <c r="J5" s="227"/>
      <c r="K5" s="227"/>
      <c r="L5" s="227"/>
      <c r="M5" s="227"/>
    </row>
    <row r="6" spans="1:13" ht="20.25" customHeight="1" x14ac:dyDescent="0.25">
      <c r="A6" s="226"/>
      <c r="B6" s="225" t="s">
        <v>10</v>
      </c>
      <c r="C6" s="224"/>
      <c r="D6" s="223"/>
      <c r="E6" s="216"/>
      <c r="F6" s="222"/>
      <c r="G6" s="221"/>
      <c r="H6" s="220"/>
      <c r="I6" s="219"/>
      <c r="J6" s="218"/>
      <c r="K6" s="217"/>
      <c r="L6" s="216"/>
      <c r="M6" s="215"/>
    </row>
    <row r="7" spans="1:13" ht="53.25" customHeight="1" x14ac:dyDescent="0.2">
      <c r="A7" s="214" t="s">
        <v>279</v>
      </c>
      <c r="B7" s="213" t="s">
        <v>278</v>
      </c>
      <c r="C7" s="213" t="s">
        <v>277</v>
      </c>
      <c r="D7" s="213" t="s">
        <v>276</v>
      </c>
      <c r="E7" s="213" t="s">
        <v>275</v>
      </c>
      <c r="F7" s="214" t="s">
        <v>274</v>
      </c>
      <c r="G7" s="213" t="s">
        <v>273</v>
      </c>
      <c r="H7" s="213" t="s">
        <v>272</v>
      </c>
      <c r="I7" s="213" t="s">
        <v>271</v>
      </c>
      <c r="J7" s="213" t="s">
        <v>270</v>
      </c>
      <c r="K7" s="213" t="s">
        <v>269</v>
      </c>
      <c r="L7" s="213" t="s">
        <v>268</v>
      </c>
      <c r="M7" s="213" t="s">
        <v>267</v>
      </c>
    </row>
    <row r="8" spans="1:13" s="60" customFormat="1" ht="50.1" customHeight="1" x14ac:dyDescent="0.2">
      <c r="A8" s="198" t="s">
        <v>266</v>
      </c>
      <c r="B8" s="144" t="s">
        <v>253</v>
      </c>
      <c r="C8" s="144" t="s">
        <v>252</v>
      </c>
      <c r="D8" s="197">
        <v>94985.1</v>
      </c>
      <c r="E8" s="198" t="s">
        <v>15</v>
      </c>
      <c r="F8" s="201" t="s">
        <v>246</v>
      </c>
      <c r="G8" s="197">
        <v>94985.1</v>
      </c>
      <c r="H8" s="198"/>
      <c r="I8" s="197">
        <v>94985.1</v>
      </c>
      <c r="J8" s="198" t="s">
        <v>251</v>
      </c>
      <c r="K8" s="144" t="s">
        <v>250</v>
      </c>
      <c r="L8" s="197">
        <v>94985.1</v>
      </c>
      <c r="M8" s="145" t="s">
        <v>180</v>
      </c>
    </row>
    <row r="9" spans="1:13" s="60" customFormat="1" ht="50.1" customHeight="1" x14ac:dyDescent="0.2">
      <c r="A9" s="198" t="s">
        <v>265</v>
      </c>
      <c r="B9" s="144" t="s">
        <v>253</v>
      </c>
      <c r="C9" s="144" t="s">
        <v>252</v>
      </c>
      <c r="D9" s="197">
        <v>250974.9</v>
      </c>
      <c r="E9" s="198" t="s">
        <v>15</v>
      </c>
      <c r="F9" s="201" t="s">
        <v>246</v>
      </c>
      <c r="G9" s="197">
        <v>250974.9</v>
      </c>
      <c r="H9" s="198"/>
      <c r="I9" s="197">
        <v>250974.9</v>
      </c>
      <c r="J9" s="198" t="s">
        <v>251</v>
      </c>
      <c r="K9" s="144" t="s">
        <v>250</v>
      </c>
      <c r="L9" s="197">
        <v>250974.9</v>
      </c>
      <c r="M9" s="145" t="s">
        <v>180</v>
      </c>
    </row>
    <row r="10" spans="1:13" s="60" customFormat="1" ht="50.1" customHeight="1" x14ac:dyDescent="0.2">
      <c r="A10" s="198" t="s">
        <v>264</v>
      </c>
      <c r="B10" s="144" t="s">
        <v>253</v>
      </c>
      <c r="C10" s="144" t="s">
        <v>252</v>
      </c>
      <c r="D10" s="197">
        <v>125047.8</v>
      </c>
      <c r="E10" s="198" t="s">
        <v>15</v>
      </c>
      <c r="F10" s="201" t="s">
        <v>263</v>
      </c>
      <c r="G10" s="197">
        <v>125047.8</v>
      </c>
      <c r="H10" s="198"/>
      <c r="I10" s="197">
        <v>125047.8</v>
      </c>
      <c r="J10" s="198" t="s">
        <v>251</v>
      </c>
      <c r="K10" s="144" t="s">
        <v>250</v>
      </c>
      <c r="L10" s="197">
        <v>125047.8</v>
      </c>
      <c r="M10" s="145" t="s">
        <v>180</v>
      </c>
    </row>
    <row r="11" spans="1:13" s="60" customFormat="1" ht="50.1" customHeight="1" x14ac:dyDescent="0.2">
      <c r="A11" s="198" t="s">
        <v>262</v>
      </c>
      <c r="B11" s="144" t="s">
        <v>253</v>
      </c>
      <c r="C11" s="144" t="s">
        <v>252</v>
      </c>
      <c r="D11" s="197">
        <v>15598.98</v>
      </c>
      <c r="E11" s="198" t="s">
        <v>15</v>
      </c>
      <c r="F11" s="201" t="s">
        <v>261</v>
      </c>
      <c r="G11" s="197">
        <v>15598.98</v>
      </c>
      <c r="H11" s="198"/>
      <c r="I11" s="197">
        <v>15598.98</v>
      </c>
      <c r="J11" s="198" t="s">
        <v>251</v>
      </c>
      <c r="K11" s="144" t="s">
        <v>250</v>
      </c>
      <c r="L11" s="197">
        <v>15598.98</v>
      </c>
      <c r="M11" s="145" t="s">
        <v>180</v>
      </c>
    </row>
    <row r="12" spans="1:13" s="60" customFormat="1" ht="50.1" customHeight="1" x14ac:dyDescent="0.2">
      <c r="A12" s="198" t="s">
        <v>260</v>
      </c>
      <c r="B12" s="144" t="s">
        <v>253</v>
      </c>
      <c r="C12" s="144" t="s">
        <v>252</v>
      </c>
      <c r="D12" s="197">
        <v>227642.18</v>
      </c>
      <c r="E12" s="198" t="s">
        <v>15</v>
      </c>
      <c r="F12" s="201" t="s">
        <v>258</v>
      </c>
      <c r="G12" s="197">
        <v>227642.18</v>
      </c>
      <c r="H12" s="198"/>
      <c r="I12" s="197">
        <v>227642.18</v>
      </c>
      <c r="J12" s="198" t="s">
        <v>251</v>
      </c>
      <c r="K12" s="144" t="s">
        <v>250</v>
      </c>
      <c r="L12" s="197">
        <v>227642.18</v>
      </c>
      <c r="M12" s="145" t="s">
        <v>180</v>
      </c>
    </row>
    <row r="13" spans="1:13" s="60" customFormat="1" ht="50.1" customHeight="1" x14ac:dyDescent="0.2">
      <c r="A13" s="198" t="s">
        <v>259</v>
      </c>
      <c r="B13" s="144" t="s">
        <v>253</v>
      </c>
      <c r="C13" s="144" t="s">
        <v>252</v>
      </c>
      <c r="D13" s="197">
        <v>81717.3</v>
      </c>
      <c r="E13" s="198" t="s">
        <v>15</v>
      </c>
      <c r="F13" s="201" t="s">
        <v>258</v>
      </c>
      <c r="G13" s="197">
        <v>81717.3</v>
      </c>
      <c r="H13" s="198"/>
      <c r="I13" s="197">
        <v>81717.3</v>
      </c>
      <c r="J13" s="198" t="s">
        <v>251</v>
      </c>
      <c r="K13" s="144" t="s">
        <v>250</v>
      </c>
      <c r="L13" s="197">
        <v>81717.3</v>
      </c>
      <c r="M13" s="145" t="s">
        <v>180</v>
      </c>
    </row>
    <row r="14" spans="1:13" s="60" customFormat="1" ht="50.1" customHeight="1" x14ac:dyDescent="0.2">
      <c r="A14" s="198" t="s">
        <v>257</v>
      </c>
      <c r="B14" s="144" t="s">
        <v>253</v>
      </c>
      <c r="C14" s="144" t="s">
        <v>252</v>
      </c>
      <c r="D14" s="197">
        <v>332692.2</v>
      </c>
      <c r="E14" s="198" t="s">
        <v>15</v>
      </c>
      <c r="F14" s="201" t="s">
        <v>256</v>
      </c>
      <c r="G14" s="197">
        <v>332692.2</v>
      </c>
      <c r="H14" s="198"/>
      <c r="I14" s="197">
        <v>332692.2</v>
      </c>
      <c r="J14" s="198" t="s">
        <v>251</v>
      </c>
      <c r="K14" s="144" t="s">
        <v>250</v>
      </c>
      <c r="L14" s="197">
        <v>332692.2</v>
      </c>
      <c r="M14" s="145" t="s">
        <v>180</v>
      </c>
    </row>
    <row r="15" spans="1:13" s="60" customFormat="1" ht="50.1" customHeight="1" x14ac:dyDescent="0.2">
      <c r="A15" s="198" t="s">
        <v>255</v>
      </c>
      <c r="B15" s="144" t="s">
        <v>253</v>
      </c>
      <c r="C15" s="144" t="s">
        <v>252</v>
      </c>
      <c r="D15" s="197">
        <v>77994.899999999994</v>
      </c>
      <c r="E15" s="198" t="s">
        <v>15</v>
      </c>
      <c r="F15" s="201" t="s">
        <v>233</v>
      </c>
      <c r="G15" s="197">
        <v>77994.899999999994</v>
      </c>
      <c r="H15" s="198"/>
      <c r="I15" s="197">
        <v>77994.899999999994</v>
      </c>
      <c r="J15" s="198" t="s">
        <v>251</v>
      </c>
      <c r="K15" s="144" t="s">
        <v>250</v>
      </c>
      <c r="L15" s="197">
        <v>77994.899999999994</v>
      </c>
      <c r="M15" s="145" t="s">
        <v>180</v>
      </c>
    </row>
    <row r="16" spans="1:13" s="60" customFormat="1" ht="50.1" customHeight="1" x14ac:dyDescent="0.2">
      <c r="A16" s="198" t="s">
        <v>254</v>
      </c>
      <c r="B16" s="144" t="s">
        <v>253</v>
      </c>
      <c r="C16" s="144" t="s">
        <v>252</v>
      </c>
      <c r="D16" s="197">
        <v>786642.44</v>
      </c>
      <c r="E16" s="198" t="s">
        <v>15</v>
      </c>
      <c r="F16" s="199">
        <v>43959</v>
      </c>
      <c r="G16" s="197">
        <v>786642.44</v>
      </c>
      <c r="H16" s="198"/>
      <c r="I16" s="197">
        <v>786642.44</v>
      </c>
      <c r="J16" s="198" t="s">
        <v>251</v>
      </c>
      <c r="K16" s="144" t="s">
        <v>250</v>
      </c>
      <c r="L16" s="197">
        <v>786642.44</v>
      </c>
      <c r="M16" s="145" t="s">
        <v>180</v>
      </c>
    </row>
    <row r="17" spans="1:13" s="60" customFormat="1" ht="25.5" customHeight="1" x14ac:dyDescent="0.25">
      <c r="A17" s="209"/>
      <c r="B17" s="212"/>
      <c r="C17" s="212" t="s">
        <v>211</v>
      </c>
      <c r="D17" s="207">
        <f>SUM(D8:D16)</f>
        <v>1993295.7999999998</v>
      </c>
      <c r="E17" s="209"/>
      <c r="F17" s="211"/>
      <c r="G17" s="210">
        <v>1993295.8</v>
      </c>
      <c r="H17" s="209"/>
      <c r="I17" s="207">
        <v>1993295.8</v>
      </c>
      <c r="J17" s="209"/>
      <c r="K17" s="208"/>
      <c r="L17" s="207">
        <v>1993295.8</v>
      </c>
      <c r="M17" s="206"/>
    </row>
    <row r="18" spans="1:13" s="60" customFormat="1" ht="25.5" customHeight="1" x14ac:dyDescent="0.25">
      <c r="A18" s="204"/>
      <c r="B18" s="165"/>
      <c r="C18" s="165"/>
      <c r="D18" s="202"/>
      <c r="E18" s="204"/>
      <c r="F18" s="163"/>
      <c r="G18" s="205"/>
      <c r="H18" s="204"/>
      <c r="I18" s="202"/>
      <c r="J18" s="204"/>
      <c r="K18" s="203"/>
      <c r="L18" s="202"/>
      <c r="M18" s="160"/>
    </row>
    <row r="19" spans="1:13" s="60" customFormat="1" ht="50.1" customHeight="1" x14ac:dyDescent="0.2">
      <c r="A19" s="138" t="s">
        <v>249</v>
      </c>
      <c r="B19" s="181" t="s">
        <v>227</v>
      </c>
      <c r="C19" s="144" t="s">
        <v>226</v>
      </c>
      <c r="D19" s="197">
        <v>250000</v>
      </c>
      <c r="E19" s="198" t="s">
        <v>15</v>
      </c>
      <c r="F19" s="199">
        <v>43750</v>
      </c>
      <c r="G19" s="197">
        <v>250000</v>
      </c>
      <c r="H19" s="198"/>
      <c r="I19" s="197">
        <v>250000</v>
      </c>
      <c r="J19" s="198" t="s">
        <v>224</v>
      </c>
      <c r="K19" s="144" t="s">
        <v>223</v>
      </c>
      <c r="L19" s="197">
        <v>150000</v>
      </c>
      <c r="M19" s="145" t="s">
        <v>180</v>
      </c>
    </row>
    <row r="20" spans="1:13" s="60" customFormat="1" ht="50.1" customHeight="1" x14ac:dyDescent="0.2">
      <c r="A20" s="138" t="s">
        <v>249</v>
      </c>
      <c r="B20" s="181" t="s">
        <v>227</v>
      </c>
      <c r="C20" s="144" t="s">
        <v>226</v>
      </c>
      <c r="D20" s="198" t="s">
        <v>203</v>
      </c>
      <c r="E20" s="198" t="s">
        <v>15</v>
      </c>
      <c r="F20" s="199">
        <v>43750</v>
      </c>
      <c r="G20" s="198" t="s">
        <v>219</v>
      </c>
      <c r="H20" s="198"/>
      <c r="I20" s="198" t="s">
        <v>203</v>
      </c>
      <c r="J20" s="198" t="s">
        <v>218</v>
      </c>
      <c r="K20" s="144" t="s">
        <v>223</v>
      </c>
      <c r="L20" s="197">
        <v>100000</v>
      </c>
      <c r="M20" s="145" t="s">
        <v>180</v>
      </c>
    </row>
    <row r="21" spans="1:13" s="60" customFormat="1" ht="50.1" customHeight="1" x14ac:dyDescent="0.2">
      <c r="A21" s="138" t="s">
        <v>248</v>
      </c>
      <c r="B21" s="181" t="s">
        <v>227</v>
      </c>
      <c r="C21" s="144" t="s">
        <v>226</v>
      </c>
      <c r="D21" s="197">
        <v>50000</v>
      </c>
      <c r="E21" s="198" t="s">
        <v>15</v>
      </c>
      <c r="F21" s="201" t="s">
        <v>246</v>
      </c>
      <c r="G21" s="197">
        <v>50000</v>
      </c>
      <c r="H21" s="198"/>
      <c r="I21" s="197">
        <v>50000</v>
      </c>
      <c r="J21" s="198" t="s">
        <v>224</v>
      </c>
      <c r="K21" s="144" t="s">
        <v>223</v>
      </c>
      <c r="L21" s="197">
        <v>30000</v>
      </c>
      <c r="M21" s="145" t="s">
        <v>180</v>
      </c>
    </row>
    <row r="22" spans="1:13" s="60" customFormat="1" ht="50.1" customHeight="1" x14ac:dyDescent="0.2">
      <c r="A22" s="138" t="s">
        <v>248</v>
      </c>
      <c r="B22" s="181" t="s">
        <v>227</v>
      </c>
      <c r="C22" s="144" t="s">
        <v>226</v>
      </c>
      <c r="D22" s="198" t="s">
        <v>203</v>
      </c>
      <c r="E22" s="198" t="s">
        <v>15</v>
      </c>
      <c r="F22" s="201" t="s">
        <v>246</v>
      </c>
      <c r="G22" s="198" t="s">
        <v>219</v>
      </c>
      <c r="H22" s="198"/>
      <c r="I22" s="198" t="s">
        <v>203</v>
      </c>
      <c r="J22" s="198" t="s">
        <v>218</v>
      </c>
      <c r="K22" s="144" t="s">
        <v>223</v>
      </c>
      <c r="L22" s="197">
        <v>20000</v>
      </c>
      <c r="M22" s="145" t="s">
        <v>180</v>
      </c>
    </row>
    <row r="23" spans="1:13" s="60" customFormat="1" ht="50.1" customHeight="1" x14ac:dyDescent="0.2">
      <c r="A23" s="138" t="s">
        <v>247</v>
      </c>
      <c r="B23" s="181" t="s">
        <v>227</v>
      </c>
      <c r="C23" s="144" t="s">
        <v>226</v>
      </c>
      <c r="D23" s="197">
        <v>200000</v>
      </c>
      <c r="E23" s="198" t="s">
        <v>15</v>
      </c>
      <c r="F23" s="201" t="s">
        <v>246</v>
      </c>
      <c r="G23" s="197">
        <v>200000</v>
      </c>
      <c r="H23" s="198"/>
      <c r="I23" s="197">
        <v>200000</v>
      </c>
      <c r="J23" s="198" t="s">
        <v>224</v>
      </c>
      <c r="K23" s="144" t="s">
        <v>223</v>
      </c>
      <c r="L23" s="197">
        <v>125000</v>
      </c>
      <c r="M23" s="145" t="s">
        <v>180</v>
      </c>
    </row>
    <row r="24" spans="1:13" s="60" customFormat="1" ht="50.1" customHeight="1" x14ac:dyDescent="0.2">
      <c r="A24" s="138" t="s">
        <v>247</v>
      </c>
      <c r="B24" s="181" t="s">
        <v>227</v>
      </c>
      <c r="C24" s="144" t="s">
        <v>226</v>
      </c>
      <c r="D24" s="198" t="s">
        <v>203</v>
      </c>
      <c r="E24" s="198" t="s">
        <v>15</v>
      </c>
      <c r="F24" s="201" t="s">
        <v>246</v>
      </c>
      <c r="G24" s="198" t="s">
        <v>219</v>
      </c>
      <c r="H24" s="198"/>
      <c r="I24" s="198" t="s">
        <v>203</v>
      </c>
      <c r="J24" s="198" t="s">
        <v>218</v>
      </c>
      <c r="K24" s="144" t="s">
        <v>217</v>
      </c>
      <c r="L24" s="197">
        <v>75000</v>
      </c>
      <c r="M24" s="145" t="s">
        <v>180</v>
      </c>
    </row>
    <row r="25" spans="1:13" s="60" customFormat="1" ht="50.1" customHeight="1" x14ac:dyDescent="0.2">
      <c r="A25" s="138" t="s">
        <v>245</v>
      </c>
      <c r="B25" s="181" t="s">
        <v>227</v>
      </c>
      <c r="C25" s="144" t="s">
        <v>226</v>
      </c>
      <c r="D25" s="197">
        <v>200000</v>
      </c>
      <c r="E25" s="198" t="s">
        <v>15</v>
      </c>
      <c r="F25" s="199">
        <v>44013</v>
      </c>
      <c r="G25" s="197">
        <v>200000</v>
      </c>
      <c r="H25" s="198"/>
      <c r="I25" s="197">
        <v>200000</v>
      </c>
      <c r="J25" s="198" t="s">
        <v>218</v>
      </c>
      <c r="K25" s="144" t="s">
        <v>217</v>
      </c>
      <c r="L25" s="197">
        <v>125000</v>
      </c>
      <c r="M25" s="145" t="s">
        <v>180</v>
      </c>
    </row>
    <row r="26" spans="1:13" s="60" customFormat="1" ht="50.1" customHeight="1" x14ac:dyDescent="0.2">
      <c r="A26" s="138" t="s">
        <v>245</v>
      </c>
      <c r="B26" s="181" t="s">
        <v>227</v>
      </c>
      <c r="C26" s="144" t="s">
        <v>226</v>
      </c>
      <c r="D26" s="198" t="s">
        <v>203</v>
      </c>
      <c r="E26" s="198" t="s">
        <v>15</v>
      </c>
      <c r="F26" s="199">
        <v>44013</v>
      </c>
      <c r="G26" s="198" t="s">
        <v>219</v>
      </c>
      <c r="H26" s="198"/>
      <c r="I26" s="198" t="s">
        <v>203</v>
      </c>
      <c r="J26" s="198" t="s">
        <v>218</v>
      </c>
      <c r="K26" s="144" t="s">
        <v>217</v>
      </c>
      <c r="L26" s="197">
        <v>75000</v>
      </c>
      <c r="M26" s="145" t="s">
        <v>180</v>
      </c>
    </row>
    <row r="27" spans="1:13" s="60" customFormat="1" ht="50.1" customHeight="1" x14ac:dyDescent="0.2">
      <c r="A27" s="138" t="s">
        <v>244</v>
      </c>
      <c r="B27" s="181" t="s">
        <v>227</v>
      </c>
      <c r="C27" s="144" t="s">
        <v>226</v>
      </c>
      <c r="D27" s="197">
        <v>250000</v>
      </c>
      <c r="E27" s="198" t="s">
        <v>15</v>
      </c>
      <c r="F27" s="201" t="s">
        <v>243</v>
      </c>
      <c r="G27" s="197">
        <v>250000</v>
      </c>
      <c r="H27" s="198"/>
      <c r="I27" s="197">
        <v>250000</v>
      </c>
      <c r="J27" s="198" t="s">
        <v>224</v>
      </c>
      <c r="K27" s="144" t="s">
        <v>223</v>
      </c>
      <c r="L27" s="197">
        <v>150000</v>
      </c>
      <c r="M27" s="145" t="s">
        <v>180</v>
      </c>
    </row>
    <row r="28" spans="1:13" s="60" customFormat="1" ht="50.1" customHeight="1" x14ac:dyDescent="0.2">
      <c r="A28" s="138" t="s">
        <v>244</v>
      </c>
      <c r="B28" s="181" t="s">
        <v>227</v>
      </c>
      <c r="C28" s="144" t="s">
        <v>226</v>
      </c>
      <c r="D28" s="198" t="s">
        <v>203</v>
      </c>
      <c r="E28" s="198" t="s">
        <v>15</v>
      </c>
      <c r="F28" s="201" t="s">
        <v>243</v>
      </c>
      <c r="G28" s="198" t="s">
        <v>219</v>
      </c>
      <c r="H28" s="198"/>
      <c r="I28" s="198" t="s">
        <v>203</v>
      </c>
      <c r="J28" s="198" t="s">
        <v>218</v>
      </c>
      <c r="K28" s="144" t="s">
        <v>217</v>
      </c>
      <c r="L28" s="197">
        <v>100000</v>
      </c>
      <c r="M28" s="145" t="s">
        <v>180</v>
      </c>
    </row>
    <row r="29" spans="1:13" s="60" customFormat="1" ht="50.1" customHeight="1" x14ac:dyDescent="0.2">
      <c r="A29" s="138" t="s">
        <v>242</v>
      </c>
      <c r="B29" s="181" t="s">
        <v>227</v>
      </c>
      <c r="C29" s="144" t="s">
        <v>226</v>
      </c>
      <c r="D29" s="197">
        <v>200000</v>
      </c>
      <c r="E29" s="198" t="s">
        <v>15</v>
      </c>
      <c r="F29" s="201" t="s">
        <v>241</v>
      </c>
      <c r="G29" s="197">
        <v>200000</v>
      </c>
      <c r="H29" s="198"/>
      <c r="I29" s="197">
        <v>200000</v>
      </c>
      <c r="J29" s="198" t="s">
        <v>224</v>
      </c>
      <c r="K29" s="144" t="s">
        <v>223</v>
      </c>
      <c r="L29" s="197">
        <v>125000</v>
      </c>
      <c r="M29" s="145" t="s">
        <v>180</v>
      </c>
    </row>
    <row r="30" spans="1:13" s="60" customFormat="1" ht="50.1" customHeight="1" x14ac:dyDescent="0.2">
      <c r="A30" s="138" t="s">
        <v>242</v>
      </c>
      <c r="B30" s="181" t="s">
        <v>227</v>
      </c>
      <c r="C30" s="144" t="s">
        <v>226</v>
      </c>
      <c r="D30" s="198" t="s">
        <v>203</v>
      </c>
      <c r="E30" s="198" t="s">
        <v>15</v>
      </c>
      <c r="F30" s="201" t="s">
        <v>241</v>
      </c>
      <c r="G30" s="198" t="s">
        <v>219</v>
      </c>
      <c r="H30" s="198"/>
      <c r="I30" s="198" t="s">
        <v>203</v>
      </c>
      <c r="J30" s="198" t="s">
        <v>218</v>
      </c>
      <c r="K30" s="144" t="s">
        <v>226</v>
      </c>
      <c r="L30" s="197">
        <v>75000</v>
      </c>
      <c r="M30" s="145" t="s">
        <v>180</v>
      </c>
    </row>
    <row r="31" spans="1:13" s="60" customFormat="1" ht="50.1" customHeight="1" x14ac:dyDescent="0.2">
      <c r="A31" s="138" t="s">
        <v>240</v>
      </c>
      <c r="B31" s="181" t="s">
        <v>227</v>
      </c>
      <c r="C31" s="144" t="s">
        <v>226</v>
      </c>
      <c r="D31" s="197">
        <v>200000</v>
      </c>
      <c r="E31" s="198" t="s">
        <v>15</v>
      </c>
      <c r="F31" s="201" t="s">
        <v>239</v>
      </c>
      <c r="G31" s="197">
        <v>200000</v>
      </c>
      <c r="H31" s="198"/>
      <c r="I31" s="197">
        <v>200000</v>
      </c>
      <c r="J31" s="198" t="s">
        <v>224</v>
      </c>
      <c r="K31" s="144" t="s">
        <v>223</v>
      </c>
      <c r="L31" s="197">
        <v>125000</v>
      </c>
      <c r="M31" s="145" t="s">
        <v>180</v>
      </c>
    </row>
    <row r="32" spans="1:13" s="60" customFormat="1" ht="50.1" customHeight="1" x14ac:dyDescent="0.2">
      <c r="A32" s="138" t="s">
        <v>240</v>
      </c>
      <c r="B32" s="181" t="s">
        <v>227</v>
      </c>
      <c r="C32" s="144" t="s">
        <v>226</v>
      </c>
      <c r="D32" s="198" t="s">
        <v>203</v>
      </c>
      <c r="E32" s="198" t="s">
        <v>15</v>
      </c>
      <c r="F32" s="201" t="s">
        <v>239</v>
      </c>
      <c r="G32" s="198" t="s">
        <v>219</v>
      </c>
      <c r="H32" s="198"/>
      <c r="I32" s="198" t="s">
        <v>203</v>
      </c>
      <c r="J32" s="198" t="s">
        <v>218</v>
      </c>
      <c r="K32" s="144" t="s">
        <v>217</v>
      </c>
      <c r="L32" s="197">
        <v>75000</v>
      </c>
      <c r="M32" s="145" t="s">
        <v>180</v>
      </c>
    </row>
    <row r="33" spans="1:13" s="60" customFormat="1" ht="50.1" customHeight="1" x14ac:dyDescent="0.2">
      <c r="A33" s="138" t="s">
        <v>238</v>
      </c>
      <c r="B33" s="181" t="s">
        <v>227</v>
      </c>
      <c r="C33" s="144" t="s">
        <v>226</v>
      </c>
      <c r="D33" s="197">
        <v>200000</v>
      </c>
      <c r="E33" s="198" t="s">
        <v>15</v>
      </c>
      <c r="F33" s="199">
        <v>43892</v>
      </c>
      <c r="G33" s="197">
        <v>200000</v>
      </c>
      <c r="H33" s="198"/>
      <c r="I33" s="197">
        <v>200000</v>
      </c>
      <c r="J33" s="198" t="s">
        <v>218</v>
      </c>
      <c r="K33" s="144" t="s">
        <v>217</v>
      </c>
      <c r="L33" s="197">
        <v>135000</v>
      </c>
      <c r="M33" s="145" t="s">
        <v>180</v>
      </c>
    </row>
    <row r="34" spans="1:13" s="60" customFormat="1" ht="50.1" customHeight="1" x14ac:dyDescent="0.2">
      <c r="A34" s="138" t="s">
        <v>238</v>
      </c>
      <c r="B34" s="181" t="s">
        <v>227</v>
      </c>
      <c r="C34" s="144" t="s">
        <v>226</v>
      </c>
      <c r="D34" s="198" t="s">
        <v>203</v>
      </c>
      <c r="E34" s="198" t="s">
        <v>15</v>
      </c>
      <c r="F34" s="199">
        <v>43892</v>
      </c>
      <c r="G34" s="198" t="s">
        <v>219</v>
      </c>
      <c r="H34" s="198"/>
      <c r="I34" s="198" t="s">
        <v>203</v>
      </c>
      <c r="J34" s="198" t="s">
        <v>218</v>
      </c>
      <c r="K34" s="144" t="s">
        <v>217</v>
      </c>
      <c r="L34" s="197">
        <v>65000</v>
      </c>
      <c r="M34" s="145" t="s">
        <v>180</v>
      </c>
    </row>
    <row r="35" spans="1:13" s="60" customFormat="1" ht="50.1" customHeight="1" x14ac:dyDescent="0.2">
      <c r="A35" s="138" t="s">
        <v>237</v>
      </c>
      <c r="B35" s="181" t="s">
        <v>227</v>
      </c>
      <c r="C35" s="144" t="s">
        <v>226</v>
      </c>
      <c r="D35" s="197">
        <v>200000</v>
      </c>
      <c r="E35" s="198" t="s">
        <v>15</v>
      </c>
      <c r="F35" s="199">
        <v>44106</v>
      </c>
      <c r="G35" s="197">
        <v>200000</v>
      </c>
      <c r="H35" s="198"/>
      <c r="I35" s="197">
        <v>200000</v>
      </c>
      <c r="J35" s="198" t="s">
        <v>218</v>
      </c>
      <c r="K35" s="144" t="s">
        <v>217</v>
      </c>
      <c r="L35" s="197">
        <v>135000</v>
      </c>
      <c r="M35" s="145" t="s">
        <v>180</v>
      </c>
    </row>
    <row r="36" spans="1:13" s="60" customFormat="1" ht="50.1" customHeight="1" x14ac:dyDescent="0.2">
      <c r="A36" s="138" t="s">
        <v>237</v>
      </c>
      <c r="B36" s="181" t="s">
        <v>227</v>
      </c>
      <c r="C36" s="144" t="s">
        <v>226</v>
      </c>
      <c r="D36" s="198" t="s">
        <v>203</v>
      </c>
      <c r="E36" s="198" t="s">
        <v>15</v>
      </c>
      <c r="F36" s="199">
        <v>44106</v>
      </c>
      <c r="G36" s="198" t="s">
        <v>219</v>
      </c>
      <c r="H36" s="198"/>
      <c r="I36" s="198" t="s">
        <v>203</v>
      </c>
      <c r="J36" s="198" t="s">
        <v>218</v>
      </c>
      <c r="K36" s="144" t="s">
        <v>217</v>
      </c>
      <c r="L36" s="197">
        <v>65000</v>
      </c>
      <c r="M36" s="145" t="s">
        <v>180</v>
      </c>
    </row>
    <row r="37" spans="1:13" s="60" customFormat="1" ht="50.1" customHeight="1" x14ac:dyDescent="0.2">
      <c r="A37" s="138" t="s">
        <v>236</v>
      </c>
      <c r="B37" s="181" t="s">
        <v>227</v>
      </c>
      <c r="C37" s="144" t="s">
        <v>226</v>
      </c>
      <c r="D37" s="197">
        <v>200000</v>
      </c>
      <c r="E37" s="198" t="s">
        <v>15</v>
      </c>
      <c r="F37" s="201" t="s">
        <v>235</v>
      </c>
      <c r="G37" s="197">
        <v>200000</v>
      </c>
      <c r="H37" s="198"/>
      <c r="I37" s="197">
        <v>200000</v>
      </c>
      <c r="J37" s="198" t="s">
        <v>218</v>
      </c>
      <c r="K37" s="144" t="s">
        <v>217</v>
      </c>
      <c r="L37" s="197">
        <v>125000</v>
      </c>
      <c r="M37" s="145" t="s">
        <v>180</v>
      </c>
    </row>
    <row r="38" spans="1:13" s="60" customFormat="1" ht="50.1" customHeight="1" x14ac:dyDescent="0.2">
      <c r="A38" s="138" t="s">
        <v>236</v>
      </c>
      <c r="B38" s="181" t="s">
        <v>227</v>
      </c>
      <c r="C38" s="144" t="s">
        <v>226</v>
      </c>
      <c r="D38" s="198" t="s">
        <v>203</v>
      </c>
      <c r="E38" s="198" t="s">
        <v>15</v>
      </c>
      <c r="F38" s="201" t="s">
        <v>235</v>
      </c>
      <c r="G38" s="198" t="s">
        <v>219</v>
      </c>
      <c r="H38" s="198"/>
      <c r="I38" s="198" t="s">
        <v>203</v>
      </c>
      <c r="J38" s="198" t="s">
        <v>218</v>
      </c>
      <c r="K38" s="144" t="s">
        <v>217</v>
      </c>
      <c r="L38" s="197">
        <v>75000</v>
      </c>
      <c r="M38" s="145" t="s">
        <v>180</v>
      </c>
    </row>
    <row r="39" spans="1:13" s="60" customFormat="1" ht="50.1" customHeight="1" x14ac:dyDescent="0.2">
      <c r="A39" s="138" t="s">
        <v>234</v>
      </c>
      <c r="B39" s="181" t="s">
        <v>227</v>
      </c>
      <c r="C39" s="144" t="s">
        <v>226</v>
      </c>
      <c r="D39" s="197">
        <v>200000</v>
      </c>
      <c r="E39" s="198" t="s">
        <v>15</v>
      </c>
      <c r="F39" s="201" t="s">
        <v>233</v>
      </c>
      <c r="G39" s="197">
        <v>200000</v>
      </c>
      <c r="H39" s="198"/>
      <c r="I39" s="197">
        <v>200000</v>
      </c>
      <c r="J39" s="198" t="s">
        <v>218</v>
      </c>
      <c r="K39" s="144" t="s">
        <v>217</v>
      </c>
      <c r="L39" s="197">
        <v>125000</v>
      </c>
      <c r="M39" s="145" t="s">
        <v>180</v>
      </c>
    </row>
    <row r="40" spans="1:13" s="60" customFormat="1" ht="50.1" customHeight="1" x14ac:dyDescent="0.2">
      <c r="A40" s="138" t="s">
        <v>234</v>
      </c>
      <c r="B40" s="181" t="s">
        <v>227</v>
      </c>
      <c r="C40" s="144" t="s">
        <v>226</v>
      </c>
      <c r="D40" s="198" t="s">
        <v>203</v>
      </c>
      <c r="E40" s="198" t="s">
        <v>15</v>
      </c>
      <c r="F40" s="201" t="s">
        <v>233</v>
      </c>
      <c r="G40" s="198" t="s">
        <v>219</v>
      </c>
      <c r="H40" s="198"/>
      <c r="I40" s="198" t="s">
        <v>203</v>
      </c>
      <c r="J40" s="198" t="s">
        <v>218</v>
      </c>
      <c r="K40" s="144" t="s">
        <v>217</v>
      </c>
      <c r="L40" s="197">
        <v>75000</v>
      </c>
      <c r="M40" s="145" t="s">
        <v>180</v>
      </c>
    </row>
    <row r="41" spans="1:13" s="60" customFormat="1" ht="50.1" customHeight="1" x14ac:dyDescent="0.2">
      <c r="A41" s="138" t="s">
        <v>232</v>
      </c>
      <c r="B41" s="181" t="s">
        <v>227</v>
      </c>
      <c r="C41" s="144" t="s">
        <v>226</v>
      </c>
      <c r="D41" s="197">
        <v>200000</v>
      </c>
      <c r="E41" s="198" t="s">
        <v>15</v>
      </c>
      <c r="F41" s="201" t="s">
        <v>231</v>
      </c>
      <c r="G41" s="197">
        <v>200000</v>
      </c>
      <c r="H41" s="198"/>
      <c r="I41" s="197">
        <v>200000</v>
      </c>
      <c r="J41" s="198" t="s">
        <v>218</v>
      </c>
      <c r="K41" s="144" t="s">
        <v>217</v>
      </c>
      <c r="L41" s="197">
        <v>125000</v>
      </c>
      <c r="M41" s="145" t="s">
        <v>180</v>
      </c>
    </row>
    <row r="42" spans="1:13" s="60" customFormat="1" ht="50.1" customHeight="1" x14ac:dyDescent="0.2">
      <c r="A42" s="138" t="s">
        <v>232</v>
      </c>
      <c r="B42" s="181" t="s">
        <v>227</v>
      </c>
      <c r="C42" s="144" t="s">
        <v>226</v>
      </c>
      <c r="D42" s="198" t="s">
        <v>203</v>
      </c>
      <c r="E42" s="198" t="s">
        <v>15</v>
      </c>
      <c r="F42" s="201" t="s">
        <v>231</v>
      </c>
      <c r="G42" s="198" t="s">
        <v>219</v>
      </c>
      <c r="H42" s="198"/>
      <c r="I42" s="198" t="s">
        <v>203</v>
      </c>
      <c r="J42" s="198" t="s">
        <v>218</v>
      </c>
      <c r="K42" s="144" t="s">
        <v>217</v>
      </c>
      <c r="L42" s="197">
        <v>75000</v>
      </c>
      <c r="M42" s="145" t="s">
        <v>180</v>
      </c>
    </row>
    <row r="43" spans="1:13" s="60" customFormat="1" ht="50.1" customHeight="1" x14ac:dyDescent="0.2">
      <c r="A43" s="138" t="s">
        <v>230</v>
      </c>
      <c r="B43" s="181" t="s">
        <v>227</v>
      </c>
      <c r="C43" s="144" t="s">
        <v>226</v>
      </c>
      <c r="D43" s="197">
        <v>200000</v>
      </c>
      <c r="E43" s="198" t="s">
        <v>15</v>
      </c>
      <c r="F43" s="199">
        <v>43954</v>
      </c>
      <c r="G43" s="197">
        <v>200000</v>
      </c>
      <c r="H43" s="198"/>
      <c r="I43" s="197">
        <v>200000</v>
      </c>
      <c r="J43" s="198" t="s">
        <v>224</v>
      </c>
      <c r="K43" s="144" t="s">
        <v>223</v>
      </c>
      <c r="L43" s="197">
        <v>125000</v>
      </c>
      <c r="M43" s="145" t="s">
        <v>180</v>
      </c>
    </row>
    <row r="44" spans="1:13" s="60" customFormat="1" ht="50.1" customHeight="1" x14ac:dyDescent="0.2">
      <c r="A44" s="138" t="s">
        <v>230</v>
      </c>
      <c r="B44" s="181" t="s">
        <v>227</v>
      </c>
      <c r="C44" s="144" t="s">
        <v>226</v>
      </c>
      <c r="D44" s="198" t="s">
        <v>203</v>
      </c>
      <c r="E44" s="198" t="s">
        <v>15</v>
      </c>
      <c r="F44" s="199">
        <v>43954</v>
      </c>
      <c r="G44" s="198" t="s">
        <v>219</v>
      </c>
      <c r="H44" s="198"/>
      <c r="I44" s="198" t="s">
        <v>203</v>
      </c>
      <c r="J44" s="198" t="s">
        <v>218</v>
      </c>
      <c r="K44" s="144" t="s">
        <v>217</v>
      </c>
      <c r="L44" s="197">
        <v>75000</v>
      </c>
      <c r="M44" s="145" t="s">
        <v>180</v>
      </c>
    </row>
    <row r="45" spans="1:13" s="60" customFormat="1" ht="50.1" customHeight="1" x14ac:dyDescent="0.2">
      <c r="A45" s="138" t="s">
        <v>229</v>
      </c>
      <c r="B45" s="181" t="s">
        <v>227</v>
      </c>
      <c r="C45" s="144" t="s">
        <v>226</v>
      </c>
      <c r="D45" s="197">
        <v>200000</v>
      </c>
      <c r="E45" s="198" t="s">
        <v>15</v>
      </c>
      <c r="F45" s="199">
        <v>44168</v>
      </c>
      <c r="G45" s="197">
        <v>200000</v>
      </c>
      <c r="H45" s="198"/>
      <c r="I45" s="197">
        <v>200000</v>
      </c>
      <c r="J45" s="198" t="s">
        <v>224</v>
      </c>
      <c r="K45" s="144" t="s">
        <v>223</v>
      </c>
      <c r="L45" s="197">
        <v>125000</v>
      </c>
      <c r="M45" s="145" t="s">
        <v>180</v>
      </c>
    </row>
    <row r="46" spans="1:13" s="60" customFormat="1" ht="50.1" customHeight="1" x14ac:dyDescent="0.2">
      <c r="A46" s="138" t="s">
        <v>229</v>
      </c>
      <c r="B46" s="181" t="s">
        <v>227</v>
      </c>
      <c r="C46" s="144" t="s">
        <v>226</v>
      </c>
      <c r="D46" s="198" t="s">
        <v>203</v>
      </c>
      <c r="E46" s="198" t="s">
        <v>15</v>
      </c>
      <c r="F46" s="199">
        <v>44168</v>
      </c>
      <c r="G46" s="198" t="s">
        <v>219</v>
      </c>
      <c r="H46" s="198"/>
      <c r="I46" s="198" t="s">
        <v>203</v>
      </c>
      <c r="J46" s="198" t="s">
        <v>218</v>
      </c>
      <c r="K46" s="144" t="s">
        <v>217</v>
      </c>
      <c r="L46" s="197">
        <v>75000</v>
      </c>
      <c r="M46" s="145" t="s">
        <v>180</v>
      </c>
    </row>
    <row r="47" spans="1:13" s="60" customFormat="1" ht="50.1" customHeight="1" x14ac:dyDescent="0.2">
      <c r="A47" s="138" t="s">
        <v>228</v>
      </c>
      <c r="B47" s="181" t="s">
        <v>227</v>
      </c>
      <c r="C47" s="144" t="s">
        <v>226</v>
      </c>
      <c r="D47" s="197">
        <v>200000</v>
      </c>
      <c r="E47" s="198" t="s">
        <v>15</v>
      </c>
      <c r="F47" s="201" t="s">
        <v>225</v>
      </c>
      <c r="G47" s="197">
        <v>200000</v>
      </c>
      <c r="H47" s="198"/>
      <c r="I47" s="197">
        <v>200000</v>
      </c>
      <c r="J47" s="198" t="s">
        <v>224</v>
      </c>
      <c r="K47" s="144" t="s">
        <v>223</v>
      </c>
      <c r="L47" s="197">
        <v>125000</v>
      </c>
      <c r="M47" s="145" t="s">
        <v>180</v>
      </c>
    </row>
    <row r="48" spans="1:13" s="60" customFormat="1" ht="50.1" customHeight="1" x14ac:dyDescent="0.2">
      <c r="A48" s="138" t="s">
        <v>228</v>
      </c>
      <c r="B48" s="181" t="s">
        <v>227</v>
      </c>
      <c r="C48" s="144" t="s">
        <v>226</v>
      </c>
      <c r="D48" s="198" t="s">
        <v>203</v>
      </c>
      <c r="E48" s="198" t="s">
        <v>15</v>
      </c>
      <c r="F48" s="201" t="s">
        <v>225</v>
      </c>
      <c r="G48" s="200"/>
      <c r="H48" s="198"/>
      <c r="I48" s="198" t="s">
        <v>219</v>
      </c>
      <c r="J48" s="198" t="s">
        <v>218</v>
      </c>
      <c r="K48" s="144" t="s">
        <v>217</v>
      </c>
      <c r="L48" s="197">
        <v>75000</v>
      </c>
      <c r="M48" s="145" t="s">
        <v>180</v>
      </c>
    </row>
    <row r="49" spans="1:37" s="60" customFormat="1" ht="50.1" customHeight="1" x14ac:dyDescent="0.2">
      <c r="A49" s="138" t="s">
        <v>222</v>
      </c>
      <c r="B49" s="181" t="s">
        <v>221</v>
      </c>
      <c r="C49" s="144" t="s">
        <v>220</v>
      </c>
      <c r="D49" s="197">
        <v>250000</v>
      </c>
      <c r="E49" s="198" t="s">
        <v>15</v>
      </c>
      <c r="F49" s="199">
        <v>43933</v>
      </c>
      <c r="G49" s="197">
        <v>250000</v>
      </c>
      <c r="H49" s="198"/>
      <c r="I49" s="197">
        <v>250000</v>
      </c>
      <c r="J49" s="198" t="s">
        <v>224</v>
      </c>
      <c r="K49" s="144" t="s">
        <v>223</v>
      </c>
      <c r="L49" s="197">
        <v>150000</v>
      </c>
      <c r="M49" s="145" t="s">
        <v>180</v>
      </c>
    </row>
    <row r="50" spans="1:37" s="60" customFormat="1" ht="50.1" customHeight="1" x14ac:dyDescent="0.2">
      <c r="A50" s="138" t="s">
        <v>222</v>
      </c>
      <c r="B50" s="181" t="s">
        <v>221</v>
      </c>
      <c r="C50" s="144" t="s">
        <v>220</v>
      </c>
      <c r="D50" s="198" t="s">
        <v>219</v>
      </c>
      <c r="E50" s="198" t="s">
        <v>15</v>
      </c>
      <c r="F50" s="199">
        <v>43933</v>
      </c>
      <c r="G50" s="198" t="s">
        <v>219</v>
      </c>
      <c r="H50" s="198"/>
      <c r="I50" s="198" t="s">
        <v>203</v>
      </c>
      <c r="J50" s="198" t="s">
        <v>218</v>
      </c>
      <c r="K50" s="144" t="s">
        <v>217</v>
      </c>
      <c r="L50" s="197">
        <v>100000</v>
      </c>
      <c r="M50" s="145" t="s">
        <v>180</v>
      </c>
    </row>
    <row r="51" spans="1:37" s="60" customFormat="1" ht="25.5" customHeight="1" x14ac:dyDescent="0.25">
      <c r="A51" s="66"/>
      <c r="B51" s="152"/>
      <c r="C51" s="166" t="s">
        <v>211</v>
      </c>
      <c r="D51" s="193">
        <v>3200000</v>
      </c>
      <c r="E51" s="195"/>
      <c r="F51" s="153"/>
      <c r="G51" s="196">
        <v>3200000</v>
      </c>
      <c r="H51" s="195"/>
      <c r="I51" s="193">
        <v>3200000</v>
      </c>
      <c r="J51" s="195"/>
      <c r="K51" s="194"/>
      <c r="L51" s="193">
        <v>3200000</v>
      </c>
      <c r="M51" s="150"/>
    </row>
    <row r="52" spans="1:37" s="60" customFormat="1" ht="21.75" customHeight="1" x14ac:dyDescent="0.25">
      <c r="A52" s="126"/>
      <c r="B52" s="80"/>
      <c r="C52" s="192"/>
      <c r="D52" s="169"/>
      <c r="E52" s="72"/>
      <c r="F52" s="71"/>
      <c r="G52" s="191"/>
      <c r="H52" s="72"/>
      <c r="I52" s="169"/>
      <c r="J52" s="72"/>
      <c r="K52" s="170"/>
      <c r="L52" s="169"/>
      <c r="M52" s="68"/>
    </row>
    <row r="53" spans="1:37" s="60" customFormat="1" ht="35.25" customHeight="1" x14ac:dyDescent="0.2">
      <c r="A53" s="180" t="s">
        <v>216</v>
      </c>
      <c r="B53" s="190" t="s">
        <v>215</v>
      </c>
      <c r="C53" s="144" t="s">
        <v>214</v>
      </c>
      <c r="D53" s="179">
        <v>13751.8</v>
      </c>
      <c r="E53" s="180" t="s">
        <v>15</v>
      </c>
      <c r="F53" s="148" t="s">
        <v>213</v>
      </c>
      <c r="G53" s="189"/>
      <c r="H53" s="179">
        <v>13751.8</v>
      </c>
      <c r="I53" s="179">
        <v>13751.8</v>
      </c>
      <c r="J53" s="96" t="s">
        <v>30</v>
      </c>
      <c r="K53" s="144" t="s">
        <v>212</v>
      </c>
      <c r="L53" s="179">
        <v>13751.8</v>
      </c>
      <c r="M53" s="145" t="s">
        <v>180</v>
      </c>
    </row>
    <row r="54" spans="1:37" s="60" customFormat="1" ht="25.5" customHeight="1" x14ac:dyDescent="0.25">
      <c r="A54" s="66"/>
      <c r="B54" s="63"/>
      <c r="C54" s="67" t="s">
        <v>211</v>
      </c>
      <c r="D54" s="173">
        <v>13751.8</v>
      </c>
      <c r="E54" s="119"/>
      <c r="F54" s="118"/>
      <c r="G54" s="119" t="s">
        <v>203</v>
      </c>
      <c r="H54" s="173">
        <v>13751.8</v>
      </c>
      <c r="I54" s="173">
        <f>H54</f>
        <v>13751.8</v>
      </c>
      <c r="J54" s="119"/>
      <c r="K54" s="174"/>
      <c r="L54" s="173">
        <v>13751.8</v>
      </c>
      <c r="M54" s="150"/>
    </row>
    <row r="55" spans="1:37" s="60" customFormat="1" ht="23.25" customHeight="1" x14ac:dyDescent="0.25">
      <c r="A55" s="188"/>
      <c r="B55" s="187"/>
      <c r="C55" s="186"/>
      <c r="D55" s="182"/>
      <c r="E55" s="184"/>
      <c r="F55" s="185"/>
      <c r="G55" s="184"/>
      <c r="H55" s="182"/>
      <c r="I55" s="182"/>
      <c r="J55" s="184"/>
      <c r="K55" s="183"/>
      <c r="L55" s="182"/>
      <c r="M55" s="160"/>
    </row>
    <row r="56" spans="1:37" s="60" customFormat="1" ht="38.25" customHeight="1" x14ac:dyDescent="0.2">
      <c r="A56" s="96" t="s">
        <v>210</v>
      </c>
      <c r="B56" s="181" t="s">
        <v>209</v>
      </c>
      <c r="C56" s="144" t="s">
        <v>208</v>
      </c>
      <c r="D56" s="177">
        <v>52923</v>
      </c>
      <c r="E56" s="180" t="s">
        <v>15</v>
      </c>
      <c r="F56" s="148" t="s">
        <v>207</v>
      </c>
      <c r="G56" s="177"/>
      <c r="H56" s="179">
        <v>52923</v>
      </c>
      <c r="I56" s="178"/>
      <c r="J56" s="96" t="s">
        <v>206</v>
      </c>
      <c r="K56" s="144" t="s">
        <v>205</v>
      </c>
      <c r="L56" s="177">
        <v>52923</v>
      </c>
      <c r="M56" s="145" t="s">
        <v>180</v>
      </c>
    </row>
    <row r="57" spans="1:37" s="126" customFormat="1" ht="25.5" customHeight="1" x14ac:dyDescent="0.25">
      <c r="A57" s="176"/>
      <c r="B57" s="63"/>
      <c r="C57" s="67" t="s">
        <v>204</v>
      </c>
      <c r="D57" s="173">
        <f>SUM(D56:D56)</f>
        <v>52923</v>
      </c>
      <c r="E57" s="119" t="s">
        <v>203</v>
      </c>
      <c r="F57" s="175"/>
      <c r="G57" s="173">
        <f>SUM(G56:G56)</f>
        <v>0</v>
      </c>
      <c r="H57" s="173">
        <f>SUM(H56:H56)</f>
        <v>52923</v>
      </c>
      <c r="I57" s="173">
        <f>H57</f>
        <v>52923</v>
      </c>
      <c r="J57" s="119" t="s">
        <v>203</v>
      </c>
      <c r="K57" s="174" t="s">
        <v>203</v>
      </c>
      <c r="L57" s="173">
        <f>SUM(L56:L56)</f>
        <v>52923</v>
      </c>
      <c r="M57" s="150"/>
      <c r="N57" s="60"/>
      <c r="O57" s="60"/>
      <c r="P57" s="60"/>
      <c r="Q57" s="60"/>
      <c r="R57" s="60"/>
      <c r="S57" s="60"/>
      <c r="T57" s="60"/>
      <c r="U57" s="60"/>
      <c r="V57" s="60"/>
      <c r="W57" s="60"/>
      <c r="X57" s="60"/>
      <c r="Y57" s="60"/>
      <c r="Z57" s="60"/>
      <c r="AA57" s="60"/>
      <c r="AB57" s="60"/>
      <c r="AC57" s="60"/>
      <c r="AD57" s="60"/>
      <c r="AE57" s="60"/>
      <c r="AF57" s="60"/>
      <c r="AG57" s="60"/>
      <c r="AH57" s="60"/>
      <c r="AI57" s="60"/>
      <c r="AJ57" s="60"/>
      <c r="AK57" s="60"/>
    </row>
    <row r="58" spans="1:37" s="126" customFormat="1" ht="29.25" customHeight="1" x14ac:dyDescent="0.25">
      <c r="A58" s="172" t="s">
        <v>202</v>
      </c>
      <c r="B58" s="80"/>
      <c r="C58" s="70"/>
      <c r="D58" s="169"/>
      <c r="E58" s="72"/>
      <c r="F58" s="171"/>
      <c r="G58" s="169"/>
      <c r="H58" s="169"/>
      <c r="I58" s="169"/>
      <c r="J58" s="72"/>
      <c r="K58" s="170"/>
      <c r="L58" s="169"/>
      <c r="M58" s="68"/>
      <c r="N58" s="60"/>
      <c r="O58" s="60"/>
      <c r="P58" s="60"/>
      <c r="Q58" s="60"/>
      <c r="R58" s="60"/>
      <c r="S58" s="60"/>
      <c r="T58" s="60"/>
      <c r="U58" s="60"/>
      <c r="V58" s="60"/>
      <c r="W58" s="60"/>
      <c r="X58" s="60"/>
      <c r="Y58" s="60"/>
      <c r="Z58" s="60"/>
      <c r="AA58" s="60"/>
      <c r="AB58" s="60"/>
      <c r="AC58" s="60"/>
      <c r="AD58" s="60"/>
      <c r="AE58" s="60"/>
      <c r="AF58" s="60"/>
      <c r="AG58" s="60"/>
      <c r="AH58" s="60"/>
      <c r="AI58" s="60"/>
      <c r="AJ58" s="60"/>
      <c r="AK58" s="60"/>
    </row>
    <row r="59" spans="1:37" s="126" customFormat="1" ht="27.75" customHeight="1" x14ac:dyDescent="0.2">
      <c r="A59" s="138" t="s">
        <v>201</v>
      </c>
      <c r="B59" s="96" t="s">
        <v>200</v>
      </c>
      <c r="C59" s="96" t="s">
        <v>199</v>
      </c>
      <c r="D59" s="136">
        <v>23010</v>
      </c>
      <c r="E59" s="138" t="s">
        <v>15</v>
      </c>
      <c r="F59" s="127">
        <v>44628</v>
      </c>
      <c r="G59" s="136">
        <v>23010</v>
      </c>
      <c r="H59" s="168"/>
      <c r="I59" s="136">
        <v>23010</v>
      </c>
      <c r="J59" s="68" t="s">
        <v>46</v>
      </c>
      <c r="K59" s="96" t="s">
        <v>198</v>
      </c>
      <c r="L59" s="136">
        <v>23010</v>
      </c>
      <c r="M59" s="73" t="s">
        <v>180</v>
      </c>
      <c r="N59" s="60"/>
      <c r="O59" s="60"/>
      <c r="P59" s="60"/>
      <c r="Q59" s="60"/>
      <c r="R59" s="60"/>
      <c r="S59" s="60"/>
      <c r="T59" s="60"/>
      <c r="U59" s="60"/>
      <c r="V59" s="60"/>
      <c r="W59" s="60"/>
      <c r="X59" s="60"/>
      <c r="Y59" s="60"/>
      <c r="Z59" s="60"/>
      <c r="AA59" s="60"/>
      <c r="AB59" s="60"/>
      <c r="AC59" s="60"/>
      <c r="AD59" s="60"/>
      <c r="AE59" s="60"/>
      <c r="AF59" s="60"/>
      <c r="AG59" s="60"/>
      <c r="AH59" s="60"/>
      <c r="AI59" s="60"/>
      <c r="AJ59" s="60"/>
      <c r="AK59" s="60"/>
    </row>
    <row r="60" spans="1:37" s="60" customFormat="1" ht="25.5" customHeight="1" x14ac:dyDescent="0.25">
      <c r="A60" s="155"/>
      <c r="B60" s="167"/>
      <c r="C60" s="166" t="s">
        <v>197</v>
      </c>
      <c r="D60" s="151">
        <f>SUM(D59:D59)</f>
        <v>23010</v>
      </c>
      <c r="E60" s="153"/>
      <c r="F60" s="153"/>
      <c r="G60" s="151">
        <f>SUM(G59:G59)</f>
        <v>23010</v>
      </c>
      <c r="H60" s="151"/>
      <c r="I60" s="151">
        <f>SUM(I59:I59)</f>
        <v>23010</v>
      </c>
      <c r="J60" s="153"/>
      <c r="K60" s="153"/>
      <c r="L60" s="151">
        <f>SUM(L59:L59)</f>
        <v>23010</v>
      </c>
      <c r="M60" s="150"/>
    </row>
    <row r="61" spans="1:37" s="60" customFormat="1" ht="25.5" customHeight="1" x14ac:dyDescent="0.25">
      <c r="A61" s="70" t="s">
        <v>196</v>
      </c>
      <c r="B61" s="126"/>
      <c r="C61" s="70"/>
      <c r="D61" s="69"/>
      <c r="E61" s="126"/>
      <c r="F61" s="71"/>
      <c r="G61" s="69"/>
      <c r="H61" s="71"/>
      <c r="I61" s="69"/>
      <c r="J61" s="80"/>
      <c r="K61" s="80"/>
      <c r="L61" s="69"/>
      <c r="M61" s="68"/>
    </row>
    <row r="62" spans="1:37" s="60" customFormat="1" ht="19.5" customHeight="1" x14ac:dyDescent="0.2">
      <c r="A62" s="96" t="s">
        <v>195</v>
      </c>
      <c r="B62" s="96" t="s">
        <v>194</v>
      </c>
      <c r="C62" s="96" t="s">
        <v>193</v>
      </c>
      <c r="D62" s="136">
        <v>726.51</v>
      </c>
      <c r="E62" s="138" t="s">
        <v>15</v>
      </c>
      <c r="F62" s="127">
        <v>44630</v>
      </c>
      <c r="G62" s="136">
        <v>726.51</v>
      </c>
      <c r="H62" s="148"/>
      <c r="I62" s="136">
        <v>726.51</v>
      </c>
      <c r="J62" s="96"/>
      <c r="K62" s="96" t="s">
        <v>193</v>
      </c>
      <c r="L62" s="136">
        <v>726.51</v>
      </c>
      <c r="M62" s="127">
        <v>44630</v>
      </c>
    </row>
    <row r="63" spans="1:37" s="60" customFormat="1" ht="25.5" customHeight="1" x14ac:dyDescent="0.25">
      <c r="A63" s="155"/>
      <c r="B63" s="152"/>
      <c r="C63" s="166" t="s">
        <v>192</v>
      </c>
      <c r="D63" s="151">
        <f>SUM(D62)</f>
        <v>726.51</v>
      </c>
      <c r="E63" s="155"/>
      <c r="F63" s="153"/>
      <c r="G63" s="151">
        <f>SUM(G62)</f>
        <v>726.51</v>
      </c>
      <c r="H63" s="153"/>
      <c r="I63" s="151">
        <f>SUM(I62)</f>
        <v>726.51</v>
      </c>
      <c r="J63" s="152"/>
      <c r="K63" s="152"/>
      <c r="L63" s="151">
        <f>SUM(L62)</f>
        <v>726.51</v>
      </c>
      <c r="M63" s="150"/>
    </row>
    <row r="64" spans="1:37" s="60" customFormat="1" ht="27.75" customHeight="1" x14ac:dyDescent="0.25">
      <c r="A64" s="165" t="s">
        <v>191</v>
      </c>
      <c r="B64" s="76"/>
      <c r="C64" s="165"/>
      <c r="D64" s="161"/>
      <c r="E64" s="164"/>
      <c r="F64" s="163"/>
      <c r="G64" s="161"/>
      <c r="H64" s="163"/>
      <c r="I64" s="161"/>
      <c r="J64" s="162"/>
      <c r="K64" s="162"/>
      <c r="L64" s="161"/>
      <c r="M64" s="160"/>
    </row>
    <row r="65" spans="1:45" s="60" customFormat="1" ht="36" customHeight="1" x14ac:dyDescent="0.25">
      <c r="A65" s="159" t="s">
        <v>190</v>
      </c>
      <c r="B65" s="158" t="s">
        <v>145</v>
      </c>
      <c r="C65" s="144" t="s">
        <v>189</v>
      </c>
      <c r="D65" s="156">
        <v>34134.03</v>
      </c>
      <c r="E65" s="138" t="s">
        <v>15</v>
      </c>
      <c r="F65" s="157">
        <v>44876</v>
      </c>
      <c r="G65" s="156">
        <v>34134.03</v>
      </c>
      <c r="H65" s="147"/>
      <c r="I65" s="156">
        <v>34134.03</v>
      </c>
      <c r="J65" s="68" t="s">
        <v>30</v>
      </c>
      <c r="K65" s="144" t="s">
        <v>29</v>
      </c>
      <c r="L65" s="156">
        <v>34134.03</v>
      </c>
      <c r="M65" s="145" t="s">
        <v>180</v>
      </c>
    </row>
    <row r="66" spans="1:45" s="126" customFormat="1" ht="25.5" customHeight="1" x14ac:dyDescent="0.25">
      <c r="A66" s="66"/>
      <c r="B66" s="63"/>
      <c r="C66" s="67" t="s">
        <v>188</v>
      </c>
      <c r="D66" s="151">
        <f>SUM(D65:D65)</f>
        <v>34134.03</v>
      </c>
      <c r="E66" s="155"/>
      <c r="F66" s="154"/>
      <c r="G66" s="151">
        <f>SUM(G65:G65)</f>
        <v>34134.03</v>
      </c>
      <c r="H66" s="153"/>
      <c r="I66" s="151">
        <f>SUM(I65:I65)</f>
        <v>34134.03</v>
      </c>
      <c r="J66" s="152"/>
      <c r="K66" s="152"/>
      <c r="L66" s="151">
        <f>SUM(L65:L65)</f>
        <v>34134.03</v>
      </c>
      <c r="M66" s="150"/>
      <c r="N66" s="60"/>
      <c r="O66" s="60"/>
      <c r="P66" s="60"/>
      <c r="Q66" s="60"/>
      <c r="R66" s="60"/>
      <c r="S66" s="60"/>
      <c r="T66" s="60"/>
      <c r="U66" s="60"/>
      <c r="V66" s="60"/>
      <c r="W66" s="60"/>
      <c r="X66" s="60"/>
      <c r="Y66" s="60"/>
      <c r="Z66" s="60"/>
      <c r="AA66" s="60"/>
      <c r="AB66" s="60"/>
      <c r="AC66" s="60"/>
      <c r="AD66" s="60"/>
      <c r="AE66" s="60"/>
      <c r="AF66" s="60"/>
      <c r="AG66" s="60"/>
      <c r="AH66" s="60"/>
      <c r="AI66" s="60"/>
      <c r="AJ66" s="60"/>
      <c r="AK66" s="60"/>
      <c r="AL66" s="60"/>
      <c r="AM66" s="60"/>
      <c r="AN66" s="60"/>
      <c r="AO66" s="60"/>
      <c r="AP66" s="60"/>
      <c r="AQ66" s="60"/>
      <c r="AR66" s="60"/>
      <c r="AS66" s="60"/>
    </row>
    <row r="67" spans="1:45" s="149" customFormat="1" ht="34.5" customHeight="1" x14ac:dyDescent="0.25">
      <c r="A67" s="70" t="s">
        <v>187</v>
      </c>
      <c r="B67" s="126"/>
      <c r="C67" s="70"/>
      <c r="D67" s="69"/>
      <c r="E67" s="126"/>
      <c r="F67" s="84"/>
      <c r="G67" s="69"/>
      <c r="H67" s="71"/>
      <c r="I67" s="69"/>
      <c r="J67" s="80"/>
      <c r="K67" s="80"/>
      <c r="L67" s="69"/>
      <c r="M67" s="68"/>
      <c r="N67" s="60"/>
      <c r="O67" s="60"/>
      <c r="P67" s="60"/>
      <c r="Q67" s="60"/>
      <c r="R67" s="60"/>
      <c r="S67" s="60"/>
      <c r="T67" s="60"/>
      <c r="U67" s="60"/>
      <c r="V67" s="60"/>
      <c r="W67" s="60"/>
      <c r="X67" s="60"/>
      <c r="Y67" s="60"/>
      <c r="Z67" s="60"/>
      <c r="AA67" s="60"/>
      <c r="AB67" s="60"/>
      <c r="AC67" s="60"/>
      <c r="AD67" s="60"/>
      <c r="AE67" s="60"/>
      <c r="AF67" s="60"/>
      <c r="AG67" s="60"/>
      <c r="AH67" s="60"/>
      <c r="AI67" s="60"/>
      <c r="AJ67" s="60"/>
      <c r="AK67" s="60"/>
      <c r="AL67" s="60"/>
    </row>
    <row r="68" spans="1:45" s="60" customFormat="1" ht="31.5" customHeight="1" x14ac:dyDescent="0.25">
      <c r="A68" s="138" t="s">
        <v>186</v>
      </c>
      <c r="B68" s="96" t="s">
        <v>185</v>
      </c>
      <c r="C68" s="96" t="s">
        <v>184</v>
      </c>
      <c r="D68" s="136">
        <v>949455.19</v>
      </c>
      <c r="E68" s="138" t="s">
        <v>15</v>
      </c>
      <c r="F68" s="148" t="s">
        <v>183</v>
      </c>
      <c r="G68" s="136">
        <v>949455.19</v>
      </c>
      <c r="H68" s="147"/>
      <c r="I68" s="136">
        <v>949455.19</v>
      </c>
      <c r="J68" s="146" t="s">
        <v>182</v>
      </c>
      <c r="K68" s="144" t="s">
        <v>181</v>
      </c>
      <c r="L68" s="136">
        <v>949455.19</v>
      </c>
      <c r="M68" s="145" t="s">
        <v>180</v>
      </c>
    </row>
    <row r="69" spans="1:45" s="60" customFormat="1" ht="25.5" customHeight="1" x14ac:dyDescent="0.25">
      <c r="A69" s="66"/>
      <c r="B69" s="63"/>
      <c r="C69" s="67" t="s">
        <v>179</v>
      </c>
      <c r="D69" s="117">
        <f>SUM(D68:D68)</f>
        <v>949455.19</v>
      </c>
      <c r="E69" s="66"/>
      <c r="F69" s="118"/>
      <c r="G69" s="117">
        <f>SUM(G68:G68)</f>
        <v>949455.19</v>
      </c>
      <c r="H69" s="117"/>
      <c r="I69" s="117">
        <f>SUM(I68:I68)</f>
        <v>949455.19</v>
      </c>
      <c r="J69" s="63"/>
      <c r="K69" s="63"/>
      <c r="L69" s="117">
        <f>SUM(L68:L68)</f>
        <v>949455.19</v>
      </c>
      <c r="M69" s="61"/>
    </row>
    <row r="70" spans="1:45" s="126" customFormat="1" ht="27" customHeight="1" x14ac:dyDescent="0.25">
      <c r="A70" s="70" t="s">
        <v>178</v>
      </c>
      <c r="C70" s="70"/>
      <c r="D70" s="69"/>
      <c r="F70" s="71"/>
      <c r="G70" s="69"/>
      <c r="H70" s="69"/>
      <c r="I70" s="69"/>
      <c r="J70" s="80"/>
      <c r="K70" s="80"/>
      <c r="L70" s="69"/>
      <c r="M70" s="68"/>
      <c r="N70" s="60"/>
      <c r="O70" s="60"/>
      <c r="P70" s="60"/>
      <c r="Q70" s="60"/>
      <c r="R70" s="60"/>
      <c r="S70" s="60"/>
      <c r="T70" s="60"/>
      <c r="U70" s="60"/>
      <c r="V70" s="60"/>
      <c r="W70" s="60"/>
      <c r="X70" s="60"/>
      <c r="Y70" s="60"/>
      <c r="Z70" s="60"/>
      <c r="AA70" s="60"/>
      <c r="AB70" s="60"/>
      <c r="AC70" s="60"/>
      <c r="AD70" s="60"/>
      <c r="AE70" s="60"/>
      <c r="AF70" s="60"/>
      <c r="AG70" s="60"/>
      <c r="AH70" s="60"/>
      <c r="AI70" s="60"/>
      <c r="AJ70" s="60"/>
      <c r="AK70" s="60"/>
      <c r="AL70" s="60"/>
      <c r="AM70" s="60"/>
      <c r="AN70" s="60"/>
      <c r="AO70" s="60"/>
      <c r="AP70" s="60"/>
      <c r="AQ70" s="60"/>
      <c r="AR70" s="60"/>
      <c r="AS70" s="60"/>
    </row>
    <row r="71" spans="1:45" s="126" customFormat="1" ht="30" customHeight="1" x14ac:dyDescent="0.2">
      <c r="A71" s="138" t="s">
        <v>177</v>
      </c>
      <c r="B71" s="96" t="s">
        <v>173</v>
      </c>
      <c r="C71" s="144" t="s">
        <v>171</v>
      </c>
      <c r="D71" s="136">
        <v>88004.7</v>
      </c>
      <c r="E71" s="138" t="s">
        <v>15</v>
      </c>
      <c r="F71" s="127" t="s">
        <v>175</v>
      </c>
      <c r="G71" s="136">
        <v>88004.7</v>
      </c>
      <c r="H71" s="136"/>
      <c r="I71" s="136">
        <v>88004.7</v>
      </c>
      <c r="J71" s="68" t="s">
        <v>172</v>
      </c>
      <c r="K71" s="144" t="s">
        <v>171</v>
      </c>
      <c r="L71" s="136">
        <v>88004.7</v>
      </c>
      <c r="M71" s="145" t="s">
        <v>175</v>
      </c>
      <c r="N71" s="60"/>
      <c r="O71" s="60"/>
      <c r="P71" s="60"/>
      <c r="Q71" s="60"/>
      <c r="R71" s="60"/>
      <c r="S71" s="60"/>
      <c r="T71" s="60"/>
      <c r="U71" s="60"/>
      <c r="V71" s="60"/>
      <c r="W71" s="60"/>
      <c r="X71" s="60"/>
      <c r="Y71" s="60"/>
      <c r="Z71" s="60"/>
      <c r="AA71" s="60"/>
      <c r="AB71" s="60"/>
      <c r="AC71" s="60"/>
      <c r="AD71" s="60"/>
      <c r="AE71" s="60"/>
      <c r="AF71" s="60"/>
      <c r="AG71" s="60"/>
      <c r="AH71" s="60"/>
      <c r="AI71" s="60"/>
      <c r="AJ71" s="60"/>
      <c r="AK71" s="60"/>
      <c r="AL71" s="60"/>
      <c r="AM71" s="60"/>
      <c r="AN71" s="60"/>
      <c r="AO71" s="60"/>
      <c r="AP71" s="60"/>
      <c r="AQ71" s="60"/>
      <c r="AR71" s="60"/>
      <c r="AS71" s="60"/>
    </row>
    <row r="72" spans="1:45" s="126" customFormat="1" ht="30" customHeight="1" x14ac:dyDescent="0.2">
      <c r="A72" s="138" t="s">
        <v>176</v>
      </c>
      <c r="B72" s="96" t="s">
        <v>173</v>
      </c>
      <c r="C72" s="144" t="s">
        <v>171</v>
      </c>
      <c r="D72" s="136">
        <v>36.33</v>
      </c>
      <c r="E72" s="138" t="s">
        <v>15</v>
      </c>
      <c r="F72" s="127" t="s">
        <v>175</v>
      </c>
      <c r="G72" s="136">
        <v>36.33</v>
      </c>
      <c r="H72" s="136"/>
      <c r="I72" s="136">
        <v>36.33</v>
      </c>
      <c r="J72" s="68" t="s">
        <v>172</v>
      </c>
      <c r="K72" s="144" t="s">
        <v>171</v>
      </c>
      <c r="L72" s="136">
        <v>36.33</v>
      </c>
      <c r="M72" s="127" t="s">
        <v>175</v>
      </c>
      <c r="N72" s="60"/>
      <c r="O72" s="60"/>
      <c r="P72" s="60"/>
      <c r="Q72" s="60"/>
      <c r="R72" s="60"/>
      <c r="S72" s="60"/>
      <c r="T72" s="60"/>
      <c r="U72" s="60"/>
      <c r="V72" s="60"/>
      <c r="W72" s="60"/>
      <c r="X72" s="60"/>
      <c r="Y72" s="60"/>
      <c r="Z72" s="60"/>
      <c r="AA72" s="60"/>
      <c r="AB72" s="60"/>
      <c r="AC72" s="60"/>
      <c r="AD72" s="60"/>
      <c r="AE72" s="60"/>
      <c r="AF72" s="60"/>
      <c r="AG72" s="60"/>
      <c r="AH72" s="60"/>
      <c r="AI72" s="60"/>
      <c r="AJ72" s="60"/>
      <c r="AK72" s="60"/>
      <c r="AL72" s="60"/>
      <c r="AM72" s="60"/>
      <c r="AN72" s="60"/>
      <c r="AO72" s="60"/>
      <c r="AP72" s="60"/>
      <c r="AQ72" s="60"/>
      <c r="AR72" s="60"/>
      <c r="AS72" s="60"/>
    </row>
    <row r="73" spans="1:45" s="126" customFormat="1" ht="30" customHeight="1" x14ac:dyDescent="0.2">
      <c r="A73" s="138" t="s">
        <v>174</v>
      </c>
      <c r="B73" s="96" t="s">
        <v>173</v>
      </c>
      <c r="C73" s="144" t="s">
        <v>171</v>
      </c>
      <c r="D73" s="136">
        <v>181.63</v>
      </c>
      <c r="E73" s="138" t="s">
        <v>15</v>
      </c>
      <c r="F73" s="127" t="s">
        <v>170</v>
      </c>
      <c r="G73" s="136">
        <v>181.63</v>
      </c>
      <c r="H73" s="136"/>
      <c r="I73" s="136">
        <v>181.63</v>
      </c>
      <c r="J73" s="68" t="s">
        <v>172</v>
      </c>
      <c r="K73" s="144" t="s">
        <v>171</v>
      </c>
      <c r="L73" s="136">
        <v>181.63</v>
      </c>
      <c r="M73" s="127" t="s">
        <v>170</v>
      </c>
      <c r="N73" s="60"/>
      <c r="O73" s="60"/>
      <c r="P73" s="60"/>
      <c r="Q73" s="60"/>
      <c r="R73" s="60"/>
      <c r="S73" s="60"/>
      <c r="T73" s="60"/>
      <c r="U73" s="60"/>
      <c r="V73" s="60"/>
      <c r="W73" s="60"/>
      <c r="X73" s="60"/>
      <c r="Y73" s="60"/>
      <c r="Z73" s="60"/>
      <c r="AA73" s="60"/>
      <c r="AB73" s="60"/>
      <c r="AC73" s="60"/>
      <c r="AD73" s="60"/>
      <c r="AE73" s="60"/>
      <c r="AF73" s="60"/>
      <c r="AG73" s="60"/>
      <c r="AH73" s="60"/>
      <c r="AI73" s="60"/>
      <c r="AJ73" s="60"/>
      <c r="AK73" s="60"/>
      <c r="AL73" s="60"/>
      <c r="AM73" s="60"/>
      <c r="AN73" s="60"/>
      <c r="AO73" s="60"/>
      <c r="AP73" s="60"/>
      <c r="AQ73" s="60"/>
      <c r="AR73" s="60"/>
      <c r="AS73" s="60"/>
    </row>
    <row r="74" spans="1:45" s="142" customFormat="1" ht="25.5" customHeight="1" x14ac:dyDescent="0.25">
      <c r="A74" s="66" t="s">
        <v>10</v>
      </c>
      <c r="B74" s="63"/>
      <c r="C74" s="67" t="s">
        <v>169</v>
      </c>
      <c r="D74" s="117">
        <f>SUM(D71:D73)</f>
        <v>88222.66</v>
      </c>
      <c r="E74" s="66"/>
      <c r="F74" s="143"/>
      <c r="G74" s="117">
        <f>SUM(G71:G73)</f>
        <v>88222.66</v>
      </c>
      <c r="H74" s="117"/>
      <c r="I74" s="117">
        <f>SUM(I71:I73)</f>
        <v>88222.66</v>
      </c>
      <c r="J74" s="63"/>
      <c r="K74" s="63"/>
      <c r="L74" s="117">
        <f>SUM(L71:L73)</f>
        <v>88222.66</v>
      </c>
      <c r="M74" s="61"/>
      <c r="N74" s="60"/>
      <c r="O74" s="60"/>
      <c r="P74" s="60"/>
      <c r="Q74" s="60"/>
      <c r="R74" s="60"/>
      <c r="S74" s="60"/>
      <c r="T74" s="60"/>
      <c r="U74" s="60"/>
      <c r="V74" s="60"/>
      <c r="W74" s="60"/>
      <c r="X74" s="60"/>
      <c r="Y74" s="60"/>
      <c r="Z74" s="60"/>
      <c r="AA74" s="60"/>
      <c r="AB74" s="60"/>
      <c r="AC74" s="60"/>
      <c r="AD74" s="60"/>
      <c r="AE74" s="60"/>
      <c r="AF74" s="60"/>
      <c r="AG74" s="60"/>
      <c r="AH74" s="60"/>
      <c r="AI74" s="60"/>
      <c r="AJ74" s="60"/>
      <c r="AK74" s="60"/>
      <c r="AL74" s="134"/>
      <c r="AM74" s="134"/>
      <c r="AN74" s="134"/>
      <c r="AO74" s="134"/>
      <c r="AP74" s="134"/>
      <c r="AQ74" s="134"/>
      <c r="AR74" s="134"/>
      <c r="AS74" s="134"/>
    </row>
    <row r="75" spans="1:45" s="60" customFormat="1" ht="21.75" customHeight="1" x14ac:dyDescent="0.25">
      <c r="A75" s="141" t="s">
        <v>168</v>
      </c>
      <c r="B75" s="140"/>
      <c r="C75" s="70"/>
      <c r="D75" s="69"/>
      <c r="E75" s="126"/>
      <c r="F75" s="139"/>
      <c r="G75" s="69"/>
      <c r="H75" s="69"/>
      <c r="I75" s="69"/>
      <c r="J75" s="80"/>
      <c r="K75" s="80"/>
      <c r="L75" s="69"/>
      <c r="M75" s="68"/>
      <c r="N75" s="135"/>
      <c r="O75" s="135"/>
      <c r="P75" s="135"/>
      <c r="Q75" s="135"/>
      <c r="R75" s="135"/>
      <c r="S75" s="135"/>
      <c r="T75" s="135"/>
      <c r="U75" s="135"/>
      <c r="V75" s="135"/>
      <c r="W75" s="135"/>
      <c r="X75" s="135"/>
      <c r="Y75" s="135"/>
      <c r="Z75" s="135"/>
      <c r="AA75" s="135"/>
      <c r="AB75" s="135"/>
      <c r="AC75" s="135"/>
      <c r="AD75" s="135"/>
      <c r="AE75" s="135"/>
      <c r="AF75" s="135"/>
      <c r="AG75" s="135"/>
      <c r="AH75" s="135"/>
      <c r="AI75" s="135"/>
      <c r="AJ75" s="135"/>
    </row>
    <row r="76" spans="1:45" s="135" customFormat="1" ht="30" customHeight="1" x14ac:dyDescent="0.25">
      <c r="A76" s="138" t="s">
        <v>167</v>
      </c>
      <c r="B76" s="96" t="s">
        <v>145</v>
      </c>
      <c r="C76" s="96" t="s">
        <v>144</v>
      </c>
      <c r="D76" s="136">
        <v>34749.870000000003</v>
      </c>
      <c r="E76" s="138" t="s">
        <v>15</v>
      </c>
      <c r="F76" s="127">
        <v>45064</v>
      </c>
      <c r="G76" s="136">
        <v>34749.870000000003</v>
      </c>
      <c r="H76" s="137"/>
      <c r="I76" s="136">
        <v>34749.870000000003</v>
      </c>
      <c r="J76" s="68" t="s">
        <v>30</v>
      </c>
      <c r="K76" s="96" t="s">
        <v>29</v>
      </c>
      <c r="L76" s="136">
        <v>34749.870000000003</v>
      </c>
      <c r="M76" s="73">
        <v>45077</v>
      </c>
    </row>
    <row r="77" spans="1:45" s="135" customFormat="1" ht="30" customHeight="1" x14ac:dyDescent="0.25">
      <c r="A77" s="138" t="s">
        <v>166</v>
      </c>
      <c r="B77" s="96" t="s">
        <v>145</v>
      </c>
      <c r="C77" s="96" t="s">
        <v>144</v>
      </c>
      <c r="D77" s="136">
        <v>24275.88</v>
      </c>
      <c r="E77" s="138" t="s">
        <v>15</v>
      </c>
      <c r="F77" s="127">
        <v>45065</v>
      </c>
      <c r="G77" s="136">
        <v>24275.88</v>
      </c>
      <c r="H77" s="137"/>
      <c r="I77" s="136">
        <v>24275.88</v>
      </c>
      <c r="J77" s="68" t="s">
        <v>30</v>
      </c>
      <c r="K77" s="96" t="s">
        <v>29</v>
      </c>
      <c r="L77" s="136">
        <v>24275.88</v>
      </c>
      <c r="M77" s="73">
        <v>45077</v>
      </c>
    </row>
    <row r="78" spans="1:45" s="134" customFormat="1" ht="25.5" customHeight="1" x14ac:dyDescent="0.25">
      <c r="A78" s="66"/>
      <c r="B78" s="63"/>
      <c r="C78" s="67" t="s">
        <v>165</v>
      </c>
      <c r="D78" s="117">
        <f>SUM(D76:D77)</f>
        <v>59025.75</v>
      </c>
      <c r="E78" s="66"/>
      <c r="F78" s="118"/>
      <c r="G78" s="117">
        <f>SUM(G76:G77)</f>
        <v>59025.75</v>
      </c>
      <c r="H78" s="117"/>
      <c r="I78" s="117">
        <f>SUM(I76:I77)</f>
        <v>59025.75</v>
      </c>
      <c r="J78" s="63"/>
      <c r="K78" s="63"/>
      <c r="L78" s="117">
        <f>SUM(L76:L77)</f>
        <v>59025.75</v>
      </c>
      <c r="M78" s="61"/>
      <c r="N78" s="60"/>
      <c r="O78" s="60"/>
      <c r="P78" s="60"/>
      <c r="Q78" s="60"/>
      <c r="R78" s="60"/>
      <c r="S78" s="60"/>
      <c r="T78" s="60"/>
      <c r="U78" s="60"/>
      <c r="V78" s="60"/>
      <c r="W78" s="60"/>
      <c r="X78" s="60"/>
      <c r="Y78" s="60"/>
      <c r="Z78" s="60"/>
      <c r="AA78" s="60"/>
      <c r="AB78" s="60"/>
      <c r="AC78" s="60"/>
      <c r="AD78" s="60"/>
      <c r="AE78" s="60"/>
      <c r="AF78" s="60"/>
      <c r="AG78" s="60"/>
      <c r="AH78" s="60"/>
      <c r="AI78" s="60"/>
      <c r="AJ78" s="60"/>
    </row>
    <row r="79" spans="1:45" s="60" customFormat="1" ht="27.75" customHeight="1" x14ac:dyDescent="0.25">
      <c r="A79" s="108" t="s">
        <v>164</v>
      </c>
      <c r="B79" s="80"/>
      <c r="C79" s="70"/>
      <c r="D79" s="69"/>
      <c r="E79" s="126"/>
      <c r="F79" s="71"/>
      <c r="G79" s="69"/>
      <c r="H79" s="69"/>
      <c r="I79" s="69"/>
      <c r="J79" s="80"/>
      <c r="K79" s="80"/>
      <c r="L79" s="69"/>
      <c r="M79" s="68"/>
    </row>
    <row r="80" spans="1:45" s="60" customFormat="1" ht="30" customHeight="1" x14ac:dyDescent="0.2">
      <c r="A80" s="128" t="s">
        <v>163</v>
      </c>
      <c r="B80" s="80" t="s">
        <v>145</v>
      </c>
      <c r="C80" s="80" t="s">
        <v>144</v>
      </c>
      <c r="D80" s="74">
        <v>24022.16</v>
      </c>
      <c r="E80" s="126" t="s">
        <v>15</v>
      </c>
      <c r="F80" s="78">
        <v>45104</v>
      </c>
      <c r="G80" s="74">
        <v>24022.16</v>
      </c>
      <c r="H80" s="74"/>
      <c r="I80" s="74">
        <v>24022.16</v>
      </c>
      <c r="J80" s="76" t="s">
        <v>30</v>
      </c>
      <c r="K80" s="80" t="s">
        <v>29</v>
      </c>
      <c r="L80" s="74">
        <v>24022.16</v>
      </c>
      <c r="M80" s="73">
        <v>45135</v>
      </c>
    </row>
    <row r="81" spans="1:13" s="60" customFormat="1" ht="30" customHeight="1" x14ac:dyDescent="0.2">
      <c r="A81" s="128" t="s">
        <v>162</v>
      </c>
      <c r="B81" s="80" t="s">
        <v>145</v>
      </c>
      <c r="C81" s="80" t="s">
        <v>144</v>
      </c>
      <c r="D81" s="74">
        <v>32874.25</v>
      </c>
      <c r="E81" s="126" t="s">
        <v>15</v>
      </c>
      <c r="F81" s="78">
        <v>45106</v>
      </c>
      <c r="G81" s="74">
        <v>32874.25</v>
      </c>
      <c r="H81" s="74"/>
      <c r="I81" s="74">
        <v>32874.25</v>
      </c>
      <c r="J81" s="76" t="s">
        <v>30</v>
      </c>
      <c r="K81" s="80" t="s">
        <v>29</v>
      </c>
      <c r="L81" s="74">
        <v>32874.25</v>
      </c>
      <c r="M81" s="73">
        <v>45136</v>
      </c>
    </row>
    <row r="82" spans="1:13" s="60" customFormat="1" ht="30" customHeight="1" x14ac:dyDescent="0.2">
      <c r="A82" s="128" t="s">
        <v>161</v>
      </c>
      <c r="B82" s="80" t="s">
        <v>145</v>
      </c>
      <c r="C82" s="80" t="s">
        <v>144</v>
      </c>
      <c r="D82" s="74">
        <v>9680.1299999999992</v>
      </c>
      <c r="E82" s="126" t="s">
        <v>15</v>
      </c>
      <c r="F82" s="78">
        <v>45079</v>
      </c>
      <c r="G82" s="74">
        <v>9680.1299999999992</v>
      </c>
      <c r="H82" s="74"/>
      <c r="I82" s="74">
        <v>9680.1299999999992</v>
      </c>
      <c r="J82" s="76" t="s">
        <v>30</v>
      </c>
      <c r="K82" s="80" t="s">
        <v>29</v>
      </c>
      <c r="L82" s="74">
        <v>9680.1299999999992</v>
      </c>
      <c r="M82" s="73">
        <v>45109</v>
      </c>
    </row>
    <row r="83" spans="1:13" s="60" customFormat="1" ht="30" customHeight="1" x14ac:dyDescent="0.2">
      <c r="A83" s="126" t="s">
        <v>160</v>
      </c>
      <c r="B83" s="126" t="s">
        <v>105</v>
      </c>
      <c r="C83" s="126" t="s">
        <v>104</v>
      </c>
      <c r="D83" s="131">
        <v>784000</v>
      </c>
      <c r="E83" s="126" t="s">
        <v>15</v>
      </c>
      <c r="F83" s="132">
        <v>45100</v>
      </c>
      <c r="G83" s="131">
        <v>784000</v>
      </c>
      <c r="H83" s="74"/>
      <c r="I83" s="131">
        <v>784000</v>
      </c>
      <c r="J83" s="106" t="s">
        <v>155</v>
      </c>
      <c r="K83" s="106" t="s">
        <v>154</v>
      </c>
      <c r="L83" s="131">
        <v>784000</v>
      </c>
      <c r="M83" s="73">
        <v>45130</v>
      </c>
    </row>
    <row r="84" spans="1:13" s="60" customFormat="1" ht="30" customHeight="1" x14ac:dyDescent="0.2">
      <c r="A84" s="126" t="s">
        <v>159</v>
      </c>
      <c r="B84" s="126" t="s">
        <v>105</v>
      </c>
      <c r="C84" s="126" t="s">
        <v>104</v>
      </c>
      <c r="D84" s="131">
        <v>395850</v>
      </c>
      <c r="E84" s="126" t="s">
        <v>15</v>
      </c>
      <c r="F84" s="132">
        <v>45100</v>
      </c>
      <c r="G84" s="131">
        <v>395850</v>
      </c>
      <c r="H84" s="74"/>
      <c r="I84" s="131">
        <v>395850</v>
      </c>
      <c r="J84" s="106" t="s">
        <v>155</v>
      </c>
      <c r="K84" s="106" t="s">
        <v>154</v>
      </c>
      <c r="L84" s="131">
        <v>395850</v>
      </c>
      <c r="M84" s="73">
        <v>45130</v>
      </c>
    </row>
    <row r="85" spans="1:13" s="60" customFormat="1" ht="30" customHeight="1" x14ac:dyDescent="0.2">
      <c r="A85" s="126" t="s">
        <v>158</v>
      </c>
      <c r="B85" s="126" t="s">
        <v>105</v>
      </c>
      <c r="C85" s="126" t="s">
        <v>104</v>
      </c>
      <c r="D85" s="131">
        <v>497250</v>
      </c>
      <c r="E85" s="126" t="s">
        <v>15</v>
      </c>
      <c r="F85" s="132">
        <v>45100</v>
      </c>
      <c r="G85" s="131">
        <v>497250</v>
      </c>
      <c r="H85" s="74"/>
      <c r="I85" s="131">
        <v>497250</v>
      </c>
      <c r="J85" s="106" t="s">
        <v>155</v>
      </c>
      <c r="K85" s="106" t="s">
        <v>154</v>
      </c>
      <c r="L85" s="131">
        <v>497250</v>
      </c>
      <c r="M85" s="73">
        <v>45130</v>
      </c>
    </row>
    <row r="86" spans="1:13" s="60" customFormat="1" ht="30" customHeight="1" x14ac:dyDescent="0.2">
      <c r="A86" s="126" t="s">
        <v>157</v>
      </c>
      <c r="B86" s="126" t="s">
        <v>105</v>
      </c>
      <c r="C86" s="126" t="s">
        <v>104</v>
      </c>
      <c r="D86" s="131">
        <v>6020940</v>
      </c>
      <c r="E86" s="126" t="s">
        <v>15</v>
      </c>
      <c r="F86" s="132">
        <v>45100</v>
      </c>
      <c r="G86" s="131">
        <v>6020940</v>
      </c>
      <c r="H86" s="74"/>
      <c r="I86" s="131">
        <v>6020940</v>
      </c>
      <c r="J86" s="106" t="s">
        <v>155</v>
      </c>
      <c r="K86" s="106" t="s">
        <v>154</v>
      </c>
      <c r="L86" s="131">
        <v>6020940</v>
      </c>
      <c r="M86" s="73">
        <v>45130</v>
      </c>
    </row>
    <row r="87" spans="1:13" s="60" customFormat="1" ht="30" customHeight="1" x14ac:dyDescent="0.2">
      <c r="A87" s="126" t="s">
        <v>156</v>
      </c>
      <c r="B87" s="126" t="s">
        <v>105</v>
      </c>
      <c r="C87" s="126" t="s">
        <v>104</v>
      </c>
      <c r="D87" s="133">
        <v>1551000</v>
      </c>
      <c r="E87" s="126" t="s">
        <v>15</v>
      </c>
      <c r="F87" s="132">
        <v>45100</v>
      </c>
      <c r="G87" s="131">
        <v>1551000</v>
      </c>
      <c r="H87" s="74"/>
      <c r="I87" s="131">
        <v>1551000</v>
      </c>
      <c r="J87" s="106" t="s">
        <v>155</v>
      </c>
      <c r="K87" s="106" t="s">
        <v>154</v>
      </c>
      <c r="L87" s="131">
        <v>1551000</v>
      </c>
      <c r="M87" s="73">
        <v>45130</v>
      </c>
    </row>
    <row r="88" spans="1:13" ht="23.25" customHeight="1" x14ac:dyDescent="0.25">
      <c r="A88" s="130"/>
      <c r="B88" s="129"/>
      <c r="C88" s="67" t="s">
        <v>153</v>
      </c>
      <c r="D88" s="117">
        <f>SUM(D80:D87)</f>
        <v>9315616.5399999991</v>
      </c>
      <c r="E88" s="119"/>
      <c r="F88" s="118"/>
      <c r="G88" s="117">
        <f>SUM(G80:G87)</f>
        <v>9315616.5399999991</v>
      </c>
      <c r="H88" s="117"/>
      <c r="I88" s="117">
        <f>SUM(I80:I87)</f>
        <v>9315616.5399999991</v>
      </c>
      <c r="J88" s="67"/>
      <c r="K88" s="67"/>
      <c r="L88" s="117">
        <f>SUM(L80:L87)</f>
        <v>9315616.5399999991</v>
      </c>
      <c r="M88" s="61"/>
    </row>
    <row r="89" spans="1:13" ht="23.25" customHeight="1" x14ac:dyDescent="0.25">
      <c r="A89" s="108" t="s">
        <v>152</v>
      </c>
      <c r="B89" s="56"/>
      <c r="C89" s="56"/>
      <c r="D89" s="121"/>
      <c r="E89" s="124"/>
      <c r="F89" s="123"/>
      <c r="G89" s="121"/>
      <c r="H89" s="121"/>
      <c r="I89" s="121"/>
      <c r="J89" s="122"/>
      <c r="K89" s="122"/>
      <c r="L89" s="121"/>
      <c r="M89" s="41"/>
    </row>
    <row r="90" spans="1:13" s="60" customFormat="1" ht="30" customHeight="1" x14ac:dyDescent="0.25">
      <c r="A90" s="128" t="s">
        <v>151</v>
      </c>
      <c r="B90" s="80" t="s">
        <v>150</v>
      </c>
      <c r="C90" s="80" t="s">
        <v>149</v>
      </c>
      <c r="D90" s="74">
        <v>29500</v>
      </c>
      <c r="E90" s="126" t="s">
        <v>15</v>
      </c>
      <c r="F90" s="78">
        <v>45138</v>
      </c>
      <c r="G90" s="74">
        <v>29500</v>
      </c>
      <c r="H90" s="69"/>
      <c r="I90" s="74">
        <v>29500</v>
      </c>
      <c r="J90" s="76" t="s">
        <v>75</v>
      </c>
      <c r="K90" s="80" t="s">
        <v>148</v>
      </c>
      <c r="L90" s="74">
        <v>29500</v>
      </c>
      <c r="M90" s="73">
        <v>45169</v>
      </c>
    </row>
    <row r="91" spans="1:13" s="60" customFormat="1" ht="30" customHeight="1" x14ac:dyDescent="0.2">
      <c r="A91" s="128" t="s">
        <v>147</v>
      </c>
      <c r="B91" s="80" t="s">
        <v>145</v>
      </c>
      <c r="C91" s="80" t="s">
        <v>144</v>
      </c>
      <c r="D91" s="74">
        <v>26157.03</v>
      </c>
      <c r="E91" s="126" t="s">
        <v>15</v>
      </c>
      <c r="F91" s="78">
        <v>45132</v>
      </c>
      <c r="G91" s="74">
        <v>26157.03</v>
      </c>
      <c r="H91" s="74"/>
      <c r="I91" s="74">
        <v>26157.03</v>
      </c>
      <c r="J91" s="76" t="s">
        <v>30</v>
      </c>
      <c r="K91" s="80" t="s">
        <v>29</v>
      </c>
      <c r="L91" s="74">
        <v>26157.03</v>
      </c>
      <c r="M91" s="127">
        <v>45163</v>
      </c>
    </row>
    <row r="92" spans="1:13" ht="33.75" customHeight="1" x14ac:dyDescent="0.2">
      <c r="A92" s="128" t="s">
        <v>146</v>
      </c>
      <c r="B92" s="80" t="s">
        <v>145</v>
      </c>
      <c r="C92" s="80" t="s">
        <v>144</v>
      </c>
      <c r="D92" s="74">
        <v>10110.58</v>
      </c>
      <c r="E92" s="126" t="s">
        <v>15</v>
      </c>
      <c r="F92" s="78">
        <v>45132</v>
      </c>
      <c r="G92" s="74">
        <v>10110.58</v>
      </c>
      <c r="H92" s="121"/>
      <c r="I92" s="74">
        <v>10110.58</v>
      </c>
      <c r="J92" s="76" t="s">
        <v>30</v>
      </c>
      <c r="K92" s="80" t="s">
        <v>29</v>
      </c>
      <c r="L92" s="74">
        <v>10110.58</v>
      </c>
      <c r="M92" s="127">
        <v>45163</v>
      </c>
    </row>
    <row r="93" spans="1:13" ht="48" customHeight="1" x14ac:dyDescent="0.2">
      <c r="A93" s="126" t="s">
        <v>143</v>
      </c>
      <c r="B93" s="80" t="s">
        <v>142</v>
      </c>
      <c r="C93" s="80" t="s">
        <v>141</v>
      </c>
      <c r="D93" s="74">
        <v>19999.98</v>
      </c>
      <c r="E93" s="126" t="s">
        <v>15</v>
      </c>
      <c r="F93" s="78">
        <v>45108</v>
      </c>
      <c r="G93" s="74">
        <v>19999.98</v>
      </c>
      <c r="H93" s="74"/>
      <c r="I93" s="74">
        <v>19999.98</v>
      </c>
      <c r="J93" s="76" t="s">
        <v>54</v>
      </c>
      <c r="K93" s="125" t="s">
        <v>140</v>
      </c>
      <c r="L93" s="74">
        <v>19999.98</v>
      </c>
      <c r="M93" s="73">
        <v>45139</v>
      </c>
    </row>
    <row r="94" spans="1:13" s="60" customFormat="1" ht="23.25" customHeight="1" x14ac:dyDescent="0.25">
      <c r="A94" s="66"/>
      <c r="B94" s="63"/>
      <c r="C94" s="67" t="s">
        <v>139</v>
      </c>
      <c r="D94" s="117">
        <f>SUM(D90:D93)</f>
        <v>85767.59</v>
      </c>
      <c r="E94" s="119"/>
      <c r="F94" s="118"/>
      <c r="G94" s="117">
        <f>SUM(G90:G93)</f>
        <v>85767.59</v>
      </c>
      <c r="H94" s="117"/>
      <c r="I94" s="117">
        <f>SUM(I90:I93)</f>
        <v>85767.59</v>
      </c>
      <c r="J94" s="67"/>
      <c r="K94" s="67"/>
      <c r="L94" s="117">
        <f>SUM(L90:L93)</f>
        <v>85767.59</v>
      </c>
      <c r="M94" s="61"/>
    </row>
    <row r="95" spans="1:13" ht="23.25" customHeight="1" x14ac:dyDescent="0.25">
      <c r="A95" s="108" t="s">
        <v>138</v>
      </c>
      <c r="B95" s="56"/>
      <c r="C95" s="56"/>
      <c r="D95" s="121"/>
      <c r="E95" s="124"/>
      <c r="F95" s="123"/>
      <c r="G95" s="121"/>
      <c r="H95" s="121"/>
      <c r="I95" s="121"/>
      <c r="J95" s="122"/>
      <c r="K95" s="122"/>
      <c r="L95" s="121"/>
      <c r="M95" s="41"/>
    </row>
    <row r="96" spans="1:13" ht="23.25" customHeight="1" x14ac:dyDescent="0.2">
      <c r="A96" s="86" t="s">
        <v>137</v>
      </c>
      <c r="B96" s="86" t="s">
        <v>136</v>
      </c>
      <c r="C96" s="86" t="s">
        <v>76</v>
      </c>
      <c r="D96" s="88">
        <v>29500</v>
      </c>
      <c r="E96" s="86" t="s">
        <v>15</v>
      </c>
      <c r="F96" s="87">
        <v>45169</v>
      </c>
      <c r="G96" s="88">
        <v>29500</v>
      </c>
      <c r="H96" s="89"/>
      <c r="I96" s="91">
        <v>29500</v>
      </c>
      <c r="J96" s="107" t="s">
        <v>75</v>
      </c>
      <c r="K96" s="107" t="s">
        <v>74</v>
      </c>
      <c r="L96" s="92">
        <v>29500</v>
      </c>
      <c r="M96" s="120">
        <v>45199</v>
      </c>
    </row>
    <row r="97" spans="1:13" ht="23.25" customHeight="1" x14ac:dyDescent="0.2">
      <c r="A97" s="86" t="s">
        <v>135</v>
      </c>
      <c r="B97" s="86" t="s">
        <v>132</v>
      </c>
      <c r="C97" s="86" t="s">
        <v>131</v>
      </c>
      <c r="D97" s="88">
        <v>25404.89</v>
      </c>
      <c r="E97" s="86" t="s">
        <v>15</v>
      </c>
      <c r="F97" s="87">
        <v>45153</v>
      </c>
      <c r="G97" s="88">
        <v>25404.89</v>
      </c>
      <c r="H97" s="89"/>
      <c r="I97" s="88">
        <v>25404.89</v>
      </c>
      <c r="J97" s="76" t="s">
        <v>30</v>
      </c>
      <c r="K97" s="80" t="s">
        <v>29</v>
      </c>
      <c r="L97" s="88">
        <v>25404.89</v>
      </c>
      <c r="M97" s="120">
        <v>45184</v>
      </c>
    </row>
    <row r="98" spans="1:13" ht="23.25" customHeight="1" x14ac:dyDescent="0.2">
      <c r="A98" s="86" t="s">
        <v>134</v>
      </c>
      <c r="B98" s="86" t="s">
        <v>132</v>
      </c>
      <c r="C98" s="86" t="s">
        <v>131</v>
      </c>
      <c r="D98" s="114">
        <v>10110.57</v>
      </c>
      <c r="E98" s="86" t="s">
        <v>15</v>
      </c>
      <c r="F98" s="87">
        <v>45132</v>
      </c>
      <c r="G98" s="114">
        <v>10110.57</v>
      </c>
      <c r="H98" s="89"/>
      <c r="I98" s="114">
        <v>10110.57</v>
      </c>
      <c r="J98" s="76" t="s">
        <v>30</v>
      </c>
      <c r="K98" s="80" t="s">
        <v>29</v>
      </c>
      <c r="L98" s="114">
        <v>10110.57</v>
      </c>
      <c r="M98" s="120">
        <v>45163</v>
      </c>
    </row>
    <row r="99" spans="1:13" ht="23.25" customHeight="1" x14ac:dyDescent="0.2">
      <c r="A99" s="86" t="s">
        <v>133</v>
      </c>
      <c r="B99" s="86" t="s">
        <v>132</v>
      </c>
      <c r="C99" s="86" t="s">
        <v>131</v>
      </c>
      <c r="D99" s="114">
        <v>8502.9500000000007</v>
      </c>
      <c r="E99" s="86" t="s">
        <v>15</v>
      </c>
      <c r="F99" s="87">
        <v>45146</v>
      </c>
      <c r="G99" s="114">
        <v>8502.9500000000007</v>
      </c>
      <c r="H99" s="89"/>
      <c r="I99" s="114">
        <v>8502.9500000000007</v>
      </c>
      <c r="J99" s="76" t="s">
        <v>30</v>
      </c>
      <c r="K99" s="80" t="s">
        <v>29</v>
      </c>
      <c r="L99" s="114">
        <v>8502.9500000000007</v>
      </c>
      <c r="M99" s="120">
        <v>45177</v>
      </c>
    </row>
    <row r="100" spans="1:13" s="60" customFormat="1" ht="23.25" customHeight="1" x14ac:dyDescent="0.25">
      <c r="A100" s="66"/>
      <c r="B100" s="63"/>
      <c r="C100" s="67" t="s">
        <v>130</v>
      </c>
      <c r="D100" s="117">
        <f>SUM(D96:D99)</f>
        <v>73518.41</v>
      </c>
      <c r="E100" s="119"/>
      <c r="F100" s="118"/>
      <c r="G100" s="117">
        <f>SUM(G96:G99)</f>
        <v>73518.41</v>
      </c>
      <c r="H100" s="117">
        <f>SUM(H96:H99)</f>
        <v>0</v>
      </c>
      <c r="I100" s="117">
        <f>SUM(I96:I99)</f>
        <v>73518.41</v>
      </c>
      <c r="J100" s="67"/>
      <c r="K100" s="67"/>
      <c r="L100" s="117">
        <f>SUM(L96:L99)</f>
        <v>73518.41</v>
      </c>
      <c r="M100" s="61"/>
    </row>
    <row r="101" spans="1:13" s="60" customFormat="1" ht="23.25" customHeight="1" x14ac:dyDescent="0.25">
      <c r="A101" s="108" t="s">
        <v>129</v>
      </c>
      <c r="B101" s="80"/>
      <c r="C101" s="80"/>
      <c r="D101" s="69"/>
      <c r="E101" s="72"/>
      <c r="F101" s="71"/>
      <c r="G101" s="69"/>
      <c r="H101" s="69"/>
      <c r="I101" s="69"/>
      <c r="J101" s="70"/>
      <c r="K101" s="70"/>
      <c r="L101" s="69"/>
      <c r="M101" s="68"/>
    </row>
    <row r="102" spans="1:13" s="60" customFormat="1" ht="23.25" customHeight="1" x14ac:dyDescent="0.25">
      <c r="A102" s="95" t="s">
        <v>128</v>
      </c>
      <c r="B102" s="95" t="s">
        <v>32</v>
      </c>
      <c r="C102" s="86" t="s">
        <v>31</v>
      </c>
      <c r="D102" s="112">
        <v>1620</v>
      </c>
      <c r="E102" s="86" t="s">
        <v>15</v>
      </c>
      <c r="F102" s="101">
        <v>45110</v>
      </c>
      <c r="G102" s="112">
        <v>1620</v>
      </c>
      <c r="H102" s="69"/>
      <c r="I102" s="112">
        <v>1620</v>
      </c>
      <c r="J102" s="83" t="s">
        <v>30</v>
      </c>
      <c r="K102" s="109" t="s">
        <v>29</v>
      </c>
      <c r="L102" s="112">
        <v>1620</v>
      </c>
      <c r="M102" s="101">
        <v>45141</v>
      </c>
    </row>
    <row r="103" spans="1:13" s="60" customFormat="1" ht="23.25" customHeight="1" x14ac:dyDescent="0.25">
      <c r="A103" s="95" t="s">
        <v>127</v>
      </c>
      <c r="B103" s="95" t="s">
        <v>32</v>
      </c>
      <c r="C103" s="86" t="s">
        <v>31</v>
      </c>
      <c r="D103" s="112">
        <v>1380</v>
      </c>
      <c r="E103" s="86" t="s">
        <v>15</v>
      </c>
      <c r="F103" s="101">
        <v>45117</v>
      </c>
      <c r="G103" s="112">
        <v>1380</v>
      </c>
      <c r="H103" s="69"/>
      <c r="I103" s="112">
        <v>1380</v>
      </c>
      <c r="J103" s="76" t="s">
        <v>30</v>
      </c>
      <c r="K103" s="80" t="s">
        <v>29</v>
      </c>
      <c r="L103" s="112">
        <v>1380</v>
      </c>
      <c r="M103" s="101">
        <v>45148</v>
      </c>
    </row>
    <row r="104" spans="1:13" s="60" customFormat="1" ht="23.25" customHeight="1" x14ac:dyDescent="0.25">
      <c r="A104" s="95" t="s">
        <v>126</v>
      </c>
      <c r="B104" s="95" t="s">
        <v>32</v>
      </c>
      <c r="C104" s="86" t="s">
        <v>31</v>
      </c>
      <c r="D104" s="112">
        <v>1560</v>
      </c>
      <c r="E104" s="86" t="s">
        <v>15</v>
      </c>
      <c r="F104" s="101">
        <v>45124</v>
      </c>
      <c r="G104" s="112">
        <v>1560</v>
      </c>
      <c r="H104" s="69"/>
      <c r="I104" s="112">
        <v>1560</v>
      </c>
      <c r="J104" s="76" t="s">
        <v>30</v>
      </c>
      <c r="K104" s="80" t="s">
        <v>29</v>
      </c>
      <c r="L104" s="112">
        <v>1560</v>
      </c>
      <c r="M104" s="101">
        <v>45155</v>
      </c>
    </row>
    <row r="105" spans="1:13" s="60" customFormat="1" ht="23.25" customHeight="1" x14ac:dyDescent="0.25">
      <c r="A105" s="95" t="s">
        <v>125</v>
      </c>
      <c r="B105" s="95" t="s">
        <v>32</v>
      </c>
      <c r="C105" s="86" t="s">
        <v>31</v>
      </c>
      <c r="D105" s="112">
        <v>900</v>
      </c>
      <c r="E105" s="116" t="s">
        <v>15</v>
      </c>
      <c r="F105" s="101">
        <v>45131</v>
      </c>
      <c r="G105" s="112">
        <v>900</v>
      </c>
      <c r="H105" s="69"/>
      <c r="I105" s="112">
        <v>900</v>
      </c>
      <c r="J105" s="76" t="s">
        <v>30</v>
      </c>
      <c r="K105" s="80" t="s">
        <v>29</v>
      </c>
      <c r="L105" s="112">
        <v>900</v>
      </c>
      <c r="M105" s="101">
        <v>45162</v>
      </c>
    </row>
    <row r="106" spans="1:13" s="60" customFormat="1" ht="23.25" customHeight="1" x14ac:dyDescent="0.25">
      <c r="A106" s="95" t="s">
        <v>124</v>
      </c>
      <c r="B106" s="95" t="s">
        <v>32</v>
      </c>
      <c r="C106" s="86" t="s">
        <v>31</v>
      </c>
      <c r="D106" s="112">
        <v>13500</v>
      </c>
      <c r="E106" s="116" t="s">
        <v>15</v>
      </c>
      <c r="F106" s="101">
        <v>45131</v>
      </c>
      <c r="G106" s="112">
        <v>13500</v>
      </c>
      <c r="H106" s="69"/>
      <c r="I106" s="112">
        <v>13500</v>
      </c>
      <c r="J106" s="76" t="s">
        <v>30</v>
      </c>
      <c r="K106" s="80" t="s">
        <v>29</v>
      </c>
      <c r="L106" s="112">
        <v>13500</v>
      </c>
      <c r="M106" s="101">
        <v>45162</v>
      </c>
    </row>
    <row r="107" spans="1:13" s="60" customFormat="1" ht="23.25" customHeight="1" x14ac:dyDescent="0.25">
      <c r="A107" s="95" t="s">
        <v>123</v>
      </c>
      <c r="B107" s="95" t="s">
        <v>32</v>
      </c>
      <c r="C107" s="86" t="s">
        <v>31</v>
      </c>
      <c r="D107" s="112">
        <v>13500</v>
      </c>
      <c r="E107" s="86" t="s">
        <v>15</v>
      </c>
      <c r="F107" s="101">
        <v>45183</v>
      </c>
      <c r="G107" s="112">
        <v>13500</v>
      </c>
      <c r="H107" s="69"/>
      <c r="I107" s="112">
        <v>13500</v>
      </c>
      <c r="J107" s="76" t="s">
        <v>30</v>
      </c>
      <c r="K107" s="80" t="s">
        <v>29</v>
      </c>
      <c r="L107" s="112">
        <v>13500</v>
      </c>
      <c r="M107" s="101">
        <v>45213</v>
      </c>
    </row>
    <row r="108" spans="1:13" s="60" customFormat="1" ht="23.25" customHeight="1" x14ac:dyDescent="0.25">
      <c r="A108" s="86" t="s">
        <v>122</v>
      </c>
      <c r="B108" s="95" t="s">
        <v>32</v>
      </c>
      <c r="C108" s="86" t="s">
        <v>31</v>
      </c>
      <c r="D108" s="114">
        <v>1920</v>
      </c>
      <c r="E108" s="86" t="s">
        <v>15</v>
      </c>
      <c r="F108" s="87">
        <v>45146</v>
      </c>
      <c r="G108" s="114">
        <v>1920</v>
      </c>
      <c r="H108" s="69"/>
      <c r="I108" s="114">
        <v>1920</v>
      </c>
      <c r="J108" s="76" t="s">
        <v>30</v>
      </c>
      <c r="K108" s="80" t="s">
        <v>29</v>
      </c>
      <c r="L108" s="114">
        <v>1920</v>
      </c>
      <c r="M108" s="87">
        <v>45177</v>
      </c>
    </row>
    <row r="109" spans="1:13" s="60" customFormat="1" ht="23.25" customHeight="1" x14ac:dyDescent="0.25">
      <c r="A109" s="86" t="s">
        <v>121</v>
      </c>
      <c r="B109" s="95" t="s">
        <v>32</v>
      </c>
      <c r="C109" s="86" t="s">
        <v>31</v>
      </c>
      <c r="D109" s="114">
        <v>900</v>
      </c>
      <c r="E109" s="86" t="s">
        <v>15</v>
      </c>
      <c r="F109" s="87">
        <v>45152</v>
      </c>
      <c r="G109" s="114">
        <v>900</v>
      </c>
      <c r="H109" s="69"/>
      <c r="I109" s="114">
        <v>900</v>
      </c>
      <c r="J109" s="76" t="s">
        <v>30</v>
      </c>
      <c r="K109" s="80" t="s">
        <v>29</v>
      </c>
      <c r="L109" s="114">
        <v>900</v>
      </c>
      <c r="M109" s="87">
        <v>45183</v>
      </c>
    </row>
    <row r="110" spans="1:13" s="60" customFormat="1" ht="23.25" customHeight="1" x14ac:dyDescent="0.25">
      <c r="A110" s="86" t="s">
        <v>120</v>
      </c>
      <c r="B110" s="86" t="s">
        <v>32</v>
      </c>
      <c r="C110" s="86" t="s">
        <v>31</v>
      </c>
      <c r="D110" s="114">
        <v>2040</v>
      </c>
      <c r="E110" s="86" t="s">
        <v>15</v>
      </c>
      <c r="F110" s="87">
        <v>45166</v>
      </c>
      <c r="G110" s="114">
        <v>2040</v>
      </c>
      <c r="H110" s="69"/>
      <c r="I110" s="114">
        <v>2040</v>
      </c>
      <c r="J110" s="76" t="s">
        <v>30</v>
      </c>
      <c r="K110" s="80" t="s">
        <v>29</v>
      </c>
      <c r="L110" s="114">
        <v>2040</v>
      </c>
      <c r="M110" s="87">
        <v>45197</v>
      </c>
    </row>
    <row r="111" spans="1:13" s="60" customFormat="1" ht="23.25" customHeight="1" x14ac:dyDescent="0.25">
      <c r="A111" s="86" t="s">
        <v>119</v>
      </c>
      <c r="B111" s="86" t="s">
        <v>32</v>
      </c>
      <c r="C111" s="86" t="s">
        <v>31</v>
      </c>
      <c r="D111" s="114">
        <v>1020</v>
      </c>
      <c r="E111" s="86" t="s">
        <v>15</v>
      </c>
      <c r="F111" s="87">
        <v>45173</v>
      </c>
      <c r="G111" s="114">
        <v>1020</v>
      </c>
      <c r="H111" s="69"/>
      <c r="I111" s="114">
        <v>1020</v>
      </c>
      <c r="J111" s="76" t="s">
        <v>30</v>
      </c>
      <c r="K111" s="80" t="s">
        <v>29</v>
      </c>
      <c r="L111" s="114">
        <v>1020</v>
      </c>
      <c r="M111" s="87">
        <v>45203</v>
      </c>
    </row>
    <row r="112" spans="1:13" s="60" customFormat="1" ht="23.25" customHeight="1" x14ac:dyDescent="0.25">
      <c r="A112" s="86" t="s">
        <v>118</v>
      </c>
      <c r="B112" s="86" t="s">
        <v>32</v>
      </c>
      <c r="C112" s="86" t="s">
        <v>31</v>
      </c>
      <c r="D112" s="114">
        <v>13500</v>
      </c>
      <c r="E112" s="86" t="s">
        <v>15</v>
      </c>
      <c r="F112" s="87">
        <v>45159</v>
      </c>
      <c r="G112" s="114">
        <v>13500</v>
      </c>
      <c r="H112" s="69"/>
      <c r="I112" s="114">
        <v>13500</v>
      </c>
      <c r="J112" s="76" t="s">
        <v>30</v>
      </c>
      <c r="K112" s="80" t="s">
        <v>29</v>
      </c>
      <c r="L112" s="114">
        <v>13500</v>
      </c>
      <c r="M112" s="87">
        <v>45190</v>
      </c>
    </row>
    <row r="113" spans="1:13" s="60" customFormat="1" ht="23.25" customHeight="1" x14ac:dyDescent="0.25">
      <c r="A113" s="86" t="s">
        <v>117</v>
      </c>
      <c r="B113" s="86" t="s">
        <v>32</v>
      </c>
      <c r="C113" s="86" t="s">
        <v>31</v>
      </c>
      <c r="D113" s="114">
        <v>1920</v>
      </c>
      <c r="E113" s="86" t="s">
        <v>15</v>
      </c>
      <c r="F113" s="87">
        <v>45180</v>
      </c>
      <c r="G113" s="114">
        <v>1920</v>
      </c>
      <c r="H113" s="69"/>
      <c r="I113" s="114">
        <v>1920</v>
      </c>
      <c r="J113" s="76" t="s">
        <v>30</v>
      </c>
      <c r="K113" s="80" t="s">
        <v>29</v>
      </c>
      <c r="L113" s="114">
        <v>1920</v>
      </c>
      <c r="M113" s="87">
        <v>45210</v>
      </c>
    </row>
    <row r="114" spans="1:13" s="60" customFormat="1" ht="23.25" customHeight="1" x14ac:dyDescent="0.25">
      <c r="A114" s="95" t="s">
        <v>116</v>
      </c>
      <c r="B114" s="95" t="s">
        <v>32</v>
      </c>
      <c r="C114" s="86" t="s">
        <v>31</v>
      </c>
      <c r="D114" s="112">
        <v>1740</v>
      </c>
      <c r="E114" s="95" t="s">
        <v>15</v>
      </c>
      <c r="F114" s="101">
        <v>45188</v>
      </c>
      <c r="G114" s="112">
        <v>1740</v>
      </c>
      <c r="H114" s="69"/>
      <c r="I114" s="112">
        <v>1740</v>
      </c>
      <c r="J114" s="76" t="s">
        <v>30</v>
      </c>
      <c r="K114" s="80" t="s">
        <v>29</v>
      </c>
      <c r="L114" s="112">
        <v>1740</v>
      </c>
      <c r="M114" s="101">
        <v>45218</v>
      </c>
    </row>
    <row r="115" spans="1:13" s="60" customFormat="1" ht="23.25" customHeight="1" x14ac:dyDescent="0.25">
      <c r="A115" s="86" t="s">
        <v>115</v>
      </c>
      <c r="B115" s="86" t="s">
        <v>32</v>
      </c>
      <c r="C115" s="86" t="s">
        <v>31</v>
      </c>
      <c r="D115" s="114">
        <v>1800</v>
      </c>
      <c r="E115" s="86" t="s">
        <v>15</v>
      </c>
      <c r="F115" s="87">
        <v>45194</v>
      </c>
      <c r="G115" s="114">
        <v>1800</v>
      </c>
      <c r="H115" s="69"/>
      <c r="I115" s="114">
        <v>1800</v>
      </c>
      <c r="J115" s="76" t="s">
        <v>30</v>
      </c>
      <c r="K115" s="80" t="s">
        <v>29</v>
      </c>
      <c r="L115" s="114">
        <v>1800</v>
      </c>
      <c r="M115" s="87">
        <v>45194</v>
      </c>
    </row>
    <row r="116" spans="1:13" ht="23.25" customHeight="1" x14ac:dyDescent="0.25">
      <c r="A116" s="59"/>
      <c r="B116" s="56"/>
      <c r="C116" s="70" t="s">
        <v>114</v>
      </c>
      <c r="D116" s="69">
        <f>SUM(D102:D115)</f>
        <v>57300</v>
      </c>
      <c r="E116" s="72"/>
      <c r="F116" s="71"/>
      <c r="G116" s="69">
        <f>SUM(G102:G115)</f>
        <v>57300</v>
      </c>
      <c r="H116" s="69">
        <f>SUM(H102:H115)</f>
        <v>0</v>
      </c>
      <c r="I116" s="69">
        <f>G116+H116</f>
        <v>57300</v>
      </c>
      <c r="J116" s="70"/>
      <c r="K116" s="70"/>
      <c r="L116" s="69">
        <f>SUM(L102:L115)</f>
        <v>57300</v>
      </c>
      <c r="M116" s="68"/>
    </row>
    <row r="117" spans="1:13" ht="23.25" customHeight="1" x14ac:dyDescent="0.25">
      <c r="A117" s="108" t="s">
        <v>113</v>
      </c>
      <c r="B117" s="56"/>
      <c r="C117" s="80"/>
      <c r="D117" s="69"/>
      <c r="E117" s="72"/>
      <c r="F117" s="71"/>
      <c r="G117" s="69"/>
      <c r="H117" s="69"/>
      <c r="I117" s="69"/>
      <c r="J117" s="70"/>
      <c r="K117" s="70"/>
      <c r="L117" s="69"/>
      <c r="M117" s="68"/>
    </row>
    <row r="118" spans="1:13" ht="23.25" customHeight="1" x14ac:dyDescent="0.2">
      <c r="A118" s="86" t="s">
        <v>112</v>
      </c>
      <c r="B118" s="86" t="s">
        <v>89</v>
      </c>
      <c r="C118" s="86" t="s">
        <v>88</v>
      </c>
      <c r="D118" s="114">
        <v>255505.25</v>
      </c>
      <c r="E118" s="86" t="s">
        <v>15</v>
      </c>
      <c r="F118" s="87">
        <v>45224</v>
      </c>
      <c r="G118" s="114">
        <v>255505.25</v>
      </c>
      <c r="H118" s="89"/>
      <c r="I118" s="114">
        <v>255505.25</v>
      </c>
      <c r="J118" s="115" t="s">
        <v>87</v>
      </c>
      <c r="K118" s="115" t="s">
        <v>86</v>
      </c>
      <c r="L118" s="114">
        <v>255505.25</v>
      </c>
      <c r="M118" s="87">
        <v>45255</v>
      </c>
    </row>
    <row r="119" spans="1:13" ht="23.25" customHeight="1" x14ac:dyDescent="0.2">
      <c r="A119" s="95" t="s">
        <v>111</v>
      </c>
      <c r="B119" s="95" t="s">
        <v>110</v>
      </c>
      <c r="C119" s="86" t="s">
        <v>109</v>
      </c>
      <c r="D119" s="102">
        <v>62540</v>
      </c>
      <c r="E119" s="86" t="s">
        <v>15</v>
      </c>
      <c r="F119" s="101">
        <v>45224</v>
      </c>
      <c r="G119" s="102">
        <v>62540</v>
      </c>
      <c r="H119" s="104"/>
      <c r="I119" s="102">
        <v>62540</v>
      </c>
      <c r="J119" s="113" t="s">
        <v>108</v>
      </c>
      <c r="K119" s="113" t="s">
        <v>107</v>
      </c>
      <c r="L119" s="102">
        <v>62540</v>
      </c>
      <c r="M119" s="101">
        <v>45255</v>
      </c>
    </row>
    <row r="120" spans="1:13" ht="36.75" customHeight="1" x14ac:dyDescent="0.2">
      <c r="A120" s="95" t="s">
        <v>106</v>
      </c>
      <c r="B120" s="105" t="s">
        <v>77</v>
      </c>
      <c r="C120" s="86" t="s">
        <v>76</v>
      </c>
      <c r="D120" s="102">
        <v>29500</v>
      </c>
      <c r="E120" s="86" t="s">
        <v>15</v>
      </c>
      <c r="F120" s="101">
        <v>45224</v>
      </c>
      <c r="G120" s="102">
        <v>29500</v>
      </c>
      <c r="H120" s="104"/>
      <c r="I120" s="102">
        <v>29500</v>
      </c>
      <c r="J120" s="98" t="s">
        <v>75</v>
      </c>
      <c r="K120" s="98" t="s">
        <v>74</v>
      </c>
      <c r="L120" s="102">
        <v>29500</v>
      </c>
      <c r="M120" s="101">
        <v>45255</v>
      </c>
    </row>
    <row r="121" spans="1:13" ht="27.75" customHeight="1" x14ac:dyDescent="0.2">
      <c r="A121" s="95" t="s">
        <v>10</v>
      </c>
      <c r="B121" s="95" t="s">
        <v>105</v>
      </c>
      <c r="C121" s="86" t="s">
        <v>104</v>
      </c>
      <c r="D121" s="112">
        <v>4199995</v>
      </c>
      <c r="E121" s="86" t="s">
        <v>15</v>
      </c>
      <c r="F121" s="101">
        <v>45014</v>
      </c>
      <c r="G121" s="112">
        <v>4199995</v>
      </c>
      <c r="H121" s="104"/>
      <c r="I121" s="111">
        <v>4199995</v>
      </c>
      <c r="J121" s="68" t="s">
        <v>103</v>
      </c>
      <c r="K121" s="96" t="s">
        <v>102</v>
      </c>
      <c r="L121" s="110">
        <v>4199995</v>
      </c>
      <c r="M121" s="101">
        <v>45045</v>
      </c>
    </row>
    <row r="122" spans="1:13" ht="23.25" customHeight="1" x14ac:dyDescent="0.2">
      <c r="A122" s="95" t="s">
        <v>101</v>
      </c>
      <c r="B122" s="95" t="s">
        <v>32</v>
      </c>
      <c r="C122" s="86" t="s">
        <v>31</v>
      </c>
      <c r="D122" s="102">
        <v>13500</v>
      </c>
      <c r="E122" s="86" t="s">
        <v>15</v>
      </c>
      <c r="F122" s="101">
        <v>45203</v>
      </c>
      <c r="G122" s="102">
        <v>13500</v>
      </c>
      <c r="H122" s="104"/>
      <c r="I122" s="102">
        <v>13500</v>
      </c>
      <c r="J122" s="83" t="s">
        <v>30</v>
      </c>
      <c r="K122" s="109" t="s">
        <v>29</v>
      </c>
      <c r="L122" s="102">
        <v>13500</v>
      </c>
      <c r="M122" s="101">
        <v>45234</v>
      </c>
    </row>
    <row r="123" spans="1:13" ht="23.25" customHeight="1" x14ac:dyDescent="0.2">
      <c r="A123" s="86" t="s">
        <v>100</v>
      </c>
      <c r="B123" s="86" t="s">
        <v>32</v>
      </c>
      <c r="C123" s="86" t="s">
        <v>31</v>
      </c>
      <c r="D123" s="88">
        <v>1200</v>
      </c>
      <c r="E123" s="86" t="s">
        <v>15</v>
      </c>
      <c r="F123" s="87">
        <v>45201</v>
      </c>
      <c r="G123" s="88">
        <v>1200</v>
      </c>
      <c r="H123" s="89"/>
      <c r="I123" s="88">
        <v>1200</v>
      </c>
      <c r="J123" s="76" t="s">
        <v>30</v>
      </c>
      <c r="K123" s="80" t="s">
        <v>29</v>
      </c>
      <c r="L123" s="88">
        <v>1200</v>
      </c>
      <c r="M123" s="87">
        <v>45232</v>
      </c>
    </row>
    <row r="124" spans="1:13" ht="23.25" customHeight="1" x14ac:dyDescent="0.25">
      <c r="A124" s="59"/>
      <c r="B124" s="56"/>
      <c r="C124" s="70" t="s">
        <v>99</v>
      </c>
      <c r="D124" s="69">
        <f>SUM(D118:D123)</f>
        <v>4562240.25</v>
      </c>
      <c r="E124" s="72"/>
      <c r="F124" s="71"/>
      <c r="G124" s="69">
        <f>SUM(G118:G123)</f>
        <v>4562240.25</v>
      </c>
      <c r="H124" s="69">
        <f>SUM(H118:H123)</f>
        <v>0</v>
      </c>
      <c r="I124" s="69">
        <f>SUM(I118:I123)</f>
        <v>4562240.25</v>
      </c>
      <c r="J124" s="70"/>
      <c r="K124" s="70"/>
      <c r="L124" s="69">
        <f>SUM(L118:L123)</f>
        <v>4562240.25</v>
      </c>
      <c r="M124" s="68"/>
    </row>
    <row r="125" spans="1:13" ht="23.25" customHeight="1" x14ac:dyDescent="0.25">
      <c r="A125" s="108" t="s">
        <v>98</v>
      </c>
      <c r="B125" s="56"/>
      <c r="C125" s="70"/>
      <c r="D125" s="69"/>
      <c r="E125" s="72"/>
      <c r="F125" s="71"/>
      <c r="G125" s="69"/>
      <c r="H125" s="69"/>
      <c r="I125" s="69"/>
      <c r="J125" s="70"/>
      <c r="K125" s="70"/>
      <c r="L125" s="69"/>
      <c r="M125" s="68"/>
    </row>
    <row r="126" spans="1:13" ht="23.25" customHeight="1" x14ac:dyDescent="0.2">
      <c r="A126" s="86" t="s">
        <v>97</v>
      </c>
      <c r="B126" s="86" t="s">
        <v>91</v>
      </c>
      <c r="C126" s="86" t="s">
        <v>88</v>
      </c>
      <c r="D126" s="88">
        <v>304663.96000000002</v>
      </c>
      <c r="E126" s="86" t="s">
        <v>15</v>
      </c>
      <c r="F126" s="87">
        <v>45258</v>
      </c>
      <c r="G126" s="88">
        <v>304663.96000000002</v>
      </c>
      <c r="H126" s="89"/>
      <c r="I126" s="91">
        <v>304663.96000000002</v>
      </c>
      <c r="J126" s="106" t="s">
        <v>87</v>
      </c>
      <c r="K126" s="106" t="s">
        <v>86</v>
      </c>
      <c r="L126" s="92">
        <v>304663.96000000002</v>
      </c>
      <c r="M126" s="87">
        <v>45288</v>
      </c>
    </row>
    <row r="127" spans="1:13" ht="23.25" customHeight="1" x14ac:dyDescent="0.25">
      <c r="A127" s="86" t="s">
        <v>96</v>
      </c>
      <c r="B127" s="86" t="s">
        <v>91</v>
      </c>
      <c r="C127" s="86" t="s">
        <v>88</v>
      </c>
      <c r="D127" s="88">
        <v>0</v>
      </c>
      <c r="E127" s="86" t="s">
        <v>15</v>
      </c>
      <c r="F127" s="87">
        <v>45257</v>
      </c>
      <c r="G127" s="88">
        <v>0</v>
      </c>
      <c r="H127" s="89"/>
      <c r="I127" s="91">
        <v>0</v>
      </c>
      <c r="J127" s="70"/>
      <c r="K127" s="32"/>
      <c r="L127" s="92">
        <v>0</v>
      </c>
      <c r="M127" s="87">
        <v>45287</v>
      </c>
    </row>
    <row r="128" spans="1:13" ht="23.25" customHeight="1" x14ac:dyDescent="0.2">
      <c r="A128" s="86" t="s">
        <v>95</v>
      </c>
      <c r="B128" s="86" t="s">
        <v>91</v>
      </c>
      <c r="C128" s="86" t="s">
        <v>88</v>
      </c>
      <c r="D128" s="88">
        <v>3658.69</v>
      </c>
      <c r="E128" s="86" t="s">
        <v>15</v>
      </c>
      <c r="F128" s="87">
        <v>45257</v>
      </c>
      <c r="G128" s="88">
        <v>3658.69</v>
      </c>
      <c r="H128" s="89"/>
      <c r="I128" s="91">
        <v>3658.69</v>
      </c>
      <c r="J128" s="106" t="s">
        <v>94</v>
      </c>
      <c r="K128" s="107" t="s">
        <v>93</v>
      </c>
      <c r="L128" s="92">
        <v>3658.69</v>
      </c>
      <c r="M128" s="87">
        <v>45287</v>
      </c>
    </row>
    <row r="129" spans="1:13" ht="23.25" customHeight="1" x14ac:dyDescent="0.2">
      <c r="A129" s="86" t="s">
        <v>92</v>
      </c>
      <c r="B129" s="86" t="s">
        <v>91</v>
      </c>
      <c r="C129" s="86" t="s">
        <v>88</v>
      </c>
      <c r="D129" s="88">
        <v>2238.02</v>
      </c>
      <c r="E129" s="86" t="s">
        <v>15</v>
      </c>
      <c r="F129" s="87">
        <v>45257</v>
      </c>
      <c r="G129" s="88">
        <v>2238.02</v>
      </c>
      <c r="H129" s="89"/>
      <c r="I129" s="91">
        <v>2238.02</v>
      </c>
      <c r="J129" s="106" t="s">
        <v>87</v>
      </c>
      <c r="K129" s="106" t="s">
        <v>86</v>
      </c>
      <c r="L129" s="92">
        <v>2238.02</v>
      </c>
      <c r="M129" s="87">
        <v>45287</v>
      </c>
    </row>
    <row r="130" spans="1:13" ht="23.25" customHeight="1" x14ac:dyDescent="0.2">
      <c r="A130" s="86" t="s">
        <v>90</v>
      </c>
      <c r="B130" s="86" t="s">
        <v>89</v>
      </c>
      <c r="C130" s="86" t="s">
        <v>88</v>
      </c>
      <c r="D130" s="88">
        <v>218701.08</v>
      </c>
      <c r="E130" s="86" t="s">
        <v>15</v>
      </c>
      <c r="F130" s="87">
        <v>45255</v>
      </c>
      <c r="G130" s="88">
        <v>218701.08</v>
      </c>
      <c r="H130" s="89"/>
      <c r="I130" s="91">
        <v>218701.08</v>
      </c>
      <c r="J130" s="106" t="s">
        <v>87</v>
      </c>
      <c r="K130" s="106" t="s">
        <v>86</v>
      </c>
      <c r="L130" s="92">
        <v>218701.08</v>
      </c>
      <c r="M130" s="87">
        <v>45285</v>
      </c>
    </row>
    <row r="131" spans="1:13" ht="23.25" customHeight="1" x14ac:dyDescent="0.2">
      <c r="A131" s="86" t="s">
        <v>85</v>
      </c>
      <c r="B131" s="95" t="s">
        <v>84</v>
      </c>
      <c r="C131" s="86" t="s">
        <v>81</v>
      </c>
      <c r="D131" s="102">
        <v>237414.48</v>
      </c>
      <c r="E131" s="86" t="s">
        <v>15</v>
      </c>
      <c r="F131" s="101">
        <v>45260</v>
      </c>
      <c r="G131" s="102">
        <v>237414.48</v>
      </c>
      <c r="H131" s="104"/>
      <c r="I131" s="102">
        <v>237414.48</v>
      </c>
      <c r="J131" s="106" t="s">
        <v>80</v>
      </c>
      <c r="K131" s="80" t="s">
        <v>79</v>
      </c>
      <c r="L131" s="102">
        <v>237414.48</v>
      </c>
      <c r="M131" s="101">
        <v>45290</v>
      </c>
    </row>
    <row r="132" spans="1:13" ht="23.25" customHeight="1" x14ac:dyDescent="0.2">
      <c r="A132" s="95" t="s">
        <v>83</v>
      </c>
      <c r="B132" s="95" t="s">
        <v>82</v>
      </c>
      <c r="C132" s="86" t="s">
        <v>81</v>
      </c>
      <c r="D132" s="102">
        <v>2597.36</v>
      </c>
      <c r="E132" s="86" t="s">
        <v>15</v>
      </c>
      <c r="F132" s="101">
        <v>45250</v>
      </c>
      <c r="G132" s="102">
        <v>2597.36</v>
      </c>
      <c r="H132" s="104"/>
      <c r="I132" s="102">
        <v>2597.36</v>
      </c>
      <c r="J132" s="106" t="s">
        <v>80</v>
      </c>
      <c r="K132" s="80" t="s">
        <v>79</v>
      </c>
      <c r="L132" s="102">
        <v>2597.36</v>
      </c>
      <c r="M132" s="101">
        <v>45280</v>
      </c>
    </row>
    <row r="133" spans="1:13" ht="29.25" customHeight="1" x14ac:dyDescent="0.2">
      <c r="A133" s="95" t="s">
        <v>78</v>
      </c>
      <c r="B133" s="105" t="s">
        <v>77</v>
      </c>
      <c r="C133" s="86" t="s">
        <v>76</v>
      </c>
      <c r="D133" s="102">
        <v>29500</v>
      </c>
      <c r="E133" s="86" t="s">
        <v>15</v>
      </c>
      <c r="F133" s="101">
        <v>45259</v>
      </c>
      <c r="G133" s="102">
        <v>29500</v>
      </c>
      <c r="H133" s="104"/>
      <c r="I133" s="102">
        <v>29500</v>
      </c>
      <c r="J133" s="103" t="s">
        <v>75</v>
      </c>
      <c r="K133" s="103" t="s">
        <v>74</v>
      </c>
      <c r="L133" s="102">
        <v>29500</v>
      </c>
      <c r="M133" s="101">
        <v>45289</v>
      </c>
    </row>
    <row r="134" spans="1:13" ht="23.25" customHeight="1" x14ac:dyDescent="0.2">
      <c r="A134" s="86" t="s">
        <v>73</v>
      </c>
      <c r="B134" s="86" t="s">
        <v>72</v>
      </c>
      <c r="C134" s="86" t="s">
        <v>71</v>
      </c>
      <c r="D134" s="88">
        <v>198912</v>
      </c>
      <c r="E134" s="85" t="s">
        <v>15</v>
      </c>
      <c r="F134" s="87">
        <v>45252</v>
      </c>
      <c r="G134" s="88">
        <v>198912</v>
      </c>
      <c r="H134" s="89"/>
      <c r="I134" s="91">
        <v>198912</v>
      </c>
      <c r="J134" s="96" t="s">
        <v>70</v>
      </c>
      <c r="K134" s="96" t="s">
        <v>69</v>
      </c>
      <c r="L134" s="92">
        <v>198912</v>
      </c>
      <c r="M134" s="87">
        <v>45282</v>
      </c>
    </row>
    <row r="135" spans="1:13" ht="49.5" customHeight="1" x14ac:dyDescent="0.2">
      <c r="A135" s="86" t="s">
        <v>68</v>
      </c>
      <c r="B135" s="86" t="s">
        <v>67</v>
      </c>
      <c r="C135" s="86" t="s">
        <v>66</v>
      </c>
      <c r="D135" s="88">
        <v>514952</v>
      </c>
      <c r="E135" s="85" t="s">
        <v>15</v>
      </c>
      <c r="F135" s="87">
        <v>45257</v>
      </c>
      <c r="G135" s="88">
        <v>514952</v>
      </c>
      <c r="H135" s="89"/>
      <c r="I135" s="88">
        <v>514952</v>
      </c>
      <c r="J135" s="100" t="s">
        <v>65</v>
      </c>
      <c r="K135" s="99" t="s">
        <v>64</v>
      </c>
      <c r="L135" s="88">
        <v>514952</v>
      </c>
      <c r="M135" s="87">
        <v>45287</v>
      </c>
    </row>
    <row r="136" spans="1:13" ht="23.25" customHeight="1" x14ac:dyDescent="0.2">
      <c r="A136" s="86" t="s">
        <v>63</v>
      </c>
      <c r="B136" s="86" t="s">
        <v>62</v>
      </c>
      <c r="C136" s="86" t="s">
        <v>61</v>
      </c>
      <c r="D136" s="88">
        <v>787650</v>
      </c>
      <c r="E136" s="85" t="s">
        <v>15</v>
      </c>
      <c r="F136" s="87">
        <v>45261</v>
      </c>
      <c r="G136" s="88">
        <v>787650</v>
      </c>
      <c r="H136" s="89"/>
      <c r="I136" s="91">
        <v>787650</v>
      </c>
      <c r="J136" s="68" t="s">
        <v>60</v>
      </c>
      <c r="K136" s="68" t="s">
        <v>59</v>
      </c>
      <c r="L136" s="92">
        <v>787650</v>
      </c>
      <c r="M136" s="87">
        <v>45292</v>
      </c>
    </row>
    <row r="137" spans="1:13" ht="44.25" customHeight="1" x14ac:dyDescent="0.2">
      <c r="A137" s="86" t="s">
        <v>58</v>
      </c>
      <c r="B137" s="86" t="s">
        <v>56</v>
      </c>
      <c r="C137" s="86" t="s">
        <v>55</v>
      </c>
      <c r="D137" s="88">
        <v>27550.37</v>
      </c>
      <c r="E137" s="85" t="s">
        <v>15</v>
      </c>
      <c r="F137" s="87">
        <v>45251</v>
      </c>
      <c r="G137" s="88">
        <v>27550.37</v>
      </c>
      <c r="H137" s="89"/>
      <c r="I137" s="91">
        <v>27550.37</v>
      </c>
      <c r="J137" s="98" t="s">
        <v>54</v>
      </c>
      <c r="K137" s="97" t="s">
        <v>53</v>
      </c>
      <c r="L137" s="92">
        <v>27550.37</v>
      </c>
      <c r="M137" s="87">
        <v>45281</v>
      </c>
    </row>
    <row r="138" spans="1:13" ht="45.75" customHeight="1" x14ac:dyDescent="0.2">
      <c r="A138" s="86" t="s">
        <v>57</v>
      </c>
      <c r="B138" s="86" t="s">
        <v>56</v>
      </c>
      <c r="C138" s="86" t="s">
        <v>55</v>
      </c>
      <c r="D138" s="88">
        <v>32037.52</v>
      </c>
      <c r="E138" s="85" t="s">
        <v>15</v>
      </c>
      <c r="F138" s="87">
        <v>45280</v>
      </c>
      <c r="G138" s="88">
        <v>32037.52</v>
      </c>
      <c r="H138" s="89"/>
      <c r="I138" s="88">
        <v>32037.52</v>
      </c>
      <c r="J138" s="68" t="s">
        <v>54</v>
      </c>
      <c r="K138" s="96" t="s">
        <v>53</v>
      </c>
      <c r="L138" s="88">
        <v>32037.52</v>
      </c>
      <c r="M138" s="87">
        <v>45311</v>
      </c>
    </row>
    <row r="139" spans="1:13" ht="23.25" customHeight="1" x14ac:dyDescent="0.2">
      <c r="A139" s="86" t="s">
        <v>52</v>
      </c>
      <c r="B139" s="86" t="s">
        <v>48</v>
      </c>
      <c r="C139" s="86" t="s">
        <v>47</v>
      </c>
      <c r="D139" s="88">
        <v>1416</v>
      </c>
      <c r="E139" s="85" t="s">
        <v>15</v>
      </c>
      <c r="F139" s="87">
        <v>45253</v>
      </c>
      <c r="G139" s="88">
        <v>1416</v>
      </c>
      <c r="H139" s="89"/>
      <c r="I139" s="91">
        <v>1416</v>
      </c>
      <c r="J139" s="68" t="s">
        <v>46</v>
      </c>
      <c r="K139" s="68" t="s">
        <v>45</v>
      </c>
      <c r="L139" s="92">
        <v>1416</v>
      </c>
      <c r="M139" s="87">
        <v>45283</v>
      </c>
    </row>
    <row r="140" spans="1:13" ht="23.25" customHeight="1" x14ac:dyDescent="0.2">
      <c r="A140" s="86" t="s">
        <v>51</v>
      </c>
      <c r="B140" s="86" t="s">
        <v>48</v>
      </c>
      <c r="C140" s="86" t="s">
        <v>47</v>
      </c>
      <c r="D140" s="88">
        <v>16874</v>
      </c>
      <c r="E140" s="85" t="s">
        <v>15</v>
      </c>
      <c r="F140" s="87">
        <v>45251</v>
      </c>
      <c r="G140" s="88">
        <v>16874</v>
      </c>
      <c r="H140" s="89"/>
      <c r="I140" s="88">
        <v>16874</v>
      </c>
      <c r="J140" s="68" t="s">
        <v>46</v>
      </c>
      <c r="K140" s="68" t="s">
        <v>45</v>
      </c>
      <c r="L140" s="88">
        <v>16874</v>
      </c>
      <c r="M140" s="87">
        <v>45281</v>
      </c>
    </row>
    <row r="141" spans="1:13" ht="23.25" customHeight="1" x14ac:dyDescent="0.2">
      <c r="A141" s="86" t="s">
        <v>50</v>
      </c>
      <c r="B141" s="86" t="s">
        <v>48</v>
      </c>
      <c r="C141" s="86" t="s">
        <v>47</v>
      </c>
      <c r="D141" s="88">
        <v>24921.599999999999</v>
      </c>
      <c r="E141" s="85" t="s">
        <v>15</v>
      </c>
      <c r="F141" s="87">
        <v>45251</v>
      </c>
      <c r="G141" s="88">
        <v>24921.599999999999</v>
      </c>
      <c r="H141" s="89"/>
      <c r="I141" s="88">
        <v>24921.599999999999</v>
      </c>
      <c r="J141" s="68" t="s">
        <v>46</v>
      </c>
      <c r="K141" s="68" t="s">
        <v>45</v>
      </c>
      <c r="L141" s="88">
        <v>24921.599999999999</v>
      </c>
      <c r="M141" s="87">
        <v>45281</v>
      </c>
    </row>
    <row r="142" spans="1:13" ht="23.25" customHeight="1" x14ac:dyDescent="0.2">
      <c r="A142" s="86" t="s">
        <v>49</v>
      </c>
      <c r="B142" s="86" t="s">
        <v>48</v>
      </c>
      <c r="C142" s="95" t="s">
        <v>47</v>
      </c>
      <c r="D142" s="88">
        <v>12578</v>
      </c>
      <c r="E142" s="85" t="s">
        <v>15</v>
      </c>
      <c r="F142" s="87">
        <v>45251</v>
      </c>
      <c r="G142" s="88">
        <v>12578</v>
      </c>
      <c r="H142" s="89"/>
      <c r="I142" s="88">
        <v>12578</v>
      </c>
      <c r="J142" s="68" t="s">
        <v>46</v>
      </c>
      <c r="K142" s="68" t="s">
        <v>45</v>
      </c>
      <c r="L142" s="88">
        <v>12578</v>
      </c>
      <c r="M142" s="87">
        <v>45281</v>
      </c>
    </row>
    <row r="143" spans="1:13" ht="33" customHeight="1" x14ac:dyDescent="0.25">
      <c r="A143" s="86" t="s">
        <v>44</v>
      </c>
      <c r="B143" s="94" t="s">
        <v>43</v>
      </c>
      <c r="C143" s="32"/>
      <c r="D143" s="92">
        <v>37618.400000000001</v>
      </c>
      <c r="E143" s="85" t="s">
        <v>15</v>
      </c>
      <c r="F143" s="87">
        <v>45259</v>
      </c>
      <c r="G143" s="88">
        <v>37618.400000000001</v>
      </c>
      <c r="H143" s="89"/>
      <c r="I143" s="91">
        <v>37618.400000000001</v>
      </c>
      <c r="J143" s="32"/>
      <c r="K143" s="70"/>
      <c r="L143" s="88">
        <v>37618.400000000001</v>
      </c>
      <c r="M143" s="87">
        <v>45289</v>
      </c>
    </row>
    <row r="144" spans="1:13" ht="23.25" customHeight="1" x14ac:dyDescent="0.25">
      <c r="A144" s="86" t="s">
        <v>42</v>
      </c>
      <c r="B144" s="93" t="s">
        <v>41</v>
      </c>
      <c r="C144" s="32"/>
      <c r="D144" s="92">
        <v>156213.12</v>
      </c>
      <c r="E144" s="85" t="s">
        <v>15</v>
      </c>
      <c r="F144" s="87">
        <v>45229</v>
      </c>
      <c r="G144" s="88">
        <v>156213.12</v>
      </c>
      <c r="H144" s="89"/>
      <c r="I144" s="91">
        <v>156213.12</v>
      </c>
      <c r="J144" s="32"/>
      <c r="K144" s="70"/>
      <c r="L144" s="88">
        <v>156213.12</v>
      </c>
      <c r="M144" s="87">
        <v>45260</v>
      </c>
    </row>
    <row r="145" spans="1:13" ht="23.25" customHeight="1" x14ac:dyDescent="0.25">
      <c r="A145" s="86" t="s">
        <v>40</v>
      </c>
      <c r="B145" s="93" t="s">
        <v>39</v>
      </c>
      <c r="C145" s="32"/>
      <c r="D145" s="92">
        <v>39638.559999999998</v>
      </c>
      <c r="E145" s="85" t="s">
        <v>15</v>
      </c>
      <c r="F145" s="87">
        <v>45260</v>
      </c>
      <c r="G145" s="88">
        <v>39638.559999999998</v>
      </c>
      <c r="H145" s="89"/>
      <c r="I145" s="91">
        <v>39638.559999999998</v>
      </c>
      <c r="J145" s="32"/>
      <c r="K145" s="70"/>
      <c r="L145" s="88">
        <v>39638.559999999998</v>
      </c>
      <c r="M145" s="87">
        <v>45260</v>
      </c>
    </row>
    <row r="146" spans="1:13" ht="23.25" customHeight="1" x14ac:dyDescent="0.2">
      <c r="A146" s="86" t="s">
        <v>38</v>
      </c>
      <c r="B146" s="86" t="s">
        <v>32</v>
      </c>
      <c r="C146" s="90" t="s">
        <v>31</v>
      </c>
      <c r="D146" s="88">
        <v>7750</v>
      </c>
      <c r="E146" s="85" t="s">
        <v>15</v>
      </c>
      <c r="F146" s="87">
        <v>45224</v>
      </c>
      <c r="G146" s="88">
        <v>7750</v>
      </c>
      <c r="H146" s="89"/>
      <c r="I146" s="88">
        <v>7750</v>
      </c>
      <c r="J146" s="76" t="s">
        <v>30</v>
      </c>
      <c r="K146" s="80" t="s">
        <v>29</v>
      </c>
      <c r="L146" s="88">
        <v>7750</v>
      </c>
      <c r="M146" s="87">
        <v>45255</v>
      </c>
    </row>
    <row r="147" spans="1:13" ht="23.25" customHeight="1" x14ac:dyDescent="0.2">
      <c r="A147" s="86" t="s">
        <v>37</v>
      </c>
      <c r="B147" s="86" t="s">
        <v>32</v>
      </c>
      <c r="C147" s="86" t="s">
        <v>31</v>
      </c>
      <c r="D147" s="88">
        <v>960</v>
      </c>
      <c r="E147" s="85" t="s">
        <v>15</v>
      </c>
      <c r="F147" s="87">
        <v>45257</v>
      </c>
      <c r="G147" s="88">
        <v>960</v>
      </c>
      <c r="H147" s="89"/>
      <c r="I147" s="88">
        <v>960</v>
      </c>
      <c r="J147" s="76" t="s">
        <v>30</v>
      </c>
      <c r="K147" s="80" t="s">
        <v>29</v>
      </c>
      <c r="L147" s="88">
        <v>960</v>
      </c>
      <c r="M147" s="87">
        <v>45287</v>
      </c>
    </row>
    <row r="148" spans="1:13" ht="23.25" customHeight="1" x14ac:dyDescent="0.2">
      <c r="A148" s="86" t="s">
        <v>36</v>
      </c>
      <c r="B148" s="86" t="s">
        <v>32</v>
      </c>
      <c r="C148" s="86" t="s">
        <v>31</v>
      </c>
      <c r="D148" s="88">
        <v>2220</v>
      </c>
      <c r="E148" s="85" t="s">
        <v>15</v>
      </c>
      <c r="F148" s="87">
        <v>45250</v>
      </c>
      <c r="G148" s="88">
        <v>2220</v>
      </c>
      <c r="H148" s="89"/>
      <c r="I148" s="88">
        <v>2220</v>
      </c>
      <c r="J148" s="76" t="s">
        <v>30</v>
      </c>
      <c r="K148" s="80" t="s">
        <v>29</v>
      </c>
      <c r="L148" s="88">
        <v>2220</v>
      </c>
      <c r="M148" s="87">
        <v>45280</v>
      </c>
    </row>
    <row r="149" spans="1:13" ht="23.25" customHeight="1" x14ac:dyDescent="0.2">
      <c r="A149" s="86" t="s">
        <v>35</v>
      </c>
      <c r="B149" s="86" t="s">
        <v>32</v>
      </c>
      <c r="C149" s="86" t="s">
        <v>31</v>
      </c>
      <c r="D149" s="88">
        <v>1740</v>
      </c>
      <c r="E149" s="85" t="s">
        <v>15</v>
      </c>
      <c r="F149" s="87">
        <v>45237</v>
      </c>
      <c r="G149" s="88">
        <v>1740</v>
      </c>
      <c r="H149" s="89"/>
      <c r="I149" s="88">
        <v>1740</v>
      </c>
      <c r="J149" s="76" t="s">
        <v>30</v>
      </c>
      <c r="K149" s="80" t="s">
        <v>29</v>
      </c>
      <c r="L149" s="88">
        <v>1740</v>
      </c>
      <c r="M149" s="87">
        <v>45267</v>
      </c>
    </row>
    <row r="150" spans="1:13" ht="23.25" customHeight="1" x14ac:dyDescent="0.2">
      <c r="A150" s="86" t="s">
        <v>34</v>
      </c>
      <c r="B150" s="86" t="s">
        <v>32</v>
      </c>
      <c r="C150" s="86" t="s">
        <v>31</v>
      </c>
      <c r="D150" s="88">
        <v>7750</v>
      </c>
      <c r="E150" s="85" t="s">
        <v>15</v>
      </c>
      <c r="F150" s="87">
        <v>45246</v>
      </c>
      <c r="G150" s="88">
        <v>7750</v>
      </c>
      <c r="H150" s="89"/>
      <c r="I150" s="88">
        <v>7750</v>
      </c>
      <c r="J150" s="76" t="s">
        <v>30</v>
      </c>
      <c r="K150" s="80" t="s">
        <v>29</v>
      </c>
      <c r="L150" s="88">
        <v>7750</v>
      </c>
      <c r="M150" s="87">
        <v>45276</v>
      </c>
    </row>
    <row r="151" spans="1:13" ht="23.25" customHeight="1" x14ac:dyDescent="0.2">
      <c r="A151" s="86" t="s">
        <v>33</v>
      </c>
      <c r="B151" s="86" t="s">
        <v>32</v>
      </c>
      <c r="C151" s="86" t="s">
        <v>31</v>
      </c>
      <c r="D151" s="88">
        <v>15500</v>
      </c>
      <c r="E151" s="85" t="s">
        <v>15</v>
      </c>
      <c r="F151" s="87">
        <v>45251</v>
      </c>
      <c r="G151" s="88">
        <v>15500</v>
      </c>
      <c r="H151" s="89"/>
      <c r="I151" s="88">
        <v>15500</v>
      </c>
      <c r="J151" s="76" t="s">
        <v>30</v>
      </c>
      <c r="K151" s="80" t="s">
        <v>29</v>
      </c>
      <c r="L151" s="88">
        <v>15500</v>
      </c>
      <c r="M151" s="87">
        <v>45281</v>
      </c>
    </row>
    <row r="152" spans="1:13" ht="23.25" customHeight="1" x14ac:dyDescent="0.25">
      <c r="A152" s="86" t="s">
        <v>28</v>
      </c>
      <c r="B152" s="80" t="s">
        <v>27</v>
      </c>
      <c r="C152" s="80" t="s">
        <v>26</v>
      </c>
      <c r="D152" s="74">
        <v>581150</v>
      </c>
      <c r="E152" s="85" t="s">
        <v>15</v>
      </c>
      <c r="F152" s="84" t="s">
        <v>25</v>
      </c>
      <c r="G152" s="74">
        <v>581150</v>
      </c>
      <c r="H152" s="69"/>
      <c r="I152" s="74">
        <v>581150</v>
      </c>
      <c r="J152" s="70"/>
      <c r="K152" s="70"/>
      <c r="L152" s="74">
        <v>581150</v>
      </c>
      <c r="M152" s="73">
        <v>45261</v>
      </c>
    </row>
    <row r="153" spans="1:13" ht="71.25" customHeight="1" x14ac:dyDescent="0.2">
      <c r="A153" s="81" t="s">
        <v>24</v>
      </c>
      <c r="B153" s="80" t="s">
        <v>17</v>
      </c>
      <c r="C153" s="80" t="s">
        <v>23</v>
      </c>
      <c r="D153" s="74">
        <v>871155.04</v>
      </c>
      <c r="E153" s="79" t="s">
        <v>15</v>
      </c>
      <c r="F153" s="78">
        <v>45258</v>
      </c>
      <c r="G153" s="74">
        <v>871155.04</v>
      </c>
      <c r="H153" s="77"/>
      <c r="I153" s="74">
        <v>871155.04</v>
      </c>
      <c r="J153" s="83" t="s">
        <v>22</v>
      </c>
      <c r="K153" s="82" t="s">
        <v>21</v>
      </c>
      <c r="L153" s="74">
        <v>46872.9</v>
      </c>
      <c r="M153" s="73">
        <v>45265</v>
      </c>
    </row>
    <row r="154" spans="1:13" ht="86.25" customHeight="1" x14ac:dyDescent="0.2">
      <c r="A154" s="81" t="s">
        <v>24</v>
      </c>
      <c r="B154" s="80" t="s">
        <v>17</v>
      </c>
      <c r="C154" s="80" t="s">
        <v>23</v>
      </c>
      <c r="D154" s="77"/>
      <c r="E154" s="79" t="s">
        <v>15</v>
      </c>
      <c r="F154" s="78">
        <v>45258</v>
      </c>
      <c r="G154" s="77"/>
      <c r="H154" s="77"/>
      <c r="I154" s="77"/>
      <c r="J154" s="76" t="s">
        <v>20</v>
      </c>
      <c r="K154" s="75" t="s">
        <v>19</v>
      </c>
      <c r="L154" s="74">
        <v>395475.02</v>
      </c>
      <c r="M154" s="73">
        <v>45265</v>
      </c>
    </row>
    <row r="155" spans="1:13" ht="75.75" customHeight="1" x14ac:dyDescent="0.2">
      <c r="A155" s="81" t="s">
        <v>24</v>
      </c>
      <c r="B155" s="80" t="s">
        <v>17</v>
      </c>
      <c r="C155" s="80" t="s">
        <v>23</v>
      </c>
      <c r="D155" s="77"/>
      <c r="E155" s="79" t="s">
        <v>15</v>
      </c>
      <c r="F155" s="78">
        <v>45258</v>
      </c>
      <c r="G155" s="77"/>
      <c r="H155" s="77"/>
      <c r="I155" s="77"/>
      <c r="J155" s="76" t="s">
        <v>14</v>
      </c>
      <c r="K155" s="75" t="s">
        <v>13</v>
      </c>
      <c r="L155" s="74">
        <v>428807.12</v>
      </c>
      <c r="M155" s="73">
        <v>45265</v>
      </c>
    </row>
    <row r="156" spans="1:13" ht="56.25" customHeight="1" x14ac:dyDescent="0.2">
      <c r="A156" s="81" t="s">
        <v>18</v>
      </c>
      <c r="B156" s="80" t="s">
        <v>17</v>
      </c>
      <c r="C156" s="80" t="s">
        <v>16</v>
      </c>
      <c r="D156" s="74">
        <v>13120.8</v>
      </c>
      <c r="E156" s="79" t="s">
        <v>15</v>
      </c>
      <c r="F156" s="78">
        <v>45258</v>
      </c>
      <c r="G156" s="74">
        <v>13120.8</v>
      </c>
      <c r="H156" s="77"/>
      <c r="I156" s="74">
        <v>13120.8</v>
      </c>
      <c r="J156" s="76" t="s">
        <v>22</v>
      </c>
      <c r="K156" s="75" t="s">
        <v>21</v>
      </c>
      <c r="L156" s="74">
        <v>739.2</v>
      </c>
      <c r="M156" s="73">
        <v>45265</v>
      </c>
    </row>
    <row r="157" spans="1:13" ht="37.5" customHeight="1" x14ac:dyDescent="0.2">
      <c r="A157" s="81" t="s">
        <v>18</v>
      </c>
      <c r="B157" s="80" t="s">
        <v>17</v>
      </c>
      <c r="C157" s="80" t="s">
        <v>16</v>
      </c>
      <c r="D157" s="77"/>
      <c r="E157" s="79" t="s">
        <v>15</v>
      </c>
      <c r="F157" s="78">
        <v>45258</v>
      </c>
      <c r="G157" s="77"/>
      <c r="H157" s="77"/>
      <c r="I157" s="77"/>
      <c r="J157" s="76" t="s">
        <v>20</v>
      </c>
      <c r="K157" s="75" t="s">
        <v>19</v>
      </c>
      <c r="L157" s="74">
        <v>6141.52</v>
      </c>
      <c r="M157" s="73">
        <v>45265</v>
      </c>
    </row>
    <row r="158" spans="1:13" ht="40.5" customHeight="1" x14ac:dyDescent="0.2">
      <c r="A158" s="81" t="s">
        <v>18</v>
      </c>
      <c r="B158" s="80" t="s">
        <v>17</v>
      </c>
      <c r="C158" s="80" t="s">
        <v>16</v>
      </c>
      <c r="D158" s="77"/>
      <c r="E158" s="79" t="s">
        <v>15</v>
      </c>
      <c r="F158" s="78">
        <v>45258</v>
      </c>
      <c r="G158" s="77"/>
      <c r="H158" s="77"/>
      <c r="I158" s="77"/>
      <c r="J158" s="76" t="s">
        <v>14</v>
      </c>
      <c r="K158" s="75" t="s">
        <v>13</v>
      </c>
      <c r="L158" s="74">
        <v>6240.08</v>
      </c>
      <c r="M158" s="73">
        <v>45265</v>
      </c>
    </row>
    <row r="159" spans="1:13" ht="23.25" customHeight="1" x14ac:dyDescent="0.25">
      <c r="A159" s="59"/>
      <c r="B159" s="56"/>
      <c r="C159" s="70" t="s">
        <v>12</v>
      </c>
      <c r="D159" s="69">
        <f>SUM(D126:D158)</f>
        <v>4150481</v>
      </c>
      <c r="E159" s="72"/>
      <c r="F159" s="71"/>
      <c r="G159" s="69">
        <f>SUM(G126:G158)</f>
        <v>4150481</v>
      </c>
      <c r="H159" s="69"/>
      <c r="I159" s="69">
        <f>SUM(I126:I158)</f>
        <v>4150481</v>
      </c>
      <c r="J159" s="70"/>
      <c r="K159" s="70"/>
      <c r="L159" s="69">
        <f>SUM(L126:L158)</f>
        <v>4150481.0000000005</v>
      </c>
      <c r="M159" s="68"/>
    </row>
    <row r="160" spans="1:13" s="60" customFormat="1" ht="33" customHeight="1" x14ac:dyDescent="0.25">
      <c r="A160" s="66"/>
      <c r="B160" s="63"/>
      <c r="C160" s="67" t="s">
        <v>11</v>
      </c>
      <c r="D160" s="62">
        <f>D17+D51+D54+D57+D60+D63+D66+D69+D74+D78+D88+D94+D100+D116+D124+D159</f>
        <v>24659468.530000001</v>
      </c>
      <c r="E160" s="66"/>
      <c r="F160" s="65"/>
      <c r="G160" s="62">
        <f>G17+G51+G57+G60+G63+G66+G69+G74+G78+G88+G94+G100+G116+G124+G159</f>
        <v>24592793.729999997</v>
      </c>
      <c r="H160" s="62">
        <f>H54+H57+H116+H124+H159</f>
        <v>66674.8</v>
      </c>
      <c r="I160" s="62">
        <f>I17+I51+I54+I57+I60+I63+I66+I69+I74+I78+I88+I94+I100+I116+I124+I159</f>
        <v>24659468.530000001</v>
      </c>
      <c r="J160" s="64"/>
      <c r="K160" s="63"/>
      <c r="L160" s="62">
        <f>L17+L51+L54+L57+L60+L63+L66+L69+L74+L78+L88+L94+L100+L116+L124+L159</f>
        <v>24659468.530000001</v>
      </c>
      <c r="M160" s="61"/>
    </row>
    <row r="161" spans="1:36" ht="20.25" customHeight="1" x14ac:dyDescent="0.25">
      <c r="A161" s="59"/>
      <c r="B161" s="58"/>
      <c r="C161" s="57"/>
      <c r="D161" s="55"/>
      <c r="E161" s="29"/>
      <c r="F161" s="55"/>
      <c r="G161" s="55"/>
      <c r="H161" s="55"/>
      <c r="I161" s="55"/>
      <c r="J161" s="54"/>
      <c r="K161" s="56"/>
      <c r="L161" s="55"/>
      <c r="M161" s="54"/>
    </row>
    <row r="162" spans="1:36" ht="20.25" customHeight="1" x14ac:dyDescent="0.25">
      <c r="A162" s="53"/>
      <c r="B162" s="46"/>
      <c r="C162" s="39"/>
      <c r="D162" s="49"/>
      <c r="E162" s="49"/>
      <c r="F162" s="52"/>
      <c r="G162" s="51"/>
      <c r="H162" s="49"/>
      <c r="I162" s="49"/>
      <c r="J162" s="49"/>
      <c r="K162" s="50"/>
      <c r="L162" s="49"/>
      <c r="M162" s="48"/>
    </row>
    <row r="163" spans="1:36" ht="20.25" customHeight="1" x14ac:dyDescent="0.25">
      <c r="A163" s="47"/>
      <c r="B163" s="46"/>
      <c r="C163" s="44" t="s">
        <v>10</v>
      </c>
      <c r="D163" s="43"/>
      <c r="E163" s="43"/>
      <c r="F163" s="45"/>
      <c r="G163" s="39"/>
      <c r="H163" s="43"/>
      <c r="I163" s="44"/>
      <c r="J163" s="43"/>
      <c r="K163" s="42"/>
      <c r="L163" s="29"/>
      <c r="M163" s="41"/>
    </row>
    <row r="164" spans="1:36" ht="20.25" customHeight="1" x14ac:dyDescent="0.25">
      <c r="A164" s="40"/>
      <c r="B164" s="33" t="s">
        <v>9</v>
      </c>
      <c r="C164" s="39"/>
      <c r="D164" s="38" t="s">
        <v>8</v>
      </c>
      <c r="E164" s="38"/>
      <c r="F164" s="31"/>
      <c r="G164" s="35"/>
      <c r="H164" s="38" t="s">
        <v>7</v>
      </c>
      <c r="I164" s="38"/>
      <c r="J164" s="29"/>
      <c r="K164" s="36" t="s">
        <v>6</v>
      </c>
      <c r="L164" s="36"/>
      <c r="M164" s="36"/>
    </row>
    <row r="165" spans="1:36" ht="20.25" customHeight="1" x14ac:dyDescent="0.25">
      <c r="A165" s="34"/>
      <c r="B165" s="37" t="s">
        <v>5</v>
      </c>
      <c r="C165" s="32"/>
      <c r="D165" s="36" t="s">
        <v>5</v>
      </c>
      <c r="E165" s="36"/>
      <c r="F165" s="31"/>
      <c r="G165" s="35"/>
      <c r="H165" s="28" t="s">
        <v>4</v>
      </c>
      <c r="I165" s="28"/>
      <c r="J165" s="29"/>
      <c r="K165" s="28" t="s">
        <v>3</v>
      </c>
      <c r="L165" s="28"/>
      <c r="M165" s="28"/>
    </row>
    <row r="166" spans="1:36" ht="20.25" customHeight="1" x14ac:dyDescent="0.25">
      <c r="A166" s="34"/>
      <c r="B166" s="33" t="s">
        <v>2</v>
      </c>
      <c r="C166" s="32"/>
      <c r="D166" s="28" t="s">
        <v>1</v>
      </c>
      <c r="E166" s="28"/>
      <c r="F166" s="31"/>
      <c r="G166" s="30"/>
      <c r="H166" s="28" t="s">
        <v>1</v>
      </c>
      <c r="I166" s="28"/>
      <c r="J166" s="29"/>
      <c r="K166" s="28" t="s">
        <v>0</v>
      </c>
      <c r="L166" s="28"/>
      <c r="M166" s="28"/>
    </row>
    <row r="167" spans="1:36" ht="20.25" customHeight="1" x14ac:dyDescent="0.25">
      <c r="A167" s="15"/>
      <c r="B167" s="17"/>
      <c r="C167" s="13"/>
    </row>
    <row r="168" spans="1:36" ht="20.25" customHeight="1" x14ac:dyDescent="0.25">
      <c r="A168" s="15"/>
      <c r="B168" s="14"/>
      <c r="C168" s="13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</row>
    <row r="169" spans="1:36" s="6" customFormat="1" ht="20.25" customHeight="1" x14ac:dyDescent="0.25">
      <c r="A169" s="15"/>
      <c r="B169" s="17"/>
      <c r="C169" s="27"/>
      <c r="D169" s="21"/>
      <c r="E169" s="21"/>
      <c r="F169" s="10"/>
      <c r="G169" s="26"/>
      <c r="K169" s="8"/>
      <c r="M169" s="7"/>
    </row>
    <row r="170" spans="1:36" s="6" customFormat="1" ht="20.25" customHeight="1" x14ac:dyDescent="0.25">
      <c r="A170" s="15"/>
      <c r="B170" s="14"/>
      <c r="C170" s="13"/>
      <c r="D170" s="25"/>
      <c r="E170" s="24"/>
      <c r="F170" s="10"/>
      <c r="G170" s="23"/>
      <c r="K170" s="8"/>
      <c r="M170" s="7"/>
    </row>
    <row r="171" spans="1:36" s="6" customFormat="1" ht="20.25" customHeight="1" x14ac:dyDescent="0.25">
      <c r="A171" s="15"/>
      <c r="B171" s="14"/>
      <c r="C171" s="13"/>
      <c r="D171" s="22"/>
      <c r="E171" s="21"/>
      <c r="F171" s="20"/>
      <c r="G171" s="19"/>
      <c r="K171" s="8"/>
      <c r="M171" s="7"/>
    </row>
    <row r="193" spans="1:13" s="6" customFormat="1" ht="20.25" customHeight="1" x14ac:dyDescent="0.25">
      <c r="A193" s="15"/>
      <c r="B193" s="14"/>
      <c r="C193" s="13"/>
      <c r="D193" s="18"/>
      <c r="E193" s="9"/>
      <c r="F193" s="10"/>
      <c r="G193" s="9"/>
      <c r="K193" s="8"/>
      <c r="M193" s="7"/>
    </row>
    <row r="200" spans="1:13" s="6" customFormat="1" ht="20.25" customHeight="1" x14ac:dyDescent="0.25">
      <c r="A200" s="15"/>
      <c r="B200" s="17"/>
      <c r="C200" s="13"/>
      <c r="D200" s="18"/>
      <c r="E200" s="9"/>
      <c r="F200" s="10"/>
      <c r="G200" s="9"/>
      <c r="K200" s="8"/>
      <c r="M200" s="7"/>
    </row>
    <row r="201" spans="1:13" s="6" customFormat="1" ht="20.25" customHeight="1" x14ac:dyDescent="0.25">
      <c r="A201" s="15"/>
      <c r="B201" s="17"/>
      <c r="C201" s="13"/>
      <c r="D201" s="12"/>
      <c r="E201" s="11"/>
      <c r="F201" s="10"/>
      <c r="G201" s="9"/>
      <c r="K201" s="8"/>
      <c r="M201" s="7"/>
    </row>
    <row r="202" spans="1:13" s="6" customFormat="1" ht="20.25" customHeight="1" x14ac:dyDescent="0.25">
      <c r="A202" s="15"/>
      <c r="B202" s="17"/>
      <c r="C202" s="13"/>
      <c r="D202" s="13"/>
      <c r="E202" s="16"/>
      <c r="F202" s="10"/>
      <c r="G202" s="16"/>
      <c r="K202" s="8"/>
      <c r="M202" s="7"/>
    </row>
    <row r="203" spans="1:13" s="6" customFormat="1" ht="20.25" customHeight="1" x14ac:dyDescent="0.25">
      <c r="A203" s="15"/>
      <c r="B203" s="17"/>
      <c r="C203" s="13"/>
      <c r="D203" s="13"/>
      <c r="E203" s="16"/>
      <c r="F203" s="10"/>
      <c r="G203" s="16"/>
      <c r="K203" s="8"/>
      <c r="M203" s="7"/>
    </row>
    <row r="204" spans="1:13" s="6" customFormat="1" ht="20.25" customHeight="1" x14ac:dyDescent="0.25">
      <c r="A204" s="15"/>
      <c r="B204" s="14"/>
      <c r="C204" s="13"/>
      <c r="D204" s="13"/>
      <c r="E204" s="16"/>
      <c r="F204" s="10"/>
      <c r="G204" s="16"/>
      <c r="K204" s="8"/>
      <c r="M204" s="7"/>
    </row>
    <row r="205" spans="1:13" s="6" customFormat="1" ht="20.25" customHeight="1" x14ac:dyDescent="0.25">
      <c r="A205" s="15"/>
      <c r="B205" s="14"/>
      <c r="C205" s="13"/>
      <c r="D205" s="13"/>
      <c r="E205" s="16"/>
      <c r="F205" s="10"/>
      <c r="G205" s="16"/>
      <c r="K205" s="8"/>
      <c r="M205" s="7"/>
    </row>
    <row r="206" spans="1:13" s="6" customFormat="1" ht="20.25" customHeight="1" x14ac:dyDescent="0.25">
      <c r="A206" s="15"/>
      <c r="B206" s="14"/>
      <c r="C206" s="13"/>
      <c r="D206" s="12"/>
      <c r="E206" s="11"/>
      <c r="F206" s="10"/>
      <c r="G206" s="11"/>
      <c r="K206" s="8"/>
      <c r="M206" s="7"/>
    </row>
    <row r="207" spans="1:13" s="6" customFormat="1" ht="20.25" customHeight="1" x14ac:dyDescent="0.25">
      <c r="A207" s="15"/>
      <c r="B207" s="14"/>
      <c r="C207" s="13"/>
      <c r="D207" s="12"/>
      <c r="E207" s="11"/>
      <c r="F207" s="10"/>
      <c r="G207" s="9"/>
      <c r="K207" s="8"/>
      <c r="M207" s="7"/>
    </row>
    <row r="208" spans="1:13" s="6" customFormat="1" ht="20.25" customHeight="1" x14ac:dyDescent="0.25">
      <c r="A208" s="15"/>
      <c r="B208" s="14"/>
      <c r="C208" s="13"/>
      <c r="D208" s="12"/>
      <c r="E208" s="11"/>
      <c r="F208" s="10"/>
      <c r="G208" s="11"/>
      <c r="K208" s="8"/>
      <c r="M208" s="7"/>
    </row>
    <row r="209" spans="1:36" s="6" customFormat="1" ht="20.25" customHeight="1" x14ac:dyDescent="0.25">
      <c r="A209" s="5"/>
      <c r="B209" s="2"/>
      <c r="C209" s="1"/>
      <c r="D209" s="12"/>
      <c r="E209" s="11"/>
      <c r="F209" s="10"/>
      <c r="G209" s="9"/>
      <c r="K209" s="8"/>
      <c r="M209" s="7"/>
    </row>
    <row r="210" spans="1:36" s="6" customFormat="1" ht="20.25" customHeight="1" x14ac:dyDescent="0.25">
      <c r="A210" s="5"/>
      <c r="B210" s="2"/>
      <c r="C210" s="1"/>
      <c r="D210" s="12"/>
      <c r="E210" s="11"/>
      <c r="F210" s="10"/>
      <c r="G210" s="9"/>
      <c r="K210" s="8"/>
      <c r="M210" s="7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</row>
  </sheetData>
  <mergeCells count="11">
    <mergeCell ref="K165:M165"/>
    <mergeCell ref="D166:E166"/>
    <mergeCell ref="H166:I166"/>
    <mergeCell ref="K166:M166"/>
    <mergeCell ref="A4:M4"/>
    <mergeCell ref="A5:M5"/>
    <mergeCell ref="D164:E164"/>
    <mergeCell ref="H164:I164"/>
    <mergeCell ref="K164:M164"/>
    <mergeCell ref="D165:E165"/>
    <mergeCell ref="H165:I165"/>
  </mergeCells>
  <pageMargins left="0.23622047244094491" right="0.23622047244094491" top="0.74803149606299213" bottom="0.74803149606299213" header="0.31496062992125984" footer="0.31496062992125984"/>
  <pageSetup paperSize="5" scale="64" fitToHeight="0" orientation="landscape" r:id="rId1"/>
  <drawing r:id="rId2"/>
  <legacyDrawing r:id="rId3"/>
  <oleObjects>
    <mc:AlternateContent xmlns:mc="http://schemas.openxmlformats.org/markup-compatibility/2006">
      <mc:Choice Requires="x14">
        <oleObject progId="Word.Picture.8" shapeId="1025" r:id="rId4">
          <objectPr defaultSize="0" autoPict="0" r:id="rId5">
            <anchor moveWithCells="1" sizeWithCells="1">
              <from>
                <xdr:col>4</xdr:col>
                <xdr:colOff>457200</xdr:colOff>
                <xdr:row>0</xdr:row>
                <xdr:rowOff>0</xdr:rowOff>
              </from>
              <to>
                <xdr:col>5</xdr:col>
                <xdr:colOff>838200</xdr:colOff>
                <xdr:row>3</xdr:row>
                <xdr:rowOff>0</xdr:rowOff>
              </to>
            </anchor>
          </objectPr>
        </oleObject>
      </mc:Choice>
      <mc:Fallback>
        <oleObject progId="Word.Picture.8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Ctas. X P NOVIEMBRE023</vt:lpstr>
      <vt:lpstr>'Ctas. X P NOVIEMBRE023'!Área_de_impresión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Rosayddel Ramirez Pineda</dc:creator>
  <cp:lastModifiedBy>Rosayddel Ramirez Pineda</cp:lastModifiedBy>
  <dcterms:created xsi:type="dcterms:W3CDTF">2023-12-08T17:59:09Z</dcterms:created>
  <dcterms:modified xsi:type="dcterms:W3CDTF">2023-12-08T17:59:26Z</dcterms:modified>
</cp:coreProperties>
</file>