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AGOSTO\"/>
    </mc:Choice>
  </mc:AlternateContent>
  <xr:revisionPtr revIDLastSave="0" documentId="13_ncr:1_{55E67288-F868-4AC0-A374-17B0F58B0032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UENTAS X PAGAR AGOST 2024" sheetId="252" r:id="rId1"/>
  </sheets>
  <definedNames>
    <definedName name="_0">#REF!</definedName>
    <definedName name="_xlnm._FilterDatabase" localSheetId="0" hidden="1">'CUENTAS X PAGAR AGOST 2024'!#REF!</definedName>
    <definedName name="_xlnm.Print_Area" localSheetId="0">'CUENTAS X PAGAR AGOST 2024'!$A$1:$M$181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6" i="252" l="1"/>
  <c r="L113" i="252" l="1"/>
  <c r="I113" i="252"/>
  <c r="G113" i="252"/>
  <c r="D113" i="252"/>
  <c r="L83" i="252"/>
  <c r="I83" i="252"/>
  <c r="G83" i="252"/>
  <c r="D83" i="252"/>
  <c r="L74" i="252"/>
  <c r="I74" i="252"/>
  <c r="G74" i="252"/>
  <c r="D74" i="252"/>
  <c r="L71" i="252"/>
  <c r="I71" i="252"/>
  <c r="G71" i="252"/>
  <c r="D71" i="252"/>
  <c r="L63" i="252"/>
  <c r="I63" i="252"/>
  <c r="G63" i="252"/>
  <c r="D63" i="252"/>
  <c r="L60" i="252"/>
  <c r="I60" i="252"/>
  <c r="G60" i="252"/>
  <c r="G176" i="252" s="1"/>
  <c r="I176" i="252" s="1"/>
  <c r="D60" i="252"/>
  <c r="L57" i="252"/>
  <c r="L176" i="252" s="1"/>
  <c r="I57" i="252"/>
  <c r="H57" i="252"/>
  <c r="D57" i="252"/>
  <c r="I54" i="252"/>
  <c r="D54" i="252"/>
  <c r="D51" i="252"/>
  <c r="D17" i="252"/>
  <c r="D176" i="252" s="1"/>
</calcChain>
</file>

<file path=xl/sharedStrings.xml><?xml version="1.0" encoding="utf-8"?>
<sst xmlns="http://schemas.openxmlformats.org/spreadsheetml/2006/main" count="1066" uniqueCount="327">
  <si>
    <t>CONCEPTO</t>
  </si>
  <si>
    <t>DIRECCION GENERAL DE GANADERIA</t>
  </si>
  <si>
    <t xml:space="preserve"> </t>
  </si>
  <si>
    <t>Servicio de internet y televisión por cable</t>
  </si>
  <si>
    <t>Servicios de Alimentacion</t>
  </si>
  <si>
    <t>Servicios sanitarios médicos y veterinarios</t>
  </si>
  <si>
    <t>Alimentos para animales</t>
  </si>
  <si>
    <t>CREDITO</t>
  </si>
  <si>
    <t>RELACION FACTURAS PENDIENTES DE PAGO AL 31 DE AGOSTO 2024</t>
  </si>
  <si>
    <t>Publicidad y propaganda</t>
  </si>
  <si>
    <t>Servicios de alimentación</t>
  </si>
  <si>
    <t>Papel de escritorio</t>
  </si>
  <si>
    <t>2.2.1.8.01</t>
  </si>
  <si>
    <t>2.2.9.2.01</t>
  </si>
  <si>
    <t>2.3.7.1.01</t>
  </si>
  <si>
    <t>2.3.9.6.01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</si>
  <si>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</si>
  <si>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</si>
  <si>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</si>
  <si>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</si>
  <si>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</si>
  <si>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</si>
  <si>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</si>
  <si>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</si>
  <si>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</si>
  <si>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</si>
  <si>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</si>
  <si>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</si>
  <si>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</si>
  <si>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</si>
  <si>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</si>
  <si>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</si>
  <si>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</si>
  <si>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30/04/2023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</si>
  <si>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</si>
  <si>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</si>
  <si>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</si>
  <si>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</si>
  <si>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</si>
  <si>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</si>
  <si>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</si>
  <si>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</si>
  <si>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</si>
  <si>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</si>
  <si>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</si>
  <si>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</si>
  <si>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</si>
  <si>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</si>
  <si>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</si>
  <si>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</si>
  <si>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</si>
  <si>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</si>
  <si>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</si>
  <si>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</si>
  <si>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</si>
  <si>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</si>
  <si>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</si>
  <si>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</si>
  <si>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</si>
  <si>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</si>
  <si>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</si>
  <si>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</si>
  <si>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</si>
  <si>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</si>
  <si>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</si>
  <si>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</si>
  <si>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</si>
  <si>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</si>
  <si>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</si>
  <si>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</si>
  <si>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</si>
  <si>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</si>
  <si>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</si>
  <si>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</si>
  <si>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</si>
  <si>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</si>
  <si>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</si>
  <si>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</si>
  <si>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</si>
  <si>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N/A.</t>
  </si>
  <si>
    <t>SEDA COMERCIAL</t>
  </si>
  <si>
    <t>COMPRA AZUCAR</t>
  </si>
  <si>
    <t>20/10/2020</t>
  </si>
  <si>
    <t>2.3.1.1.01</t>
  </si>
  <si>
    <t xml:space="preserve">Alimentos y bebidas para personas </t>
  </si>
  <si>
    <t>B1500000466</t>
  </si>
  <si>
    <t>REP. Y SERV. JOAN MANUEL JM EIRL</t>
  </si>
  <si>
    <t>REPARACION MOTOR PLANTA YSURA.</t>
  </si>
  <si>
    <t>23/05/2021</t>
  </si>
  <si>
    <t>2.2.7.2.07</t>
  </si>
  <si>
    <t>Mantenimiento y reparacion de equipos de produccion</t>
  </si>
  <si>
    <t>SUB-TOTAL/MES DE MAYO 2021</t>
  </si>
  <si>
    <t>AGOSTO 2022</t>
  </si>
  <si>
    <t>B1500000001</t>
  </si>
  <si>
    <t>D CRISTAL EVENTOS</t>
  </si>
  <si>
    <t>SERVICO DE BUFFET</t>
  </si>
  <si>
    <t xml:space="preserve">Servicios de Alimentacion </t>
  </si>
  <si>
    <t>SUB TOTAL AGOSTO/2022</t>
  </si>
  <si>
    <t>JUNIO 2023</t>
  </si>
  <si>
    <t>B1500006247</t>
  </si>
  <si>
    <t>LAVECEN</t>
  </si>
  <si>
    <t>COMPRA BIOLOGICOS</t>
  </si>
  <si>
    <t>2.3.4.2.01</t>
  </si>
  <si>
    <t xml:space="preserve">Productos medicinales para uso vet. </t>
  </si>
  <si>
    <t>SUB-TOTAL  JUNIO 2023</t>
  </si>
  <si>
    <t>DICIEMBRE 2023</t>
  </si>
  <si>
    <t>DICIEMBRE</t>
  </si>
  <si>
    <t>B1500003022</t>
  </si>
  <si>
    <t>REPUESTOS DE LA COSTA</t>
  </si>
  <si>
    <t>PIEZAS PARA VEHICULOS</t>
  </si>
  <si>
    <t>2.3.9.8.01</t>
  </si>
  <si>
    <t>Repuestos</t>
  </si>
  <si>
    <t>B1500006311</t>
  </si>
  <si>
    <t>ANALITICAS PARA EL PROGRAMA MATADERO</t>
  </si>
  <si>
    <t>2.2.8.3.01</t>
  </si>
  <si>
    <t>B1500006312</t>
  </si>
  <si>
    <t>B1500006313</t>
  </si>
  <si>
    <t>B1500006314</t>
  </si>
  <si>
    <t>B1500006315</t>
  </si>
  <si>
    <t>SUB-TOTAL  DICIEMBRE 2023</t>
  </si>
  <si>
    <t>MAYO 2024</t>
  </si>
  <si>
    <t>B1500000005</t>
  </si>
  <si>
    <t>ANGELICA MOSQUEA</t>
  </si>
  <si>
    <t>REPARACION EN EDIFICIO</t>
  </si>
  <si>
    <t>2.2.7.1.01</t>
  </si>
  <si>
    <t>Mantenimiento y reparaciones menores en edificaciones</t>
  </si>
  <si>
    <t>SUB-TOTAL  MAYO 2024</t>
  </si>
  <si>
    <t>JUNIO 2024</t>
  </si>
  <si>
    <t>B1500049081</t>
  </si>
  <si>
    <t>SEGUROS RESERVAS</t>
  </si>
  <si>
    <t>RENOVACION SEGURO</t>
  </si>
  <si>
    <t>2.2.6.1.01</t>
  </si>
  <si>
    <t>Seguro de bienes inmuebles e infraestructura</t>
  </si>
  <si>
    <t>B1500049082</t>
  </si>
  <si>
    <t>B1500049100</t>
  </si>
  <si>
    <t>E4500000000004</t>
  </si>
  <si>
    <t>E4500000000007</t>
  </si>
  <si>
    <t>E4500000000040</t>
  </si>
  <si>
    <t>B1500000051</t>
  </si>
  <si>
    <t>MECANICA PESADA EN GRAL.</t>
  </si>
  <si>
    <t>MANTENIMIENTO TRACTOR</t>
  </si>
  <si>
    <t>2.2.7.2.06</t>
  </si>
  <si>
    <t xml:space="preserve"> Mantenimiento y reparación de equipos de transporte, tracción y elevación </t>
  </si>
  <si>
    <t>SUB-TOTAL JUNIO 2024</t>
  </si>
  <si>
    <t>JULIO 2024</t>
  </si>
  <si>
    <t>B1500002575</t>
  </si>
  <si>
    <t>COMERCIAL DANIEL LUCIANO</t>
  </si>
  <si>
    <t>MANTENIMIENTO VEHICULAR</t>
  </si>
  <si>
    <t>B1500002583</t>
  </si>
  <si>
    <t>B1500002582</t>
  </si>
  <si>
    <t>B1500002581</t>
  </si>
  <si>
    <t>B1500002580</t>
  </si>
  <si>
    <t>B1500002579</t>
  </si>
  <si>
    <t>B1500002578</t>
  </si>
  <si>
    <t>B1500002577</t>
  </si>
  <si>
    <t>B1500002611</t>
  </si>
  <si>
    <t>B1500002613</t>
  </si>
  <si>
    <t>B1500002614</t>
  </si>
  <si>
    <t>B1500002584</t>
  </si>
  <si>
    <t>B1500002622</t>
  </si>
  <si>
    <t>B1500002570</t>
  </si>
  <si>
    <t>B1500002628</t>
  </si>
  <si>
    <t>B1500002618</t>
  </si>
  <si>
    <t>E450000001571</t>
  </si>
  <si>
    <t>VIAMAR</t>
  </si>
  <si>
    <t>B1500029096</t>
  </si>
  <si>
    <t>SANTO DOMINGO MOTORS</t>
  </si>
  <si>
    <t>B1500000510</t>
  </si>
  <si>
    <t>PEGUEDI COMERCIAL, SRL</t>
  </si>
  <si>
    <t>B1500000509</t>
  </si>
  <si>
    <t>B1500002002</t>
  </si>
  <si>
    <t>SUPERMERCADO CARIBE</t>
  </si>
  <si>
    <t>ALIMENTOS CRUDOS</t>
  </si>
  <si>
    <t xml:space="preserve"> Alimentos y bebidas para personas </t>
  </si>
  <si>
    <t>B1500002498</t>
  </si>
  <si>
    <t>B1500001774</t>
  </si>
  <si>
    <t>APROLECHE</t>
  </si>
  <si>
    <t>SEMEN</t>
  </si>
  <si>
    <t>2.6.7.8.01</t>
  </si>
  <si>
    <t>Otros activos que generan producción recurrente</t>
  </si>
  <si>
    <t>B1500001781</t>
  </si>
  <si>
    <t>E450000049129</t>
  </si>
  <si>
    <t>CLARO</t>
  </si>
  <si>
    <t>INTERNET SIMETRICO</t>
  </si>
  <si>
    <t>2.2.1.5.01</t>
  </si>
  <si>
    <t>B1500000554</t>
  </si>
  <si>
    <t>SOFTWARE ONE</t>
  </si>
  <si>
    <t>COMPRA DE SOFTWARE</t>
  </si>
  <si>
    <t>2.6.1.3.01</t>
  </si>
  <si>
    <t xml:space="preserve"> Equipos de cómputo</t>
  </si>
  <si>
    <t>SUB-TOTAL JULIO 2024</t>
  </si>
  <si>
    <t>AGOSTO 2024</t>
  </si>
  <si>
    <t>E450000003568</t>
  </si>
  <si>
    <t>AGUA PLANETA AZUL</t>
  </si>
  <si>
    <t>Alimentos y Bebidas</t>
  </si>
  <si>
    <t>26/08/24</t>
  </si>
  <si>
    <t>E450000006826</t>
  </si>
  <si>
    <t>ALTICE</t>
  </si>
  <si>
    <t>Telefono local</t>
  </si>
  <si>
    <t>25/08/24</t>
  </si>
  <si>
    <t>2.2.1.3.01</t>
  </si>
  <si>
    <t>telefono local</t>
  </si>
  <si>
    <t>B1500002794</t>
  </si>
  <si>
    <t>CANTABRIA BRAND REPRESENTATIVE</t>
  </si>
  <si>
    <t>27/08/24</t>
  </si>
  <si>
    <t>B1500002705</t>
  </si>
  <si>
    <t>B1500002796</t>
  </si>
  <si>
    <t>B1500002798</t>
  </si>
  <si>
    <t>E450000051734</t>
  </si>
  <si>
    <t>E450000052180</t>
  </si>
  <si>
    <t>Internet Inalambrico Admvo.</t>
  </si>
  <si>
    <t>E450000052225</t>
  </si>
  <si>
    <t>E450000052266</t>
  </si>
  <si>
    <t>B1500054771</t>
  </si>
  <si>
    <t>ALCALDIA DEL DISTRITO NACIONAL</t>
  </si>
  <si>
    <t>Residuos solidos</t>
  </si>
  <si>
    <t>B1500054772</t>
  </si>
  <si>
    <t>B1500001792</t>
  </si>
  <si>
    <t>ASOCIACION DOMINICANA DE PRODUCTORES DE LECHE</t>
  </si>
  <si>
    <t>Alimento para animales</t>
  </si>
  <si>
    <t>B1500029259</t>
  </si>
  <si>
    <t>B1500002007</t>
  </si>
  <si>
    <t>15/08/24</t>
  </si>
  <si>
    <t>E450000002283</t>
  </si>
  <si>
    <t>B1500002639</t>
  </si>
  <si>
    <t>19/08/24</t>
  </si>
  <si>
    <t>B1500002762</t>
  </si>
  <si>
    <t>B1500000694</t>
  </si>
  <si>
    <t>DISTRIBUIDORA Y SERVICIOS DIVERSOS</t>
  </si>
  <si>
    <t>Útiles y materiales de escritorio, oficina e informática</t>
  </si>
  <si>
    <t>2.3.9.2.01</t>
  </si>
  <si>
    <t>B1500000307</t>
  </si>
  <si>
    <t>DIVERSIDART</t>
  </si>
  <si>
    <t>Equipos de tecnologia</t>
  </si>
  <si>
    <t>B1500446432</t>
  </si>
  <si>
    <t>EDENORTE</t>
  </si>
  <si>
    <t>Energia Electrica</t>
  </si>
  <si>
    <t>2.2.1.6.01</t>
  </si>
  <si>
    <t>B1500449155</t>
  </si>
  <si>
    <t>B1500450271</t>
  </si>
  <si>
    <t>B1500007829</t>
  </si>
  <si>
    <t>EDITORA HOY</t>
  </si>
  <si>
    <t>14/08/24</t>
  </si>
  <si>
    <t>2.2.2.1.01</t>
  </si>
  <si>
    <t>B1500005838</t>
  </si>
  <si>
    <t>EDITORA DEL CARIBE</t>
  </si>
  <si>
    <t>B1500005844</t>
  </si>
  <si>
    <t>EL CARIBE</t>
  </si>
  <si>
    <t>29/08/24</t>
  </si>
  <si>
    <t>B1500005860</t>
  </si>
  <si>
    <t>20/08/24</t>
  </si>
  <si>
    <t>B1500000090</t>
  </si>
  <si>
    <t>INVERSIONES FURO</t>
  </si>
  <si>
    <t>Utiles menores medicos quirurgicos.</t>
  </si>
  <si>
    <t>30/08/24</t>
  </si>
  <si>
    <t>2.3.9.3.01</t>
  </si>
  <si>
    <t>B1500000826</t>
  </si>
  <si>
    <t>INVERSIONES SANFRA</t>
  </si>
  <si>
    <t>Utiles de cocina comedor</t>
  </si>
  <si>
    <t>2.3.9.5.01</t>
  </si>
  <si>
    <t>B1500000845</t>
  </si>
  <si>
    <t>INVERSIONES TEJEDA VALERA F D</t>
  </si>
  <si>
    <t>Papel de Escritorio</t>
  </si>
  <si>
    <t>2.3.3.1.01</t>
  </si>
  <si>
    <t>Pinturas, Lacas, Barnices, Diluyentes y Absorbentes para Pintura</t>
  </si>
  <si>
    <t>2.3.7.2.06</t>
  </si>
  <si>
    <t>Herramientas Menores</t>
  </si>
  <si>
    <t>2.3.6.3.04</t>
  </si>
  <si>
    <t>Utiles de Escritorio, Oficina e Informatica</t>
  </si>
  <si>
    <t>E450000000130</t>
  </si>
  <si>
    <t>LISTIN DIARIO</t>
  </si>
  <si>
    <t>B1500000821</t>
  </si>
  <si>
    <t>MRO MANTENIMIENTO OPERACION &amp; REPARACION</t>
  </si>
  <si>
    <t>B1500000522</t>
  </si>
  <si>
    <t>B1500000523</t>
  </si>
  <si>
    <t>E450000000019</t>
  </si>
  <si>
    <t>E450000002209</t>
  </si>
  <si>
    <t>B1500000477</t>
  </si>
  <si>
    <t>PEST PROFECT SOLUTIONS</t>
  </si>
  <si>
    <t>Fumigacion</t>
  </si>
  <si>
    <t>21/08/24</t>
  </si>
  <si>
    <t>2.2.8.5.01</t>
  </si>
  <si>
    <t>B1500002484</t>
  </si>
  <si>
    <t>RAMIREZ &amp; MOJICA ENVOY PACK</t>
  </si>
  <si>
    <t>Utiles de escritoitio  oficina e informatica</t>
  </si>
  <si>
    <t>E450000000205</t>
  </si>
  <si>
    <t>E450000000024</t>
  </si>
  <si>
    <t>B1500000574</t>
  </si>
  <si>
    <t>SOLVEX</t>
  </si>
  <si>
    <t>Prod. Electricos y afines</t>
  </si>
  <si>
    <t>B1500001108</t>
  </si>
  <si>
    <t>VELEZ IMPORT</t>
  </si>
  <si>
    <t>2.3.3.2.01</t>
  </si>
  <si>
    <t>E450000002219</t>
  </si>
  <si>
    <t>GRUPO VIAMAR</t>
  </si>
  <si>
    <t>2.6.4.1.01</t>
  </si>
  <si>
    <t>Automoviles y camiones</t>
  </si>
  <si>
    <t>B1500003246</t>
  </si>
  <si>
    <t>VIVA</t>
  </si>
  <si>
    <t>B1500001036</t>
  </si>
  <si>
    <t>MIX AIR DOMINICANA</t>
  </si>
  <si>
    <t>2.3.7.2.99</t>
  </si>
  <si>
    <t>Otros prod. Quimicos y conexos.</t>
  </si>
  <si>
    <t>B1500000834</t>
  </si>
  <si>
    <t>23/08/24</t>
  </si>
  <si>
    <t>2.6.1.4.01</t>
  </si>
  <si>
    <t>Electrodomesticos</t>
  </si>
  <si>
    <t>B1500001960</t>
  </si>
  <si>
    <t>B1500001709</t>
  </si>
  <si>
    <t>VIMARTE</t>
  </si>
  <si>
    <t>B1500000057</t>
  </si>
  <si>
    <t>VQUANTUM TECNOLOGY</t>
  </si>
  <si>
    <t>28/08/24</t>
  </si>
  <si>
    <t>2.2.8.7.05</t>
  </si>
  <si>
    <t>Servicios de informatica sistema computarizado.</t>
  </si>
  <si>
    <t>TOTAL POR PAGAR  AL 31 DE AGOSTO DEL 2024.</t>
  </si>
  <si>
    <t>TOTAL GENERAL POR PAGAR  AL 31 DE AGOSTO DEL 2024.</t>
  </si>
  <si>
    <t>ANGEL A. DUARTE B.</t>
  </si>
  <si>
    <t>KELVIA ALT. REYES</t>
  </si>
  <si>
    <t>JOSE A. CASTRO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</si>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</sst>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"/>
    <numFmt numFmtId="171" formatCode="dd\-mmm"/>
    <numFmt numFmtId="172" formatCode="dd/mm/yyyy;@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rgb="FF00002A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rgb="FF00000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8" fillId="22" borderId="5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4" applyNumberFormat="0" applyAlignment="0" applyProtection="0"/>
    <xf numFmtId="0" fontId="35" fillId="0" borderId="6" applyNumberFormat="0" applyFill="0" applyAlignment="0" applyProtection="0"/>
    <xf numFmtId="0" fontId="36" fillId="23" borderId="0" applyNumberFormat="0" applyBorder="0" applyAlignment="0" applyProtection="0"/>
    <xf numFmtId="0" fontId="24" fillId="24" borderId="10" applyNumberFormat="0" applyFont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27" fillId="3" borderId="13" applyNumberFormat="0" applyAlignment="0" applyProtection="0"/>
    <xf numFmtId="0" fontId="37" fillId="3" borderId="14" applyNumberFormat="0" applyAlignment="0" applyProtection="0"/>
    <xf numFmtId="0" fontId="39" fillId="0" borderId="15" applyNumberFormat="0" applyFill="0" applyAlignment="0" applyProtection="0"/>
    <xf numFmtId="0" fontId="27" fillId="3" borderId="13" applyNumberFormat="0" applyAlignment="0" applyProtection="0"/>
    <xf numFmtId="0" fontId="34" fillId="9" borderId="13" applyNumberFormat="0" applyAlignment="0" applyProtection="0"/>
    <xf numFmtId="0" fontId="24" fillId="24" borderId="16" applyNumberFormat="0" applyFont="0" applyAlignment="0" applyProtection="0"/>
    <xf numFmtId="0" fontId="37" fillId="3" borderId="14" applyNumberFormat="0" applyAlignment="0" applyProtection="0"/>
    <xf numFmtId="0" fontId="27" fillId="3" borderId="17" applyNumberFormat="0" applyAlignment="0" applyProtection="0"/>
    <xf numFmtId="0" fontId="37" fillId="3" borderId="18" applyNumberFormat="0" applyAlignment="0" applyProtection="0"/>
    <xf numFmtId="0" fontId="39" fillId="0" borderId="19" applyNumberFormat="0" applyFill="0" applyAlignment="0" applyProtection="0"/>
    <xf numFmtId="0" fontId="27" fillId="3" borderId="17" applyNumberFormat="0" applyAlignment="0" applyProtection="0"/>
    <xf numFmtId="0" fontId="34" fillId="9" borderId="17" applyNumberFormat="0" applyAlignment="0" applyProtection="0"/>
    <xf numFmtId="0" fontId="24" fillId="24" borderId="20" applyNumberFormat="0" applyFont="0" applyAlignment="0" applyProtection="0"/>
    <xf numFmtId="0" fontId="37" fillId="3" borderId="18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7" fillId="3" borderId="21" applyNumberFormat="0" applyAlignment="0" applyProtection="0"/>
    <xf numFmtId="0" fontId="37" fillId="3" borderId="22" applyNumberFormat="0" applyAlignment="0" applyProtection="0"/>
    <xf numFmtId="0" fontId="39" fillId="0" borderId="23" applyNumberFormat="0" applyFill="0" applyAlignment="0" applyProtection="0"/>
    <xf numFmtId="0" fontId="27" fillId="3" borderId="21" applyNumberFormat="0" applyAlignment="0" applyProtection="0"/>
    <xf numFmtId="0" fontId="34" fillId="9" borderId="21" applyNumberFormat="0" applyAlignment="0" applyProtection="0"/>
    <xf numFmtId="0" fontId="24" fillId="24" borderId="24" applyNumberFormat="0" applyFont="0" applyAlignment="0" applyProtection="0"/>
    <xf numFmtId="0" fontId="37" fillId="3" borderId="22" applyNumberFormat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2" fillId="0" borderId="0"/>
    <xf numFmtId="43" fontId="4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42" fillId="0" borderId="0"/>
    <xf numFmtId="43" fontId="4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43" fontId="20" fillId="0" borderId="0" xfId="2" applyFont="1"/>
    <xf numFmtId="0" fontId="4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43" fontId="19" fillId="0" borderId="1" xfId="2" applyFont="1" applyFill="1" applyBorder="1"/>
    <xf numFmtId="0" fontId="2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1" fillId="0" borderId="0" xfId="0" applyFont="1"/>
    <xf numFmtId="0" fontId="22" fillId="0" borderId="1" xfId="0" applyFont="1" applyBorder="1" applyAlignment="1">
      <alignment wrapText="1"/>
    </xf>
    <xf numFmtId="0" fontId="46" fillId="0" borderId="0" xfId="0" applyFont="1"/>
    <xf numFmtId="0" fontId="47" fillId="0" borderId="0" xfId="0" applyFont="1" applyAlignment="1">
      <alignment horizontal="left" wrapText="1"/>
    </xf>
    <xf numFmtId="0" fontId="48" fillId="0" borderId="0" xfId="0" applyFont="1" applyAlignment="1">
      <alignment wrapText="1"/>
    </xf>
    <xf numFmtId="43" fontId="49" fillId="0" borderId="0" xfId="2" applyFont="1" applyBorder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right" wrapText="1"/>
    </xf>
    <xf numFmtId="0" fontId="50" fillId="0" borderId="0" xfId="0" applyFont="1" applyAlignment="1">
      <alignment horizontal="center" wrapText="1"/>
    </xf>
    <xf numFmtId="43" fontId="50" fillId="0" borderId="0" xfId="2" applyFont="1" applyBorder="1"/>
    <xf numFmtId="43" fontId="48" fillId="0" borderId="0" xfId="2" applyFont="1" applyBorder="1"/>
    <xf numFmtId="43" fontId="52" fillId="0" borderId="0" xfId="2" applyFont="1" applyBorder="1"/>
    <xf numFmtId="0" fontId="53" fillId="0" borderId="0" xfId="0" applyFont="1" applyAlignment="1">
      <alignment wrapText="1"/>
    </xf>
    <xf numFmtId="0" fontId="50" fillId="0" borderId="0" xfId="0" applyFont="1" applyAlignment="1">
      <alignment horizontal="left"/>
    </xf>
    <xf numFmtId="0" fontId="46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vertical="center"/>
      <protection locked="0"/>
    </xf>
    <xf numFmtId="43" fontId="49" fillId="0" borderId="0" xfId="2" applyFont="1" applyBorder="1" applyAlignment="1" applyProtection="1">
      <alignment horizontal="right"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horizontal="right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43" fontId="50" fillId="0" borderId="0" xfId="2" applyFont="1" applyBorder="1" applyAlignment="1" applyProtection="1">
      <alignment vertical="center"/>
      <protection locked="0"/>
    </xf>
    <xf numFmtId="43" fontId="48" fillId="0" borderId="0" xfId="2" applyFont="1" applyBorder="1" applyAlignment="1" applyProtection="1">
      <alignment vertical="center"/>
      <protection locked="0"/>
    </xf>
    <xf numFmtId="43" fontId="52" fillId="0" borderId="0" xfId="2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 wrapText="1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center" wrapText="1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14" fontId="56" fillId="0" borderId="0" xfId="0" applyNumberFormat="1" applyFont="1" applyAlignment="1">
      <alignment horizontal="left"/>
    </xf>
    <xf numFmtId="0" fontId="57" fillId="0" borderId="0" xfId="0" applyFont="1"/>
    <xf numFmtId="4" fontId="55" fillId="0" borderId="0" xfId="0" applyNumberFormat="1" applyFont="1" applyAlignment="1">
      <alignment horizontal="right"/>
    </xf>
    <xf numFmtId="0" fontId="57" fillId="0" borderId="0" xfId="0" applyFont="1" applyAlignment="1">
      <alignment wrapText="1"/>
    </xf>
    <xf numFmtId="0" fontId="57" fillId="0" borderId="0" xfId="0" applyFont="1" applyAlignment="1">
      <alignment horizontal="left"/>
    </xf>
    <xf numFmtId="0" fontId="56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vertical="center" wrapText="1"/>
    </xf>
    <xf numFmtId="0" fontId="44" fillId="0" borderId="1" xfId="0" applyFont="1" applyBorder="1" applyAlignment="1">
      <alignment horizontal="left"/>
    </xf>
    <xf numFmtId="0" fontId="17" fillId="0" borderId="0" xfId="0" applyFont="1"/>
    <xf numFmtId="4" fontId="19" fillId="0" borderId="1" xfId="0" applyNumberFormat="1" applyFont="1" applyBorder="1"/>
    <xf numFmtId="0" fontId="19" fillId="0" borderId="1" xfId="0" applyFont="1" applyBorder="1" applyAlignment="1">
      <alignment horizontal="left" wrapText="1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right" vertical="center" wrapText="1"/>
    </xf>
    <xf numFmtId="0" fontId="58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48" fillId="0" borderId="0" xfId="0" applyFont="1"/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/>
    </xf>
    <xf numFmtId="0" fontId="46" fillId="25" borderId="1" xfId="0" applyFont="1" applyFill="1" applyBorder="1" applyAlignment="1">
      <alignment horizontal="center" vertical="center" wrapText="1"/>
    </xf>
    <xf numFmtId="0" fontId="52" fillId="2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14" fontId="19" fillId="0" borderId="1" xfId="0" applyNumberFormat="1" applyFont="1" applyBorder="1" applyAlignment="1">
      <alignment horizontal="left"/>
    </xf>
    <xf numFmtId="0" fontId="20" fillId="0" borderId="0" xfId="0" applyFont="1"/>
    <xf numFmtId="14" fontId="19" fillId="0" borderId="1" xfId="0" applyNumberFormat="1" applyFont="1" applyBorder="1" applyAlignment="1">
      <alignment horizontal="right" wrapText="1"/>
    </xf>
    <xf numFmtId="0" fontId="22" fillId="0" borderId="1" xfId="0" applyFont="1" applyBorder="1"/>
    <xf numFmtId="0" fontId="22" fillId="0" borderId="1" xfId="0" applyFont="1" applyBorder="1" applyAlignment="1">
      <alignment horizontal="left" wrapText="1"/>
    </xf>
    <xf numFmtId="4" fontId="22" fillId="0" borderId="1" xfId="0" applyNumberFormat="1" applyFont="1" applyBorder="1"/>
    <xf numFmtId="0" fontId="22" fillId="0" borderId="1" xfId="0" applyFont="1" applyBorder="1" applyAlignment="1">
      <alignment horizontal="right" wrapText="1"/>
    </xf>
    <xf numFmtId="4" fontId="22" fillId="0" borderId="1" xfId="0" applyNumberFormat="1" applyFont="1" applyBorder="1" applyAlignment="1">
      <alignment wrapText="1"/>
    </xf>
    <xf numFmtId="0" fontId="45" fillId="0" borderId="1" xfId="0" applyFont="1" applyBorder="1" applyAlignment="1">
      <alignment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wrapText="1"/>
    </xf>
    <xf numFmtId="43" fontId="19" fillId="0" borderId="1" xfId="2" applyFont="1" applyFill="1" applyBorder="1" applyAlignment="1">
      <alignment horizontal="left"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left"/>
    </xf>
    <xf numFmtId="4" fontId="22" fillId="0" borderId="1" xfId="0" applyNumberFormat="1" applyFont="1" applyBorder="1" applyAlignment="1">
      <alignment horizontal="right" wrapText="1"/>
    </xf>
    <xf numFmtId="49" fontId="22" fillId="0" borderId="1" xfId="0" applyNumberFormat="1" applyFont="1" applyBorder="1"/>
    <xf numFmtId="170" fontId="20" fillId="0" borderId="1" xfId="0" applyNumberFormat="1" applyFont="1" applyBorder="1"/>
    <xf numFmtId="43" fontId="20" fillId="0" borderId="1" xfId="2" applyFont="1" applyFill="1" applyBorder="1"/>
    <xf numFmtId="4" fontId="20" fillId="0" borderId="1" xfId="0" applyNumberFormat="1" applyFont="1" applyBorder="1" applyAlignment="1">
      <alignment horizontal="right" wrapText="1"/>
    </xf>
    <xf numFmtId="0" fontId="59" fillId="0" borderId="1" xfId="0" applyFont="1" applyBorder="1"/>
    <xf numFmtId="0" fontId="60" fillId="0" borderId="1" xfId="0" applyFont="1" applyBorder="1" applyAlignment="1">
      <alignment horizontal="left" wrapText="1"/>
    </xf>
    <xf numFmtId="0" fontId="20" fillId="0" borderId="27" xfId="0" applyFont="1" applyBorder="1"/>
    <xf numFmtId="43" fontId="20" fillId="0" borderId="27" xfId="2" applyFont="1" applyFill="1" applyBorder="1"/>
    <xf numFmtId="171" fontId="20" fillId="0" borderId="28" xfId="0" applyNumberFormat="1" applyFont="1" applyBorder="1"/>
    <xf numFmtId="170" fontId="20" fillId="0" borderId="27" xfId="0" applyNumberFormat="1" applyFont="1" applyBorder="1"/>
    <xf numFmtId="2" fontId="20" fillId="0" borderId="27" xfId="0" applyNumberFormat="1" applyFont="1" applyBorder="1"/>
    <xf numFmtId="43" fontId="20" fillId="0" borderId="29" xfId="2" applyFont="1" applyFill="1" applyBorder="1"/>
    <xf numFmtId="0" fontId="19" fillId="0" borderId="3" xfId="0" applyFont="1" applyBorder="1" applyAlignment="1">
      <alignment horizontal="left"/>
    </xf>
    <xf numFmtId="43" fontId="20" fillId="0" borderId="30" xfId="2" applyFont="1" applyFill="1" applyBorder="1"/>
    <xf numFmtId="0" fontId="19" fillId="0" borderId="3" xfId="0" applyFont="1" applyBorder="1" applyAlignment="1">
      <alignment horizontal="left"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/>
    <xf numFmtId="43" fontId="20" fillId="0" borderId="28" xfId="2" applyFont="1" applyFill="1" applyBorder="1"/>
    <xf numFmtId="170" fontId="20" fillId="0" borderId="28" xfId="0" applyNumberFormat="1" applyFont="1" applyBorder="1"/>
    <xf numFmtId="2" fontId="20" fillId="0" borderId="28" xfId="0" applyNumberFormat="1" applyFont="1" applyBorder="1"/>
    <xf numFmtId="14" fontId="20" fillId="0" borderId="1" xfId="0" applyNumberFormat="1" applyFont="1" applyBorder="1" applyAlignment="1">
      <alignment horizontal="right" wrapText="1"/>
    </xf>
    <xf numFmtId="49" fontId="20" fillId="0" borderId="1" xfId="0" applyNumberFormat="1" applyFont="1" applyBorder="1"/>
    <xf numFmtId="171" fontId="20" fillId="0" borderId="1" xfId="0" applyNumberFormat="1" applyFont="1" applyBorder="1"/>
    <xf numFmtId="0" fontId="61" fillId="0" borderId="1" xfId="0" applyFont="1" applyBorder="1" applyAlignment="1">
      <alignment horizontal="left" wrapText="1"/>
    </xf>
    <xf numFmtId="4" fontId="20" fillId="0" borderId="34" xfId="0" applyNumberFormat="1" applyFont="1" applyBorder="1" applyAlignment="1">
      <alignment horizontal="right" wrapText="1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4" fontId="20" fillId="0" borderId="25" xfId="0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right"/>
    </xf>
    <xf numFmtId="14" fontId="20" fillId="0" borderId="3" xfId="0" applyNumberFormat="1" applyFont="1" applyBorder="1" applyAlignment="1">
      <alignment horizontal="right" wrapText="1"/>
    </xf>
    <xf numFmtId="0" fontId="60" fillId="0" borderId="3" xfId="0" applyFont="1" applyBorder="1" applyAlignment="1">
      <alignment horizontal="left" wrapText="1"/>
    </xf>
    <xf numFmtId="4" fontId="20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 wrapText="1"/>
    </xf>
    <xf numFmtId="4" fontId="20" fillId="0" borderId="35" xfId="0" applyNumberFormat="1" applyFont="1" applyBorder="1" applyAlignment="1">
      <alignment horizontal="right" wrapText="1"/>
    </xf>
    <xf numFmtId="4" fontId="20" fillId="0" borderId="36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0" fontId="22" fillId="0" borderId="3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0" fontId="20" fillId="2" borderId="3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left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61" fillId="2" borderId="1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4" fontId="20" fillId="0" borderId="26" xfId="0" applyNumberFormat="1" applyFont="1" applyBorder="1" applyAlignment="1">
      <alignment horizontal="right" wrapText="1"/>
    </xf>
    <xf numFmtId="0" fontId="20" fillId="26" borderId="1" xfId="0" applyFont="1" applyFill="1" applyBorder="1"/>
    <xf numFmtId="0" fontId="20" fillId="26" borderId="1" xfId="0" applyFont="1" applyFill="1" applyBorder="1" applyAlignment="1">
      <alignment horizontal="left" wrapText="1"/>
    </xf>
    <xf numFmtId="4" fontId="20" fillId="26" borderId="1" xfId="0" applyNumberFormat="1" applyFont="1" applyFill="1" applyBorder="1" applyAlignment="1">
      <alignment horizontal="right"/>
    </xf>
    <xf numFmtId="0" fontId="20" fillId="26" borderId="1" xfId="0" applyFont="1" applyFill="1" applyBorder="1" applyAlignment="1">
      <alignment horizontal="right"/>
    </xf>
    <xf numFmtId="0" fontId="20" fillId="26" borderId="1" xfId="0" applyFont="1" applyFill="1" applyBorder="1" applyAlignment="1">
      <alignment horizontal="left"/>
    </xf>
    <xf numFmtId="0" fontId="19" fillId="26" borderId="1" xfId="0" applyFont="1" applyFill="1" applyBorder="1" applyAlignment="1">
      <alignment horizontal="left"/>
    </xf>
    <xf numFmtId="0" fontId="6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6" fillId="0" borderId="1" xfId="0" applyFont="1" applyBorder="1" applyAlignment="1">
      <alignment vertical="center" wrapText="1"/>
    </xf>
    <xf numFmtId="4" fontId="65" fillId="0" borderId="1" xfId="0" applyNumberFormat="1" applyFont="1" applyBorder="1"/>
    <xf numFmtId="0" fontId="65" fillId="0" borderId="1" xfId="0" applyFont="1" applyBorder="1"/>
    <xf numFmtId="0" fontId="65" fillId="0" borderId="1" xfId="0" applyFont="1" applyBorder="1" applyAlignment="1">
      <alignment horizontal="right"/>
    </xf>
    <xf numFmtId="43" fontId="65" fillId="0" borderId="1" xfId="0" applyNumberFormat="1" applyFont="1" applyBorder="1"/>
    <xf numFmtId="0" fontId="65" fillId="0" borderId="1" xfId="0" applyFont="1" applyBorder="1" applyAlignment="1">
      <alignment wrapText="1"/>
    </xf>
    <xf numFmtId="0" fontId="67" fillId="0" borderId="1" xfId="0" applyFont="1" applyBorder="1" applyAlignment="1">
      <alignment horizontal="left" vertical="center"/>
    </xf>
    <xf numFmtId="0" fontId="22" fillId="26" borderId="1" xfId="0" applyFont="1" applyFill="1" applyBorder="1" applyAlignment="1">
      <alignment horizontal="left" wrapText="1"/>
    </xf>
    <xf numFmtId="4" fontId="22" fillId="26" borderId="1" xfId="0" applyNumberFormat="1" applyFont="1" applyFill="1" applyBorder="1" applyAlignment="1">
      <alignment horizontal="right"/>
    </xf>
    <xf numFmtId="0" fontId="65" fillId="0" borderId="1" xfId="0" applyFont="1" applyBorder="1" applyAlignment="1">
      <alignment vertical="center" wrapText="1"/>
    </xf>
    <xf numFmtId="0" fontId="66" fillId="0" borderId="1" xfId="0" applyFont="1" applyBorder="1"/>
    <xf numFmtId="0" fontId="66" fillId="0" borderId="1" xfId="0" applyFont="1" applyBorder="1" applyAlignment="1">
      <alignment vertical="center"/>
    </xf>
    <xf numFmtId="0" fontId="66" fillId="0" borderId="1" xfId="0" applyFont="1" applyBorder="1" applyAlignment="1">
      <alignment horizontal="right" vertical="center" wrapText="1"/>
    </xf>
    <xf numFmtId="0" fontId="68" fillId="0" borderId="1" xfId="0" applyFont="1" applyBorder="1" applyAlignment="1">
      <alignment wrapText="1"/>
    </xf>
    <xf numFmtId="0" fontId="60" fillId="0" borderId="1" xfId="0" applyFont="1" applyBorder="1"/>
    <xf numFmtId="0" fontId="69" fillId="0" borderId="1" xfId="0" applyFont="1" applyBorder="1" applyAlignment="1">
      <alignment horizontal="left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wrapText="1"/>
    </xf>
    <xf numFmtId="4" fontId="66" fillId="0" borderId="1" xfId="0" applyNumberFormat="1" applyFont="1" applyBorder="1" applyAlignment="1">
      <alignment vertical="center" wrapText="1"/>
    </xf>
    <xf numFmtId="0" fontId="69" fillId="0" borderId="1" xfId="0" applyFont="1" applyBorder="1" applyAlignment="1">
      <alignment horizontal="right"/>
    </xf>
    <xf numFmtId="0" fontId="69" fillId="0" borderId="1" xfId="0" applyFont="1" applyBorder="1"/>
    <xf numFmtId="0" fontId="21" fillId="0" borderId="1" xfId="0" applyFont="1" applyBorder="1"/>
    <xf numFmtId="0" fontId="66" fillId="0" borderId="1" xfId="0" applyFont="1" applyBorder="1" applyAlignment="1">
      <alignment horizontal="center"/>
    </xf>
    <xf numFmtId="0" fontId="0" fillId="0" borderId="1" xfId="0" applyBorder="1"/>
    <xf numFmtId="0" fontId="66" fillId="0" borderId="1" xfId="0" applyFont="1" applyBorder="1" applyAlignment="1">
      <alignment horizontal="center" wrapText="1"/>
    </xf>
    <xf numFmtId="4" fontId="69" fillId="0" borderId="1" xfId="0" applyNumberFormat="1" applyFont="1" applyBorder="1"/>
    <xf numFmtId="172" fontId="56" fillId="0" borderId="0" xfId="0" applyNumberFormat="1" applyFont="1" applyAlignment="1">
      <alignment horizontal="left"/>
    </xf>
    <xf numFmtId="0" fontId="55" fillId="0" borderId="0" xfId="0" applyFont="1" applyAlignment="1">
      <alignment vertical="center"/>
    </xf>
    <xf numFmtId="0" fontId="70" fillId="0" borderId="0" xfId="0" applyFont="1" applyAlignment="1">
      <alignment vertical="center" wrapText="1"/>
    </xf>
    <xf numFmtId="4" fontId="70" fillId="0" borderId="0" xfId="0" applyNumberFormat="1" applyFont="1" applyAlignment="1">
      <alignment vertical="center" wrapText="1"/>
    </xf>
    <xf numFmtId="4" fontId="57" fillId="0" borderId="0" xfId="0" applyNumberFormat="1" applyFont="1" applyAlignment="1">
      <alignment wrapText="1"/>
    </xf>
    <xf numFmtId="4" fontId="56" fillId="0" borderId="0" xfId="0" applyNumberFormat="1" applyFont="1"/>
    <xf numFmtId="0" fontId="56" fillId="0" borderId="0" xfId="0" applyFont="1" applyAlignment="1">
      <alignment horizontal="left" wrapText="1"/>
    </xf>
    <xf numFmtId="4" fontId="70" fillId="0" borderId="0" xfId="0" applyNumberFormat="1" applyFont="1" applyAlignment="1">
      <alignment horizontal="left" vertical="center" wrapText="1"/>
    </xf>
    <xf numFmtId="0" fontId="70" fillId="0" borderId="0" xfId="0" applyFont="1" applyAlignment="1">
      <alignment vertical="center"/>
    </xf>
    <xf numFmtId="4" fontId="55" fillId="0" borderId="0" xfId="0" applyNumberFormat="1" applyFont="1" applyAlignment="1">
      <alignment horizontal="right" vertical="center"/>
    </xf>
    <xf numFmtId="4" fontId="70" fillId="0" borderId="0" xfId="0" applyNumberFormat="1" applyFont="1" applyAlignment="1">
      <alignment horizontal="left" wrapText="1"/>
    </xf>
    <xf numFmtId="4" fontId="0" fillId="0" borderId="0" xfId="0" applyNumberFormat="1"/>
    <xf numFmtId="0" fontId="56" fillId="0" borderId="0" xfId="0" applyFo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/>
    </xf>
    <xf numFmtId="0" fontId="54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49" fontId="62" fillId="0" borderId="31" xfId="0" applyNumberFormat="1" applyFont="1" applyBorder="1" applyAlignment="1">
      <alignment horizontal="center"/>
    </xf>
    <xf numFmtId="49" fontId="62" fillId="0" borderId="32" xfId="0" applyNumberFormat="1" applyFont="1" applyBorder="1" applyAlignment="1">
      <alignment horizontal="center"/>
    </xf>
    <xf numFmtId="49" fontId="62" fillId="0" borderId="33" xfId="0" applyNumberFormat="1" applyFont="1" applyBorder="1" applyAlignment="1">
      <alignment horizontal="center"/>
    </xf>
    <xf numFmtId="0" fontId="63" fillId="0" borderId="25" xfId="0" applyFont="1" applyBorder="1" applyAlignment="1">
      <alignment horizontal="center"/>
    </xf>
    <xf numFmtId="0" fontId="63" fillId="0" borderId="37" xfId="0" applyFont="1" applyBorder="1" applyAlignment="1">
      <alignment horizontal="center"/>
    </xf>
    <xf numFmtId="0" fontId="63" fillId="0" borderId="34" xfId="0" applyFont="1" applyBorder="1" applyAlignment="1">
      <alignment horizontal="center"/>
    </xf>
    <xf numFmtId="0" fontId="64" fillId="0" borderId="25" xfId="0" applyFont="1" applyBorder="1" applyAlignment="1">
      <alignment horizontal="center"/>
    </xf>
  </cellXfs>
  <cellStyles count="158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12" xfId="157" xr:uid="{91429F4F-5AFB-46DB-9479-8A36484C5211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17" xfId="156" xr:uid="{25BA2E45-11A1-4A9A-8E38-0F5061CCBF42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00FF"/>
      <color rgb="FF66FFFF"/>
      <color rgb="FF00FFFF"/>
      <color rgb="FF007774"/>
      <color rgb="FF9F9FFF"/>
      <color rgb="FF93FFFF"/>
      <color rgb="FF9933FF"/>
      <color rgb="FF00F6F0"/>
      <color rgb="FF6600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16AB385-C301-4BB7-AEFE-DF091C8D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6132" y="39915"/>
          <a:ext cx="1211489" cy="73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A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1343025</xdr:colOff>
      <xdr:row>3</xdr:row>
      <xdr:rowOff>124731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59FC0-DCA6-449E-BAF4-CAA59939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9525" y="0"/>
          <a:ext cx="1343025" cy="89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ABDC-3F53-42C3-9E9E-CA01475525DE}">
  <sheetPr>
    <tabColor rgb="FFFFC000"/>
    <pageSetUpPr fitToPage="1"/>
  </sheetPr>
  <dimension ref="A1:AK225"/>
  <sheetViews>
    <sheetView tabSelected="1" zoomScale="84" zoomScaleNormal="84" workbookViewId="0">
      <selection activeCell="T8" sqref="T8"/>
    </sheetView>
  </sheetViews>
  <sheetFormatPr baseColWidth="10" defaultColWidth="9.140625" defaultRowHeight="20.25" customHeight="1" x14ac:dyDescent="0.25"/>
  <cols>
    <col min="1" max="1" width="25.28515625" style="10" customWidth="1"/>
    <col min="2" max="2" width="32" style="9" customWidth="1"/>
    <col min="3" max="3" width="47" customWidth="1"/>
    <col min="4" max="4" width="16" customWidth="1"/>
    <col min="5" max="5" width="12.85546875" customWidth="1"/>
    <col min="6" max="6" width="13.140625" style="7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8" customWidth="1"/>
    <col min="12" max="12" width="15.5703125" customWidth="1"/>
    <col min="13" max="13" width="11.85546875" style="9" customWidth="1"/>
    <col min="16" max="16" width="17.42578125" bestFit="1" customWidth="1"/>
  </cols>
  <sheetData>
    <row r="1" spans="1:13" ht="20.25" customHeight="1" x14ac:dyDescent="0.25">
      <c r="A1" s="12" t="s">
        <v>2</v>
      </c>
      <c r="B1" s="13"/>
      <c r="C1" s="14"/>
      <c r="D1" s="15"/>
      <c r="E1" s="16"/>
      <c r="F1" s="17"/>
      <c r="G1" s="18"/>
      <c r="H1" s="19"/>
      <c r="I1" s="20"/>
      <c r="J1" s="21"/>
      <c r="K1" s="22"/>
      <c r="L1" s="19"/>
      <c r="M1" s="23"/>
    </row>
    <row r="2" spans="1:13" ht="20.25" customHeight="1" x14ac:dyDescent="0.2">
      <c r="A2" s="24"/>
      <c r="B2" s="25"/>
      <c r="C2" s="26"/>
      <c r="D2" s="27"/>
      <c r="E2" s="28"/>
      <c r="F2" s="29"/>
      <c r="G2" s="30"/>
      <c r="H2" s="31"/>
      <c r="I2" s="32"/>
      <c r="J2" s="33"/>
      <c r="K2" s="34"/>
      <c r="L2" s="31"/>
      <c r="M2" s="35"/>
    </row>
    <row r="3" spans="1:13" ht="20.25" customHeight="1" x14ac:dyDescent="0.2">
      <c r="A3" s="24"/>
      <c r="B3" s="25"/>
      <c r="C3" s="26"/>
      <c r="D3" s="27"/>
      <c r="E3" s="28"/>
      <c r="F3" s="29"/>
      <c r="G3" s="30"/>
      <c r="H3" s="31"/>
      <c r="I3" s="32"/>
      <c r="J3" s="33"/>
      <c r="K3" s="34"/>
      <c r="L3" s="31"/>
      <c r="M3" s="35"/>
    </row>
    <row r="4" spans="1:13" ht="20.25" customHeight="1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ht="20.25" customHeight="1" x14ac:dyDescent="0.2">
      <c r="A5" s="188" t="s">
        <v>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20.25" customHeight="1" x14ac:dyDescent="0.25">
      <c r="A6" s="52"/>
      <c r="B6" s="53" t="s">
        <v>2</v>
      </c>
      <c r="C6" s="54"/>
      <c r="D6" s="55"/>
      <c r="E6" s="56"/>
      <c r="F6" s="57"/>
      <c r="G6" s="58"/>
      <c r="H6" s="59"/>
      <c r="I6" s="60"/>
      <c r="J6" s="61"/>
      <c r="K6" s="62"/>
      <c r="L6" s="56"/>
      <c r="M6" s="63"/>
    </row>
    <row r="7" spans="1:13" ht="53.25" customHeight="1" x14ac:dyDescent="0.2">
      <c r="A7" s="64" t="s">
        <v>16</v>
      </c>
      <c r="B7" s="65" t="s">
        <v>17</v>
      </c>
      <c r="C7" s="65" t="s">
        <v>0</v>
      </c>
      <c r="D7" s="65" t="s">
        <v>18</v>
      </c>
      <c r="E7" s="65" t="s">
        <v>19</v>
      </c>
      <c r="F7" s="64" t="s">
        <v>20</v>
      </c>
      <c r="G7" s="65" t="s">
        <v>21</v>
      </c>
      <c r="H7" s="65" t="s">
        <v>22</v>
      </c>
      <c r="I7" s="65" t="s">
        <v>23</v>
      </c>
      <c r="J7" s="65" t="s">
        <v>24</v>
      </c>
      <c r="K7" s="65" t="s">
        <v>25</v>
      </c>
      <c r="L7" s="65" t="s">
        <v>26</v>
      </c>
      <c r="M7" s="65" t="s">
        <v>27</v>
      </c>
    </row>
    <row r="8" spans="1:13" s="68" customFormat="1" ht="39" customHeight="1" x14ac:dyDescent="0.2">
      <c r="A8" s="5" t="s">
        <v>28</v>
      </c>
      <c r="B8" s="51" t="s">
        <v>29</v>
      </c>
      <c r="C8" s="51" t="s">
        <v>30</v>
      </c>
      <c r="D8" s="50">
        <v>94985.1</v>
      </c>
      <c r="E8" s="5" t="s">
        <v>7</v>
      </c>
      <c r="F8" s="66" t="s">
        <v>31</v>
      </c>
      <c r="G8" s="50">
        <v>94985.1</v>
      </c>
      <c r="H8" s="5"/>
      <c r="I8" s="50">
        <v>94985.1</v>
      </c>
      <c r="J8" s="5" t="s">
        <v>32</v>
      </c>
      <c r="K8" s="51" t="s">
        <v>6</v>
      </c>
      <c r="L8" s="50">
        <v>94985.1</v>
      </c>
      <c r="M8" s="67" t="s">
        <v>33</v>
      </c>
    </row>
    <row r="9" spans="1:13" s="68" customFormat="1" ht="33" customHeight="1" x14ac:dyDescent="0.2">
      <c r="A9" s="5" t="s">
        <v>34</v>
      </c>
      <c r="B9" s="51" t="s">
        <v>29</v>
      </c>
      <c r="C9" s="51" t="s">
        <v>30</v>
      </c>
      <c r="D9" s="50">
        <v>250974.9</v>
      </c>
      <c r="E9" s="5" t="s">
        <v>7</v>
      </c>
      <c r="F9" s="66" t="s">
        <v>31</v>
      </c>
      <c r="G9" s="50">
        <v>250974.9</v>
      </c>
      <c r="H9" s="5"/>
      <c r="I9" s="50">
        <v>250974.9</v>
      </c>
      <c r="J9" s="5" t="s">
        <v>32</v>
      </c>
      <c r="K9" s="51" t="s">
        <v>6</v>
      </c>
      <c r="L9" s="50">
        <v>250974.9</v>
      </c>
      <c r="M9" s="67" t="s">
        <v>33</v>
      </c>
    </row>
    <row r="10" spans="1:13" s="68" customFormat="1" ht="30.75" customHeight="1" x14ac:dyDescent="0.2">
      <c r="A10" s="5" t="s">
        <v>35</v>
      </c>
      <c r="B10" s="51" t="s">
        <v>29</v>
      </c>
      <c r="C10" s="51" t="s">
        <v>30</v>
      </c>
      <c r="D10" s="50">
        <v>125047.8</v>
      </c>
      <c r="E10" s="5" t="s">
        <v>7</v>
      </c>
      <c r="F10" s="66" t="s">
        <v>36</v>
      </c>
      <c r="G10" s="50">
        <v>125047.8</v>
      </c>
      <c r="H10" s="5"/>
      <c r="I10" s="50">
        <v>125047.8</v>
      </c>
      <c r="J10" s="5" t="s">
        <v>32</v>
      </c>
      <c r="K10" s="51" t="s">
        <v>6</v>
      </c>
      <c r="L10" s="50">
        <v>125047.8</v>
      </c>
      <c r="M10" s="67" t="s">
        <v>33</v>
      </c>
    </row>
    <row r="11" spans="1:13" s="68" customFormat="1" ht="33" customHeight="1" x14ac:dyDescent="0.2">
      <c r="A11" s="5" t="s">
        <v>37</v>
      </c>
      <c r="B11" s="51" t="s">
        <v>29</v>
      </c>
      <c r="C11" s="51" t="s">
        <v>30</v>
      </c>
      <c r="D11" s="50">
        <v>15598.98</v>
      </c>
      <c r="E11" s="5" t="s">
        <v>7</v>
      </c>
      <c r="F11" s="66" t="s">
        <v>38</v>
      </c>
      <c r="G11" s="50">
        <v>15598.98</v>
      </c>
      <c r="H11" s="5"/>
      <c r="I11" s="50">
        <v>15598.98</v>
      </c>
      <c r="J11" s="5" t="s">
        <v>32</v>
      </c>
      <c r="K11" s="51" t="s">
        <v>6</v>
      </c>
      <c r="L11" s="50">
        <v>15598.98</v>
      </c>
      <c r="M11" s="67" t="s">
        <v>33</v>
      </c>
    </row>
    <row r="12" spans="1:13" s="68" customFormat="1" ht="32.25" customHeight="1" x14ac:dyDescent="0.2">
      <c r="A12" s="5" t="s">
        <v>39</v>
      </c>
      <c r="B12" s="51" t="s">
        <v>29</v>
      </c>
      <c r="C12" s="51" t="s">
        <v>30</v>
      </c>
      <c r="D12" s="50">
        <v>227642.18</v>
      </c>
      <c r="E12" s="5" t="s">
        <v>7</v>
      </c>
      <c r="F12" s="66" t="s">
        <v>40</v>
      </c>
      <c r="G12" s="50">
        <v>227642.18</v>
      </c>
      <c r="H12" s="5"/>
      <c r="I12" s="50">
        <v>227642.18</v>
      </c>
      <c r="J12" s="5" t="s">
        <v>32</v>
      </c>
      <c r="K12" s="51" t="s">
        <v>6</v>
      </c>
      <c r="L12" s="50">
        <v>227642.18</v>
      </c>
      <c r="M12" s="67" t="s">
        <v>33</v>
      </c>
    </row>
    <row r="13" spans="1:13" s="68" customFormat="1" ht="35.25" customHeight="1" x14ac:dyDescent="0.2">
      <c r="A13" s="5" t="s">
        <v>41</v>
      </c>
      <c r="B13" s="51" t="s">
        <v>29</v>
      </c>
      <c r="C13" s="51" t="s">
        <v>30</v>
      </c>
      <c r="D13" s="50">
        <v>81717.3</v>
      </c>
      <c r="E13" s="5" t="s">
        <v>7</v>
      </c>
      <c r="F13" s="66" t="s">
        <v>40</v>
      </c>
      <c r="G13" s="50">
        <v>81717.3</v>
      </c>
      <c r="H13" s="5"/>
      <c r="I13" s="50">
        <v>81717.3</v>
      </c>
      <c r="J13" s="5" t="s">
        <v>32</v>
      </c>
      <c r="K13" s="51" t="s">
        <v>6</v>
      </c>
      <c r="L13" s="50">
        <v>81717.3</v>
      </c>
      <c r="M13" s="67" t="s">
        <v>33</v>
      </c>
    </row>
    <row r="14" spans="1:13" s="68" customFormat="1" ht="31.5" customHeight="1" x14ac:dyDescent="0.2">
      <c r="A14" s="5" t="s">
        <v>42</v>
      </c>
      <c r="B14" s="51" t="s">
        <v>29</v>
      </c>
      <c r="C14" s="51" t="s">
        <v>30</v>
      </c>
      <c r="D14" s="50">
        <v>332692.2</v>
      </c>
      <c r="E14" s="5" t="s">
        <v>7</v>
      </c>
      <c r="F14" s="66" t="s">
        <v>43</v>
      </c>
      <c r="G14" s="50">
        <v>332692.2</v>
      </c>
      <c r="H14" s="5"/>
      <c r="I14" s="50">
        <v>332692.2</v>
      </c>
      <c r="J14" s="5" t="s">
        <v>32</v>
      </c>
      <c r="K14" s="51" t="s">
        <v>6</v>
      </c>
      <c r="L14" s="50">
        <v>332692.2</v>
      </c>
      <c r="M14" s="67" t="s">
        <v>33</v>
      </c>
    </row>
    <row r="15" spans="1:13" s="68" customFormat="1" ht="33.75" customHeight="1" x14ac:dyDescent="0.2">
      <c r="A15" s="5" t="s">
        <v>44</v>
      </c>
      <c r="B15" s="51" t="s">
        <v>29</v>
      </c>
      <c r="C15" s="51" t="s">
        <v>30</v>
      </c>
      <c r="D15" s="50">
        <v>77994.899999999994</v>
      </c>
      <c r="E15" s="5" t="s">
        <v>7</v>
      </c>
      <c r="F15" s="66" t="s">
        <v>45</v>
      </c>
      <c r="G15" s="50">
        <v>77994.899999999994</v>
      </c>
      <c r="H15" s="5"/>
      <c r="I15" s="50">
        <v>77994.899999999994</v>
      </c>
      <c r="J15" s="5" t="s">
        <v>32</v>
      </c>
      <c r="K15" s="51" t="s">
        <v>6</v>
      </c>
      <c r="L15" s="50">
        <v>77994.899999999994</v>
      </c>
      <c r="M15" s="67" t="s">
        <v>33</v>
      </c>
    </row>
    <row r="16" spans="1:13" s="68" customFormat="1" ht="31.5" customHeight="1" x14ac:dyDescent="0.2">
      <c r="A16" s="5" t="s">
        <v>46</v>
      </c>
      <c r="B16" s="51" t="s">
        <v>29</v>
      </c>
      <c r="C16" s="51" t="s">
        <v>30</v>
      </c>
      <c r="D16" s="50">
        <v>786642.44</v>
      </c>
      <c r="E16" s="5" t="s">
        <v>7</v>
      </c>
      <c r="F16" s="69">
        <v>43959</v>
      </c>
      <c r="G16" s="50">
        <v>786642.44</v>
      </c>
      <c r="H16" s="5"/>
      <c r="I16" s="50">
        <v>786642.44</v>
      </c>
      <c r="J16" s="5" t="s">
        <v>32</v>
      </c>
      <c r="K16" s="51" t="s">
        <v>6</v>
      </c>
      <c r="L16" s="50">
        <v>786642.44</v>
      </c>
      <c r="M16" s="67" t="s">
        <v>33</v>
      </c>
    </row>
    <row r="17" spans="1:13" s="68" customFormat="1" ht="21.75" customHeight="1" x14ac:dyDescent="0.25">
      <c r="A17" s="70"/>
      <c r="B17" s="71"/>
      <c r="C17" s="71" t="s">
        <v>47</v>
      </c>
      <c r="D17" s="72">
        <f>SUM(D8:D16)</f>
        <v>1993295.7999999998</v>
      </c>
      <c r="E17" s="70"/>
      <c r="F17" s="73"/>
      <c r="G17" s="74">
        <v>1993295.8</v>
      </c>
      <c r="H17" s="70"/>
      <c r="I17" s="72">
        <v>1993295.8</v>
      </c>
      <c r="J17" s="70"/>
      <c r="K17" s="11"/>
      <c r="L17" s="72">
        <v>1993295.8</v>
      </c>
      <c r="M17" s="3"/>
    </row>
    <row r="18" spans="1:13" s="68" customFormat="1" ht="21" customHeight="1" x14ac:dyDescent="0.25">
      <c r="A18" s="70"/>
      <c r="B18" s="71"/>
      <c r="C18" s="71"/>
      <c r="D18" s="72"/>
      <c r="E18" s="70"/>
      <c r="F18" s="73"/>
      <c r="G18" s="74"/>
      <c r="H18" s="70"/>
      <c r="I18" s="72"/>
      <c r="J18" s="70"/>
      <c r="K18" s="11"/>
      <c r="L18" s="72"/>
      <c r="M18" s="3"/>
    </row>
    <row r="19" spans="1:13" s="68" customFormat="1" ht="36.75" customHeight="1" x14ac:dyDescent="0.2">
      <c r="A19" s="5" t="s">
        <v>48</v>
      </c>
      <c r="B19" s="75" t="s">
        <v>49</v>
      </c>
      <c r="C19" s="51" t="s">
        <v>50</v>
      </c>
      <c r="D19" s="50">
        <v>250000</v>
      </c>
      <c r="E19" s="5" t="s">
        <v>7</v>
      </c>
      <c r="F19" s="69">
        <v>43750</v>
      </c>
      <c r="G19" s="50">
        <v>250000</v>
      </c>
      <c r="H19" s="5"/>
      <c r="I19" s="50">
        <v>250000</v>
      </c>
      <c r="J19" s="5" t="s">
        <v>14</v>
      </c>
      <c r="K19" s="51" t="s">
        <v>51</v>
      </c>
      <c r="L19" s="50">
        <v>150000</v>
      </c>
      <c r="M19" s="67" t="s">
        <v>33</v>
      </c>
    </row>
    <row r="20" spans="1:13" s="68" customFormat="1" ht="36" customHeight="1" x14ac:dyDescent="0.2">
      <c r="A20" s="5" t="s">
        <v>48</v>
      </c>
      <c r="B20" s="75" t="s">
        <v>49</v>
      </c>
      <c r="C20" s="51" t="s">
        <v>50</v>
      </c>
      <c r="D20" s="5" t="s">
        <v>52</v>
      </c>
      <c r="E20" s="5" t="s">
        <v>7</v>
      </c>
      <c r="F20" s="69">
        <v>43750</v>
      </c>
      <c r="G20" s="5" t="s">
        <v>53</v>
      </c>
      <c r="H20" s="5"/>
      <c r="I20" s="5" t="s">
        <v>52</v>
      </c>
      <c r="J20" s="5" t="s">
        <v>54</v>
      </c>
      <c r="K20" s="51" t="s">
        <v>51</v>
      </c>
      <c r="L20" s="50">
        <v>100000</v>
      </c>
      <c r="M20" s="67" t="s">
        <v>33</v>
      </c>
    </row>
    <row r="21" spans="1:13" s="68" customFormat="1" ht="33" customHeight="1" x14ac:dyDescent="0.2">
      <c r="A21" s="5" t="s">
        <v>55</v>
      </c>
      <c r="B21" s="75" t="s">
        <v>49</v>
      </c>
      <c r="C21" s="51" t="s">
        <v>50</v>
      </c>
      <c r="D21" s="50">
        <v>50000</v>
      </c>
      <c r="E21" s="5" t="s">
        <v>7</v>
      </c>
      <c r="F21" s="66" t="s">
        <v>31</v>
      </c>
      <c r="G21" s="50">
        <v>50000</v>
      </c>
      <c r="H21" s="5"/>
      <c r="I21" s="50">
        <v>50000</v>
      </c>
      <c r="J21" s="5" t="s">
        <v>14</v>
      </c>
      <c r="K21" s="51" t="s">
        <v>51</v>
      </c>
      <c r="L21" s="50">
        <v>30000</v>
      </c>
      <c r="M21" s="67" t="s">
        <v>33</v>
      </c>
    </row>
    <row r="22" spans="1:13" s="68" customFormat="1" ht="31.5" customHeight="1" x14ac:dyDescent="0.2">
      <c r="A22" s="5" t="s">
        <v>55</v>
      </c>
      <c r="B22" s="75" t="s">
        <v>49</v>
      </c>
      <c r="C22" s="51" t="s">
        <v>50</v>
      </c>
      <c r="D22" s="5" t="s">
        <v>52</v>
      </c>
      <c r="E22" s="5" t="s">
        <v>7</v>
      </c>
      <c r="F22" s="66" t="s">
        <v>31</v>
      </c>
      <c r="G22" s="5" t="s">
        <v>53</v>
      </c>
      <c r="H22" s="5"/>
      <c r="I22" s="5" t="s">
        <v>52</v>
      </c>
      <c r="J22" s="5" t="s">
        <v>54</v>
      </c>
      <c r="K22" s="51" t="s">
        <v>51</v>
      </c>
      <c r="L22" s="50">
        <v>20000</v>
      </c>
      <c r="M22" s="67" t="s">
        <v>33</v>
      </c>
    </row>
    <row r="23" spans="1:13" s="68" customFormat="1" ht="36.75" customHeight="1" x14ac:dyDescent="0.2">
      <c r="A23" s="5" t="s">
        <v>56</v>
      </c>
      <c r="B23" s="75" t="s">
        <v>49</v>
      </c>
      <c r="C23" s="51" t="s">
        <v>50</v>
      </c>
      <c r="D23" s="50">
        <v>200000</v>
      </c>
      <c r="E23" s="5" t="s">
        <v>7</v>
      </c>
      <c r="F23" s="66" t="s">
        <v>31</v>
      </c>
      <c r="G23" s="50">
        <v>200000</v>
      </c>
      <c r="H23" s="5"/>
      <c r="I23" s="50">
        <v>200000</v>
      </c>
      <c r="J23" s="5" t="s">
        <v>14</v>
      </c>
      <c r="K23" s="51" t="s">
        <v>51</v>
      </c>
      <c r="L23" s="50">
        <v>125000</v>
      </c>
      <c r="M23" s="67" t="s">
        <v>33</v>
      </c>
    </row>
    <row r="24" spans="1:13" s="68" customFormat="1" ht="36.75" customHeight="1" x14ac:dyDescent="0.2">
      <c r="A24" s="5" t="s">
        <v>56</v>
      </c>
      <c r="B24" s="75" t="s">
        <v>49</v>
      </c>
      <c r="C24" s="51" t="s">
        <v>50</v>
      </c>
      <c r="D24" s="5" t="s">
        <v>52</v>
      </c>
      <c r="E24" s="5" t="s">
        <v>7</v>
      </c>
      <c r="F24" s="66" t="s">
        <v>31</v>
      </c>
      <c r="G24" s="5" t="s">
        <v>53</v>
      </c>
      <c r="H24" s="5"/>
      <c r="I24" s="5" t="s">
        <v>52</v>
      </c>
      <c r="J24" s="5" t="s">
        <v>54</v>
      </c>
      <c r="K24" s="51" t="s">
        <v>57</v>
      </c>
      <c r="L24" s="50">
        <v>75000</v>
      </c>
      <c r="M24" s="67" t="s">
        <v>33</v>
      </c>
    </row>
    <row r="25" spans="1:13" s="68" customFormat="1" ht="39" customHeight="1" x14ac:dyDescent="0.2">
      <c r="A25" s="5" t="s">
        <v>58</v>
      </c>
      <c r="B25" s="75" t="s">
        <v>49</v>
      </c>
      <c r="C25" s="51" t="s">
        <v>50</v>
      </c>
      <c r="D25" s="50">
        <v>200000</v>
      </c>
      <c r="E25" s="5" t="s">
        <v>7</v>
      </c>
      <c r="F25" s="69">
        <v>44013</v>
      </c>
      <c r="G25" s="50">
        <v>200000</v>
      </c>
      <c r="H25" s="5"/>
      <c r="I25" s="50">
        <v>200000</v>
      </c>
      <c r="J25" s="5" t="s">
        <v>54</v>
      </c>
      <c r="K25" s="51" t="s">
        <v>57</v>
      </c>
      <c r="L25" s="50">
        <v>125000</v>
      </c>
      <c r="M25" s="67" t="s">
        <v>33</v>
      </c>
    </row>
    <row r="26" spans="1:13" s="68" customFormat="1" ht="33.75" customHeight="1" x14ac:dyDescent="0.2">
      <c r="A26" s="5" t="s">
        <v>58</v>
      </c>
      <c r="B26" s="75" t="s">
        <v>49</v>
      </c>
      <c r="C26" s="51" t="s">
        <v>50</v>
      </c>
      <c r="D26" s="5" t="s">
        <v>52</v>
      </c>
      <c r="E26" s="5" t="s">
        <v>7</v>
      </c>
      <c r="F26" s="69">
        <v>44013</v>
      </c>
      <c r="G26" s="5" t="s">
        <v>53</v>
      </c>
      <c r="H26" s="5"/>
      <c r="I26" s="5" t="s">
        <v>52</v>
      </c>
      <c r="J26" s="5" t="s">
        <v>54</v>
      </c>
      <c r="K26" s="51" t="s">
        <v>57</v>
      </c>
      <c r="L26" s="50">
        <v>75000</v>
      </c>
      <c r="M26" s="67" t="s">
        <v>33</v>
      </c>
    </row>
    <row r="27" spans="1:13" s="68" customFormat="1" ht="37.5" customHeight="1" x14ac:dyDescent="0.2">
      <c r="A27" s="5" t="s">
        <v>59</v>
      </c>
      <c r="B27" s="75" t="s">
        <v>49</v>
      </c>
      <c r="C27" s="51" t="s">
        <v>50</v>
      </c>
      <c r="D27" s="50">
        <v>250000</v>
      </c>
      <c r="E27" s="5" t="s">
        <v>7</v>
      </c>
      <c r="F27" s="66" t="s">
        <v>60</v>
      </c>
      <c r="G27" s="50">
        <v>250000</v>
      </c>
      <c r="H27" s="5"/>
      <c r="I27" s="50">
        <v>250000</v>
      </c>
      <c r="J27" s="5" t="s">
        <v>14</v>
      </c>
      <c r="K27" s="51" t="s">
        <v>51</v>
      </c>
      <c r="L27" s="50">
        <v>150000</v>
      </c>
      <c r="M27" s="67" t="s">
        <v>33</v>
      </c>
    </row>
    <row r="28" spans="1:13" s="68" customFormat="1" ht="36" customHeight="1" x14ac:dyDescent="0.2">
      <c r="A28" s="5" t="s">
        <v>59</v>
      </c>
      <c r="B28" s="75" t="s">
        <v>49</v>
      </c>
      <c r="C28" s="51" t="s">
        <v>50</v>
      </c>
      <c r="D28" s="5" t="s">
        <v>52</v>
      </c>
      <c r="E28" s="5" t="s">
        <v>7</v>
      </c>
      <c r="F28" s="66" t="s">
        <v>60</v>
      </c>
      <c r="G28" s="5" t="s">
        <v>53</v>
      </c>
      <c r="H28" s="5"/>
      <c r="I28" s="5" t="s">
        <v>52</v>
      </c>
      <c r="J28" s="5" t="s">
        <v>54</v>
      </c>
      <c r="K28" s="51" t="s">
        <v>57</v>
      </c>
      <c r="L28" s="50">
        <v>100000</v>
      </c>
      <c r="M28" s="67" t="s">
        <v>33</v>
      </c>
    </row>
    <row r="29" spans="1:13" s="68" customFormat="1" ht="38.25" customHeight="1" x14ac:dyDescent="0.2">
      <c r="A29" s="5" t="s">
        <v>61</v>
      </c>
      <c r="B29" s="75" t="s">
        <v>49</v>
      </c>
      <c r="C29" s="51" t="s">
        <v>50</v>
      </c>
      <c r="D29" s="50">
        <v>200000</v>
      </c>
      <c r="E29" s="5" t="s">
        <v>7</v>
      </c>
      <c r="F29" s="66" t="s">
        <v>62</v>
      </c>
      <c r="G29" s="50">
        <v>200000</v>
      </c>
      <c r="H29" s="5"/>
      <c r="I29" s="50">
        <v>200000</v>
      </c>
      <c r="J29" s="5" t="s">
        <v>14</v>
      </c>
      <c r="K29" s="51" t="s">
        <v>51</v>
      </c>
      <c r="L29" s="50">
        <v>125000</v>
      </c>
      <c r="M29" s="67" t="s">
        <v>33</v>
      </c>
    </row>
    <row r="30" spans="1:13" s="68" customFormat="1" ht="39.75" customHeight="1" x14ac:dyDescent="0.2">
      <c r="A30" s="5" t="s">
        <v>61</v>
      </c>
      <c r="B30" s="75" t="s">
        <v>49</v>
      </c>
      <c r="C30" s="51" t="s">
        <v>50</v>
      </c>
      <c r="D30" s="5" t="s">
        <v>52</v>
      </c>
      <c r="E30" s="5" t="s">
        <v>7</v>
      </c>
      <c r="F30" s="66" t="s">
        <v>62</v>
      </c>
      <c r="G30" s="5" t="s">
        <v>53</v>
      </c>
      <c r="H30" s="5"/>
      <c r="I30" s="5" t="s">
        <v>52</v>
      </c>
      <c r="J30" s="5" t="s">
        <v>54</v>
      </c>
      <c r="K30" s="51" t="s">
        <v>50</v>
      </c>
      <c r="L30" s="50">
        <v>75000</v>
      </c>
      <c r="M30" s="67" t="s">
        <v>33</v>
      </c>
    </row>
    <row r="31" spans="1:13" s="68" customFormat="1" ht="36.75" customHeight="1" x14ac:dyDescent="0.2">
      <c r="A31" s="5" t="s">
        <v>63</v>
      </c>
      <c r="B31" s="75" t="s">
        <v>49</v>
      </c>
      <c r="C31" s="51" t="s">
        <v>50</v>
      </c>
      <c r="D31" s="50">
        <v>200000</v>
      </c>
      <c r="E31" s="5" t="s">
        <v>7</v>
      </c>
      <c r="F31" s="66" t="s">
        <v>64</v>
      </c>
      <c r="G31" s="50">
        <v>200000</v>
      </c>
      <c r="H31" s="5"/>
      <c r="I31" s="50">
        <v>200000</v>
      </c>
      <c r="J31" s="5" t="s">
        <v>14</v>
      </c>
      <c r="K31" s="51" t="s">
        <v>51</v>
      </c>
      <c r="L31" s="50">
        <v>125000</v>
      </c>
      <c r="M31" s="67" t="s">
        <v>33</v>
      </c>
    </row>
    <row r="32" spans="1:13" s="68" customFormat="1" ht="35.25" customHeight="1" x14ac:dyDescent="0.2">
      <c r="A32" s="5" t="s">
        <v>63</v>
      </c>
      <c r="B32" s="75" t="s">
        <v>49</v>
      </c>
      <c r="C32" s="51" t="s">
        <v>50</v>
      </c>
      <c r="D32" s="5" t="s">
        <v>52</v>
      </c>
      <c r="E32" s="5" t="s">
        <v>7</v>
      </c>
      <c r="F32" s="66" t="s">
        <v>64</v>
      </c>
      <c r="G32" s="5" t="s">
        <v>53</v>
      </c>
      <c r="H32" s="5"/>
      <c r="I32" s="5" t="s">
        <v>52</v>
      </c>
      <c r="J32" s="5" t="s">
        <v>54</v>
      </c>
      <c r="K32" s="51" t="s">
        <v>57</v>
      </c>
      <c r="L32" s="50">
        <v>75000</v>
      </c>
      <c r="M32" s="67" t="s">
        <v>33</v>
      </c>
    </row>
    <row r="33" spans="1:13" s="68" customFormat="1" ht="34.5" customHeight="1" x14ac:dyDescent="0.2">
      <c r="A33" s="5" t="s">
        <v>65</v>
      </c>
      <c r="B33" s="75" t="s">
        <v>49</v>
      </c>
      <c r="C33" s="51" t="s">
        <v>50</v>
      </c>
      <c r="D33" s="50">
        <v>200000</v>
      </c>
      <c r="E33" s="5" t="s">
        <v>7</v>
      </c>
      <c r="F33" s="69">
        <v>43892</v>
      </c>
      <c r="G33" s="50">
        <v>200000</v>
      </c>
      <c r="H33" s="5"/>
      <c r="I33" s="50">
        <v>200000</v>
      </c>
      <c r="J33" s="5" t="s">
        <v>54</v>
      </c>
      <c r="K33" s="51" t="s">
        <v>57</v>
      </c>
      <c r="L33" s="50">
        <v>135000</v>
      </c>
      <c r="M33" s="67" t="s">
        <v>33</v>
      </c>
    </row>
    <row r="34" spans="1:13" s="68" customFormat="1" ht="39" customHeight="1" x14ac:dyDescent="0.2">
      <c r="A34" s="5" t="s">
        <v>65</v>
      </c>
      <c r="B34" s="75" t="s">
        <v>49</v>
      </c>
      <c r="C34" s="51" t="s">
        <v>50</v>
      </c>
      <c r="D34" s="5" t="s">
        <v>52</v>
      </c>
      <c r="E34" s="5" t="s">
        <v>7</v>
      </c>
      <c r="F34" s="69">
        <v>43892</v>
      </c>
      <c r="G34" s="5" t="s">
        <v>53</v>
      </c>
      <c r="H34" s="5"/>
      <c r="I34" s="5" t="s">
        <v>52</v>
      </c>
      <c r="J34" s="5" t="s">
        <v>54</v>
      </c>
      <c r="K34" s="51" t="s">
        <v>57</v>
      </c>
      <c r="L34" s="50">
        <v>65000</v>
      </c>
      <c r="M34" s="67" t="s">
        <v>33</v>
      </c>
    </row>
    <row r="35" spans="1:13" s="68" customFormat="1" ht="38.25" customHeight="1" x14ac:dyDescent="0.2">
      <c r="A35" s="5" t="s">
        <v>66</v>
      </c>
      <c r="B35" s="75" t="s">
        <v>49</v>
      </c>
      <c r="C35" s="51" t="s">
        <v>50</v>
      </c>
      <c r="D35" s="50">
        <v>200000</v>
      </c>
      <c r="E35" s="5" t="s">
        <v>7</v>
      </c>
      <c r="F35" s="69">
        <v>44106</v>
      </c>
      <c r="G35" s="50">
        <v>200000</v>
      </c>
      <c r="H35" s="5"/>
      <c r="I35" s="50">
        <v>200000</v>
      </c>
      <c r="J35" s="5" t="s">
        <v>54</v>
      </c>
      <c r="K35" s="51" t="s">
        <v>57</v>
      </c>
      <c r="L35" s="50">
        <v>135000</v>
      </c>
      <c r="M35" s="67" t="s">
        <v>33</v>
      </c>
    </row>
    <row r="36" spans="1:13" s="68" customFormat="1" ht="36.75" customHeight="1" x14ac:dyDescent="0.2">
      <c r="A36" s="5" t="s">
        <v>66</v>
      </c>
      <c r="B36" s="75" t="s">
        <v>49</v>
      </c>
      <c r="C36" s="51" t="s">
        <v>50</v>
      </c>
      <c r="D36" s="5" t="s">
        <v>52</v>
      </c>
      <c r="E36" s="5" t="s">
        <v>7</v>
      </c>
      <c r="F36" s="69">
        <v>44106</v>
      </c>
      <c r="G36" s="5" t="s">
        <v>53</v>
      </c>
      <c r="H36" s="5"/>
      <c r="I36" s="5" t="s">
        <v>52</v>
      </c>
      <c r="J36" s="5" t="s">
        <v>54</v>
      </c>
      <c r="K36" s="51" t="s">
        <v>57</v>
      </c>
      <c r="L36" s="50">
        <v>65000</v>
      </c>
      <c r="M36" s="67" t="s">
        <v>33</v>
      </c>
    </row>
    <row r="37" spans="1:13" s="68" customFormat="1" ht="37.5" customHeight="1" x14ac:dyDescent="0.2">
      <c r="A37" s="5" t="s">
        <v>67</v>
      </c>
      <c r="B37" s="75" t="s">
        <v>49</v>
      </c>
      <c r="C37" s="51" t="s">
        <v>50</v>
      </c>
      <c r="D37" s="50">
        <v>200000</v>
      </c>
      <c r="E37" s="5" t="s">
        <v>7</v>
      </c>
      <c r="F37" s="66" t="s">
        <v>68</v>
      </c>
      <c r="G37" s="50">
        <v>200000</v>
      </c>
      <c r="H37" s="5"/>
      <c r="I37" s="50">
        <v>200000</v>
      </c>
      <c r="J37" s="5" t="s">
        <v>54</v>
      </c>
      <c r="K37" s="51" t="s">
        <v>57</v>
      </c>
      <c r="L37" s="50">
        <v>125000</v>
      </c>
      <c r="M37" s="67" t="s">
        <v>33</v>
      </c>
    </row>
    <row r="38" spans="1:13" s="68" customFormat="1" ht="38.25" customHeight="1" x14ac:dyDescent="0.2">
      <c r="A38" s="5" t="s">
        <v>67</v>
      </c>
      <c r="B38" s="75" t="s">
        <v>49</v>
      </c>
      <c r="C38" s="51" t="s">
        <v>50</v>
      </c>
      <c r="D38" s="5" t="s">
        <v>52</v>
      </c>
      <c r="E38" s="5" t="s">
        <v>7</v>
      </c>
      <c r="F38" s="66" t="s">
        <v>68</v>
      </c>
      <c r="G38" s="5" t="s">
        <v>53</v>
      </c>
      <c r="H38" s="5"/>
      <c r="I38" s="5" t="s">
        <v>52</v>
      </c>
      <c r="J38" s="5" t="s">
        <v>54</v>
      </c>
      <c r="K38" s="51" t="s">
        <v>57</v>
      </c>
      <c r="L38" s="50">
        <v>75000</v>
      </c>
      <c r="M38" s="67" t="s">
        <v>33</v>
      </c>
    </row>
    <row r="39" spans="1:13" s="68" customFormat="1" ht="35.25" customHeight="1" x14ac:dyDescent="0.2">
      <c r="A39" s="5" t="s">
        <v>69</v>
      </c>
      <c r="B39" s="75" t="s">
        <v>49</v>
      </c>
      <c r="C39" s="51" t="s">
        <v>50</v>
      </c>
      <c r="D39" s="50">
        <v>200000</v>
      </c>
      <c r="E39" s="5" t="s">
        <v>7</v>
      </c>
      <c r="F39" s="66" t="s">
        <v>45</v>
      </c>
      <c r="G39" s="50">
        <v>200000</v>
      </c>
      <c r="H39" s="5"/>
      <c r="I39" s="50">
        <v>200000</v>
      </c>
      <c r="J39" s="5" t="s">
        <v>54</v>
      </c>
      <c r="K39" s="51" t="s">
        <v>57</v>
      </c>
      <c r="L39" s="50">
        <v>125000</v>
      </c>
      <c r="M39" s="67" t="s">
        <v>33</v>
      </c>
    </row>
    <row r="40" spans="1:13" s="68" customFormat="1" ht="36.75" customHeight="1" x14ac:dyDescent="0.2">
      <c r="A40" s="5" t="s">
        <v>69</v>
      </c>
      <c r="B40" s="75" t="s">
        <v>49</v>
      </c>
      <c r="C40" s="51" t="s">
        <v>50</v>
      </c>
      <c r="D40" s="5" t="s">
        <v>52</v>
      </c>
      <c r="E40" s="5" t="s">
        <v>7</v>
      </c>
      <c r="F40" s="66" t="s">
        <v>45</v>
      </c>
      <c r="G40" s="5" t="s">
        <v>53</v>
      </c>
      <c r="H40" s="5"/>
      <c r="I40" s="5" t="s">
        <v>52</v>
      </c>
      <c r="J40" s="5" t="s">
        <v>54</v>
      </c>
      <c r="K40" s="51" t="s">
        <v>57</v>
      </c>
      <c r="L40" s="50">
        <v>75000</v>
      </c>
      <c r="M40" s="67" t="s">
        <v>33</v>
      </c>
    </row>
    <row r="41" spans="1:13" s="68" customFormat="1" ht="33.75" customHeight="1" x14ac:dyDescent="0.2">
      <c r="A41" s="5" t="s">
        <v>70</v>
      </c>
      <c r="B41" s="75" t="s">
        <v>49</v>
      </c>
      <c r="C41" s="51" t="s">
        <v>50</v>
      </c>
      <c r="D41" s="50">
        <v>200000</v>
      </c>
      <c r="E41" s="5" t="s">
        <v>7</v>
      </c>
      <c r="F41" s="66" t="s">
        <v>71</v>
      </c>
      <c r="G41" s="50">
        <v>200000</v>
      </c>
      <c r="H41" s="5"/>
      <c r="I41" s="50">
        <v>200000</v>
      </c>
      <c r="J41" s="5" t="s">
        <v>54</v>
      </c>
      <c r="K41" s="51" t="s">
        <v>57</v>
      </c>
      <c r="L41" s="50">
        <v>125000</v>
      </c>
      <c r="M41" s="67" t="s">
        <v>33</v>
      </c>
    </row>
    <row r="42" spans="1:13" s="68" customFormat="1" ht="36.75" customHeight="1" x14ac:dyDescent="0.2">
      <c r="A42" s="5" t="s">
        <v>70</v>
      </c>
      <c r="B42" s="75" t="s">
        <v>49</v>
      </c>
      <c r="C42" s="51" t="s">
        <v>50</v>
      </c>
      <c r="D42" s="5" t="s">
        <v>52</v>
      </c>
      <c r="E42" s="5" t="s">
        <v>7</v>
      </c>
      <c r="F42" s="66" t="s">
        <v>71</v>
      </c>
      <c r="G42" s="5" t="s">
        <v>53</v>
      </c>
      <c r="H42" s="5"/>
      <c r="I42" s="5" t="s">
        <v>52</v>
      </c>
      <c r="J42" s="5" t="s">
        <v>54</v>
      </c>
      <c r="K42" s="51" t="s">
        <v>57</v>
      </c>
      <c r="L42" s="50">
        <v>75000</v>
      </c>
      <c r="M42" s="67" t="s">
        <v>33</v>
      </c>
    </row>
    <row r="43" spans="1:13" s="68" customFormat="1" ht="36" customHeight="1" x14ac:dyDescent="0.2">
      <c r="A43" s="5" t="s">
        <v>72</v>
      </c>
      <c r="B43" s="75" t="s">
        <v>49</v>
      </c>
      <c r="C43" s="51" t="s">
        <v>50</v>
      </c>
      <c r="D43" s="50">
        <v>200000</v>
      </c>
      <c r="E43" s="5" t="s">
        <v>7</v>
      </c>
      <c r="F43" s="69">
        <v>43954</v>
      </c>
      <c r="G43" s="50">
        <v>200000</v>
      </c>
      <c r="H43" s="5"/>
      <c r="I43" s="50">
        <v>200000</v>
      </c>
      <c r="J43" s="5" t="s">
        <v>14</v>
      </c>
      <c r="K43" s="51" t="s">
        <v>51</v>
      </c>
      <c r="L43" s="50">
        <v>125000</v>
      </c>
      <c r="M43" s="67" t="s">
        <v>33</v>
      </c>
    </row>
    <row r="44" spans="1:13" s="68" customFormat="1" ht="33.75" customHeight="1" x14ac:dyDescent="0.2">
      <c r="A44" s="5" t="s">
        <v>72</v>
      </c>
      <c r="B44" s="75" t="s">
        <v>49</v>
      </c>
      <c r="C44" s="51" t="s">
        <v>50</v>
      </c>
      <c r="D44" s="5" t="s">
        <v>52</v>
      </c>
      <c r="E44" s="5" t="s">
        <v>7</v>
      </c>
      <c r="F44" s="69">
        <v>43954</v>
      </c>
      <c r="G44" s="5" t="s">
        <v>53</v>
      </c>
      <c r="H44" s="5"/>
      <c r="I44" s="5" t="s">
        <v>52</v>
      </c>
      <c r="J44" s="5" t="s">
        <v>54</v>
      </c>
      <c r="K44" s="51" t="s">
        <v>57</v>
      </c>
      <c r="L44" s="50">
        <v>75000</v>
      </c>
      <c r="M44" s="67" t="s">
        <v>33</v>
      </c>
    </row>
    <row r="45" spans="1:13" s="68" customFormat="1" ht="36" customHeight="1" x14ac:dyDescent="0.2">
      <c r="A45" s="5" t="s">
        <v>73</v>
      </c>
      <c r="B45" s="75" t="s">
        <v>49</v>
      </c>
      <c r="C45" s="51" t="s">
        <v>50</v>
      </c>
      <c r="D45" s="50">
        <v>200000</v>
      </c>
      <c r="E45" s="5" t="s">
        <v>7</v>
      </c>
      <c r="F45" s="69">
        <v>44168</v>
      </c>
      <c r="G45" s="50">
        <v>200000</v>
      </c>
      <c r="H45" s="5"/>
      <c r="I45" s="50">
        <v>200000</v>
      </c>
      <c r="J45" s="5" t="s">
        <v>14</v>
      </c>
      <c r="K45" s="51" t="s">
        <v>51</v>
      </c>
      <c r="L45" s="50">
        <v>125000</v>
      </c>
      <c r="M45" s="67" t="s">
        <v>33</v>
      </c>
    </row>
    <row r="46" spans="1:13" s="68" customFormat="1" ht="39" customHeight="1" x14ac:dyDescent="0.2">
      <c r="A46" s="5" t="s">
        <v>73</v>
      </c>
      <c r="B46" s="75" t="s">
        <v>49</v>
      </c>
      <c r="C46" s="51" t="s">
        <v>50</v>
      </c>
      <c r="D46" s="5" t="s">
        <v>52</v>
      </c>
      <c r="E46" s="5" t="s">
        <v>7</v>
      </c>
      <c r="F46" s="69">
        <v>44168</v>
      </c>
      <c r="G46" s="5" t="s">
        <v>53</v>
      </c>
      <c r="H46" s="5"/>
      <c r="I46" s="5" t="s">
        <v>52</v>
      </c>
      <c r="J46" s="5" t="s">
        <v>54</v>
      </c>
      <c r="K46" s="51" t="s">
        <v>57</v>
      </c>
      <c r="L46" s="50">
        <v>75000</v>
      </c>
      <c r="M46" s="67" t="s">
        <v>33</v>
      </c>
    </row>
    <row r="47" spans="1:13" s="68" customFormat="1" ht="37.5" customHeight="1" x14ac:dyDescent="0.2">
      <c r="A47" s="5" t="s">
        <v>74</v>
      </c>
      <c r="B47" s="75" t="s">
        <v>49</v>
      </c>
      <c r="C47" s="51" t="s">
        <v>50</v>
      </c>
      <c r="D47" s="50">
        <v>200000</v>
      </c>
      <c r="E47" s="5" t="s">
        <v>7</v>
      </c>
      <c r="F47" s="66" t="s">
        <v>75</v>
      </c>
      <c r="G47" s="50">
        <v>200000</v>
      </c>
      <c r="H47" s="5"/>
      <c r="I47" s="50">
        <v>200000</v>
      </c>
      <c r="J47" s="5" t="s">
        <v>14</v>
      </c>
      <c r="K47" s="51" t="s">
        <v>51</v>
      </c>
      <c r="L47" s="50">
        <v>125000</v>
      </c>
      <c r="M47" s="67" t="s">
        <v>33</v>
      </c>
    </row>
    <row r="48" spans="1:13" s="68" customFormat="1" ht="36" customHeight="1" x14ac:dyDescent="0.2">
      <c r="A48" s="5" t="s">
        <v>74</v>
      </c>
      <c r="B48" s="75" t="s">
        <v>49</v>
      </c>
      <c r="C48" s="51" t="s">
        <v>50</v>
      </c>
      <c r="D48" s="5" t="s">
        <v>52</v>
      </c>
      <c r="E48" s="5" t="s">
        <v>7</v>
      </c>
      <c r="F48" s="66" t="s">
        <v>75</v>
      </c>
      <c r="G48" s="4"/>
      <c r="H48" s="5"/>
      <c r="I48" s="5" t="s">
        <v>53</v>
      </c>
      <c r="J48" s="5" t="s">
        <v>54</v>
      </c>
      <c r="K48" s="51" t="s">
        <v>57</v>
      </c>
      <c r="L48" s="50">
        <v>75000</v>
      </c>
      <c r="M48" s="67" t="s">
        <v>33</v>
      </c>
    </row>
    <row r="49" spans="1:37" s="68" customFormat="1" ht="39.75" customHeight="1" x14ac:dyDescent="0.2">
      <c r="A49" s="5" t="s">
        <v>76</v>
      </c>
      <c r="B49" s="75" t="s">
        <v>77</v>
      </c>
      <c r="C49" s="51" t="s">
        <v>78</v>
      </c>
      <c r="D49" s="50">
        <v>250000</v>
      </c>
      <c r="E49" s="5" t="s">
        <v>7</v>
      </c>
      <c r="F49" s="69">
        <v>43933</v>
      </c>
      <c r="G49" s="50">
        <v>250000</v>
      </c>
      <c r="H49" s="5"/>
      <c r="I49" s="50">
        <v>250000</v>
      </c>
      <c r="J49" s="5" t="s">
        <v>14</v>
      </c>
      <c r="K49" s="51" t="s">
        <v>51</v>
      </c>
      <c r="L49" s="50">
        <v>150000</v>
      </c>
      <c r="M49" s="67" t="s">
        <v>33</v>
      </c>
    </row>
    <row r="50" spans="1:37" s="68" customFormat="1" ht="36" customHeight="1" x14ac:dyDescent="0.2">
      <c r="A50" s="5" t="s">
        <v>76</v>
      </c>
      <c r="B50" s="75" t="s">
        <v>77</v>
      </c>
      <c r="C50" s="51" t="s">
        <v>78</v>
      </c>
      <c r="D50" s="5" t="s">
        <v>53</v>
      </c>
      <c r="E50" s="5" t="s">
        <v>7</v>
      </c>
      <c r="F50" s="69">
        <v>43933</v>
      </c>
      <c r="G50" s="5" t="s">
        <v>53</v>
      </c>
      <c r="H50" s="5"/>
      <c r="I50" s="5" t="s">
        <v>52</v>
      </c>
      <c r="J50" s="5" t="s">
        <v>54</v>
      </c>
      <c r="K50" s="51" t="s">
        <v>57</v>
      </c>
      <c r="L50" s="50">
        <v>100000</v>
      </c>
      <c r="M50" s="67" t="s">
        <v>33</v>
      </c>
    </row>
    <row r="51" spans="1:37" s="68" customFormat="1" ht="25.5" customHeight="1" x14ac:dyDescent="0.25">
      <c r="A51" s="76"/>
      <c r="B51" s="77"/>
      <c r="C51" s="71" t="s">
        <v>47</v>
      </c>
      <c r="D51" s="72">
        <f>SUM(D19:D50)</f>
        <v>3200000</v>
      </c>
      <c r="E51" s="70"/>
      <c r="F51" s="73"/>
      <c r="G51" s="74">
        <v>3200000</v>
      </c>
      <c r="H51" s="70"/>
      <c r="I51" s="72">
        <v>3200000</v>
      </c>
      <c r="J51" s="70"/>
      <c r="K51" s="11"/>
      <c r="L51" s="72">
        <v>3200000</v>
      </c>
      <c r="M51" s="3"/>
    </row>
    <row r="52" spans="1:37" s="68" customFormat="1" ht="18" customHeight="1" x14ac:dyDescent="0.25">
      <c r="A52" s="76"/>
      <c r="B52" s="77"/>
      <c r="C52" s="78"/>
      <c r="D52" s="72"/>
      <c r="E52" s="70"/>
      <c r="F52" s="73"/>
      <c r="G52" s="74"/>
      <c r="H52" s="70"/>
      <c r="I52" s="72"/>
      <c r="J52" s="70"/>
      <c r="K52" s="11"/>
      <c r="L52" s="72"/>
      <c r="M52" s="3"/>
    </row>
    <row r="53" spans="1:37" s="68" customFormat="1" ht="35.25" customHeight="1" x14ac:dyDescent="0.2">
      <c r="A53" s="4" t="s">
        <v>79</v>
      </c>
      <c r="B53" s="2" t="s">
        <v>80</v>
      </c>
      <c r="C53" s="51" t="s">
        <v>81</v>
      </c>
      <c r="D53" s="79">
        <v>13751.8</v>
      </c>
      <c r="E53" s="4" t="s">
        <v>7</v>
      </c>
      <c r="F53" s="66" t="s">
        <v>82</v>
      </c>
      <c r="G53" s="36"/>
      <c r="H53" s="79">
        <v>13751.8</v>
      </c>
      <c r="I53" s="79">
        <v>13751.8</v>
      </c>
      <c r="J53" s="51" t="s">
        <v>83</v>
      </c>
      <c r="K53" s="51" t="s">
        <v>84</v>
      </c>
      <c r="L53" s="79">
        <v>13751.8</v>
      </c>
      <c r="M53" s="67" t="s">
        <v>33</v>
      </c>
    </row>
    <row r="54" spans="1:37" s="68" customFormat="1" ht="28.5" customHeight="1" x14ac:dyDescent="0.25">
      <c r="A54" s="76"/>
      <c r="B54" s="77"/>
      <c r="C54" s="71" t="s">
        <v>47</v>
      </c>
      <c r="D54" s="72">
        <f>SUM(D53)</f>
        <v>13751.8</v>
      </c>
      <c r="E54" s="70"/>
      <c r="F54" s="73"/>
      <c r="G54" s="70" t="s">
        <v>52</v>
      </c>
      <c r="H54" s="72">
        <v>13751.8</v>
      </c>
      <c r="I54" s="72">
        <f>H54</f>
        <v>13751.8</v>
      </c>
      <c r="J54" s="70"/>
      <c r="K54" s="11"/>
      <c r="L54" s="72">
        <v>13751.8</v>
      </c>
      <c r="M54" s="3"/>
    </row>
    <row r="55" spans="1:37" s="68" customFormat="1" ht="33.75" customHeight="1" x14ac:dyDescent="0.25">
      <c r="A55" s="76"/>
      <c r="B55" s="77"/>
      <c r="C55" s="71"/>
      <c r="D55" s="72"/>
      <c r="E55" s="70"/>
      <c r="F55" s="73"/>
      <c r="G55" s="70"/>
      <c r="H55" s="72"/>
      <c r="I55" s="72"/>
      <c r="J55" s="70"/>
      <c r="K55" s="11"/>
      <c r="L55" s="72"/>
      <c r="M55" s="3"/>
    </row>
    <row r="56" spans="1:37" s="68" customFormat="1" ht="40.5" customHeight="1" x14ac:dyDescent="0.2">
      <c r="A56" s="51" t="s">
        <v>85</v>
      </c>
      <c r="B56" s="75" t="s">
        <v>86</v>
      </c>
      <c r="C56" s="51" t="s">
        <v>87</v>
      </c>
      <c r="D56" s="80">
        <v>52923</v>
      </c>
      <c r="E56" s="4" t="s">
        <v>7</v>
      </c>
      <c r="F56" s="66" t="s">
        <v>88</v>
      </c>
      <c r="H56" s="79">
        <v>52923</v>
      </c>
      <c r="I56" s="81">
        <v>52923</v>
      </c>
      <c r="J56" s="51" t="s">
        <v>89</v>
      </c>
      <c r="K56" s="51" t="s">
        <v>90</v>
      </c>
      <c r="L56" s="80">
        <v>52923</v>
      </c>
      <c r="M56" s="67" t="s">
        <v>33</v>
      </c>
    </row>
    <row r="57" spans="1:37" s="76" customFormat="1" ht="30.75" customHeight="1" x14ac:dyDescent="0.25">
      <c r="A57" s="82"/>
      <c r="B57" s="77"/>
      <c r="C57" s="71" t="s">
        <v>91</v>
      </c>
      <c r="D57" s="72">
        <f>SUM(D56)</f>
        <v>52923</v>
      </c>
      <c r="E57" s="70" t="s">
        <v>52</v>
      </c>
      <c r="F57" s="83"/>
      <c r="H57" s="72">
        <f>SUM(H56:H56)</f>
        <v>52923</v>
      </c>
      <c r="I57" s="72">
        <f>H57</f>
        <v>52923</v>
      </c>
      <c r="J57" s="70" t="s">
        <v>52</v>
      </c>
      <c r="K57" s="11" t="s">
        <v>52</v>
      </c>
      <c r="L57" s="72">
        <f>SUM(L56:L56)</f>
        <v>52923</v>
      </c>
      <c r="M57" s="3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</row>
    <row r="58" spans="1:37" s="76" customFormat="1" ht="23.25" customHeight="1" x14ac:dyDescent="0.25">
      <c r="A58" s="84" t="s">
        <v>92</v>
      </c>
      <c r="B58" s="77"/>
      <c r="C58" s="71"/>
      <c r="D58" s="72"/>
      <c r="E58" s="70"/>
      <c r="F58" s="83"/>
      <c r="G58" s="72"/>
      <c r="H58" s="72"/>
      <c r="I58" s="72"/>
      <c r="J58" s="70"/>
      <c r="K58" s="11"/>
      <c r="L58" s="72"/>
      <c r="M58" s="3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</row>
    <row r="59" spans="1:37" s="76" customFormat="1" ht="27.75" customHeight="1" x14ac:dyDescent="0.2">
      <c r="A59" s="5" t="s">
        <v>93</v>
      </c>
      <c r="B59" s="51" t="s">
        <v>94</v>
      </c>
      <c r="C59" s="51" t="s">
        <v>95</v>
      </c>
      <c r="D59" s="85">
        <v>23010</v>
      </c>
      <c r="E59" s="5" t="s">
        <v>7</v>
      </c>
      <c r="F59" s="69">
        <v>44628</v>
      </c>
      <c r="G59" s="85">
        <v>23010</v>
      </c>
      <c r="H59" s="50"/>
      <c r="I59" s="85">
        <v>23010</v>
      </c>
      <c r="J59" s="3" t="s">
        <v>13</v>
      </c>
      <c r="K59" s="51" t="s">
        <v>96</v>
      </c>
      <c r="L59" s="85">
        <v>23010</v>
      </c>
      <c r="M59" s="67" t="s">
        <v>33</v>
      </c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</row>
    <row r="60" spans="1:37" s="68" customFormat="1" ht="25.5" customHeight="1" x14ac:dyDescent="0.25">
      <c r="A60" s="76"/>
      <c r="B60" s="86"/>
      <c r="C60" s="71" t="s">
        <v>97</v>
      </c>
      <c r="D60" s="87">
        <f>SUM(D59)</f>
        <v>23010</v>
      </c>
      <c r="E60" s="73"/>
      <c r="F60" s="73"/>
      <c r="G60" s="87">
        <f>SUM(G59:G59)</f>
        <v>23010</v>
      </c>
      <c r="H60" s="87"/>
      <c r="I60" s="87">
        <f>SUM(I59:I59)</f>
        <v>23010</v>
      </c>
      <c r="J60" s="73"/>
      <c r="K60" s="73"/>
      <c r="L60" s="87">
        <f>SUM(L59:L59)</f>
        <v>23010</v>
      </c>
      <c r="M60" s="3"/>
    </row>
    <row r="61" spans="1:37" s="68" customFormat="1" ht="28.5" customHeight="1" x14ac:dyDescent="0.25">
      <c r="A61" s="88" t="s">
        <v>98</v>
      </c>
      <c r="B61" s="77"/>
      <c r="C61" s="71"/>
      <c r="D61" s="87"/>
      <c r="E61" s="76"/>
      <c r="F61" s="73"/>
      <c r="G61" s="87"/>
      <c r="H61" s="87"/>
      <c r="I61" s="87"/>
      <c r="J61" s="77"/>
      <c r="K61" s="77"/>
      <c r="L61" s="87"/>
      <c r="M61" s="3"/>
    </row>
    <row r="62" spans="1:37" s="68" customFormat="1" ht="30" customHeight="1" x14ac:dyDescent="0.2">
      <c r="A62" s="76" t="s">
        <v>99</v>
      </c>
      <c r="B62" s="76" t="s">
        <v>100</v>
      </c>
      <c r="C62" s="76" t="s">
        <v>101</v>
      </c>
      <c r="D62" s="6">
        <v>1551000</v>
      </c>
      <c r="E62" s="76" t="s">
        <v>7</v>
      </c>
      <c r="F62" s="89">
        <v>45100</v>
      </c>
      <c r="G62" s="90">
        <v>1551000</v>
      </c>
      <c r="H62" s="91"/>
      <c r="I62" s="90">
        <v>1551000</v>
      </c>
      <c r="J62" s="86" t="s">
        <v>102</v>
      </c>
      <c r="K62" s="86" t="s">
        <v>103</v>
      </c>
      <c r="L62" s="90">
        <v>1551000</v>
      </c>
      <c r="M62" s="67">
        <v>45130</v>
      </c>
    </row>
    <row r="63" spans="1:37" ht="25.5" customHeight="1" x14ac:dyDescent="0.25">
      <c r="A63" s="92"/>
      <c r="B63" s="93"/>
      <c r="C63" s="71" t="s">
        <v>104</v>
      </c>
      <c r="D63" s="87">
        <f>SUM(D62:D62)</f>
        <v>1551000</v>
      </c>
      <c r="E63" s="70"/>
      <c r="F63" s="73"/>
      <c r="G63" s="87">
        <f>SUM(G62:G62)</f>
        <v>1551000</v>
      </c>
      <c r="H63" s="87"/>
      <c r="I63" s="87">
        <f>SUM(I62:I62)</f>
        <v>1551000</v>
      </c>
      <c r="J63" s="71"/>
      <c r="K63" s="71"/>
      <c r="L63" s="87">
        <f>SUM(L62:L62)</f>
        <v>1551000</v>
      </c>
      <c r="M63" s="3"/>
    </row>
    <row r="64" spans="1:37" ht="23.25" customHeight="1" x14ac:dyDescent="0.25">
      <c r="A64" s="88" t="s">
        <v>105</v>
      </c>
      <c r="B64" s="93"/>
      <c r="C64" s="71" t="s">
        <v>106</v>
      </c>
      <c r="D64" s="87"/>
      <c r="E64" s="70"/>
      <c r="F64" s="73"/>
      <c r="G64" s="87"/>
      <c r="H64" s="87"/>
      <c r="I64" s="87"/>
      <c r="J64" s="71"/>
      <c r="K64" s="71"/>
      <c r="L64" s="87"/>
      <c r="M64" s="3"/>
    </row>
    <row r="65" spans="1:13" ht="23.25" customHeight="1" x14ac:dyDescent="0.2">
      <c r="A65" s="94" t="s">
        <v>107</v>
      </c>
      <c r="B65" s="94" t="s">
        <v>108</v>
      </c>
      <c r="C65" s="94" t="s">
        <v>109</v>
      </c>
      <c r="D65" s="95">
        <v>20440</v>
      </c>
      <c r="E65" s="96" t="s">
        <v>7</v>
      </c>
      <c r="F65" s="97">
        <v>45273</v>
      </c>
      <c r="G65" s="95">
        <v>20440</v>
      </c>
      <c r="H65" s="98"/>
      <c r="I65" s="99">
        <v>20440</v>
      </c>
      <c r="J65" s="100" t="s">
        <v>110</v>
      </c>
      <c r="K65" s="100" t="s">
        <v>111</v>
      </c>
      <c r="L65" s="101">
        <v>20440</v>
      </c>
      <c r="M65" s="97">
        <v>45304</v>
      </c>
    </row>
    <row r="66" spans="1:13" ht="28.5" customHeight="1" x14ac:dyDescent="0.2">
      <c r="A66" s="94" t="s">
        <v>112</v>
      </c>
      <c r="B66" s="94" t="s">
        <v>100</v>
      </c>
      <c r="C66" s="94" t="s">
        <v>113</v>
      </c>
      <c r="D66" s="95">
        <v>382500</v>
      </c>
      <c r="E66" s="96" t="s">
        <v>7</v>
      </c>
      <c r="F66" s="97">
        <v>45273</v>
      </c>
      <c r="G66" s="95">
        <v>382500</v>
      </c>
      <c r="H66" s="98"/>
      <c r="I66" s="99">
        <v>382500</v>
      </c>
      <c r="J66" s="102" t="s">
        <v>114</v>
      </c>
      <c r="K66" s="102" t="s">
        <v>5</v>
      </c>
      <c r="L66" s="101">
        <v>382500</v>
      </c>
      <c r="M66" s="97">
        <v>45304</v>
      </c>
    </row>
    <row r="67" spans="1:13" ht="33.75" customHeight="1" x14ac:dyDescent="0.2">
      <c r="A67" s="94" t="s">
        <v>115</v>
      </c>
      <c r="B67" s="94" t="s">
        <v>100</v>
      </c>
      <c r="C67" s="103" t="s">
        <v>113</v>
      </c>
      <c r="D67" s="95">
        <v>472500</v>
      </c>
      <c r="E67" s="96" t="s">
        <v>7</v>
      </c>
      <c r="F67" s="97">
        <v>45273</v>
      </c>
      <c r="G67" s="95">
        <v>472500</v>
      </c>
      <c r="H67" s="98"/>
      <c r="I67" s="99">
        <v>472500</v>
      </c>
      <c r="J67" s="51" t="s">
        <v>114</v>
      </c>
      <c r="K67" s="51" t="s">
        <v>5</v>
      </c>
      <c r="L67" s="101">
        <v>472500</v>
      </c>
      <c r="M67" s="97">
        <v>45304</v>
      </c>
    </row>
    <row r="68" spans="1:13" ht="31.5" customHeight="1" x14ac:dyDescent="0.2">
      <c r="A68" s="94" t="s">
        <v>116</v>
      </c>
      <c r="B68" s="94" t="s">
        <v>100</v>
      </c>
      <c r="C68" s="103" t="s">
        <v>113</v>
      </c>
      <c r="D68" s="95">
        <v>297000</v>
      </c>
      <c r="E68" s="96" t="s">
        <v>7</v>
      </c>
      <c r="F68" s="97">
        <v>45273</v>
      </c>
      <c r="G68" s="95">
        <v>297000</v>
      </c>
      <c r="H68" s="98"/>
      <c r="I68" s="99">
        <v>297000</v>
      </c>
      <c r="J68" s="51" t="s">
        <v>114</v>
      </c>
      <c r="K68" s="51" t="s">
        <v>5</v>
      </c>
      <c r="L68" s="101">
        <v>297000</v>
      </c>
      <c r="M68" s="97">
        <v>45304</v>
      </c>
    </row>
    <row r="69" spans="1:13" ht="31.5" customHeight="1" x14ac:dyDescent="0.2">
      <c r="A69" s="94" t="s">
        <v>117</v>
      </c>
      <c r="B69" s="94" t="s">
        <v>100</v>
      </c>
      <c r="C69" s="103" t="s">
        <v>113</v>
      </c>
      <c r="D69" s="95">
        <v>306000</v>
      </c>
      <c r="E69" s="96" t="s">
        <v>7</v>
      </c>
      <c r="F69" s="97">
        <v>45273</v>
      </c>
      <c r="G69" s="95">
        <v>306000</v>
      </c>
      <c r="H69" s="98"/>
      <c r="I69" s="99">
        <v>306000</v>
      </c>
      <c r="J69" s="51" t="s">
        <v>114</v>
      </c>
      <c r="K69" s="51" t="s">
        <v>5</v>
      </c>
      <c r="L69" s="101">
        <v>306000</v>
      </c>
      <c r="M69" s="97">
        <v>45304</v>
      </c>
    </row>
    <row r="70" spans="1:13" ht="36" customHeight="1" x14ac:dyDescent="0.2">
      <c r="A70" s="104" t="s">
        <v>118</v>
      </c>
      <c r="B70" s="94" t="s">
        <v>100</v>
      </c>
      <c r="C70" s="103" t="s">
        <v>113</v>
      </c>
      <c r="D70" s="105">
        <v>477400</v>
      </c>
      <c r="E70" s="96" t="s">
        <v>7</v>
      </c>
      <c r="F70" s="106">
        <v>45273</v>
      </c>
      <c r="G70" s="105">
        <v>477400</v>
      </c>
      <c r="H70" s="107"/>
      <c r="I70" s="99">
        <v>477400</v>
      </c>
      <c r="J70" s="51" t="s">
        <v>114</v>
      </c>
      <c r="K70" s="51" t="s">
        <v>5</v>
      </c>
      <c r="L70" s="101">
        <v>477400</v>
      </c>
      <c r="M70" s="97">
        <v>45304</v>
      </c>
    </row>
    <row r="71" spans="1:13" ht="23.25" customHeight="1" x14ac:dyDescent="0.25">
      <c r="A71" s="92"/>
      <c r="B71" s="93"/>
      <c r="C71" s="71" t="s">
        <v>119</v>
      </c>
      <c r="D71" s="87">
        <f>SUM(D65:D70)</f>
        <v>1955840</v>
      </c>
      <c r="E71" s="70"/>
      <c r="F71" s="73"/>
      <c r="G71" s="87">
        <f>SUM(G65:G70)</f>
        <v>1955840</v>
      </c>
      <c r="H71" s="87"/>
      <c r="I71" s="87">
        <f>SUM(I65:I70)</f>
        <v>1955840</v>
      </c>
      <c r="J71" s="71"/>
      <c r="K71" s="71"/>
      <c r="L71" s="87">
        <f>SUM(L65:L70)</f>
        <v>1955840</v>
      </c>
      <c r="M71" s="3"/>
    </row>
    <row r="72" spans="1:13" ht="23.25" customHeight="1" x14ac:dyDescent="0.25">
      <c r="A72" s="88" t="s">
        <v>120</v>
      </c>
      <c r="B72" s="93"/>
      <c r="C72" s="71"/>
      <c r="D72" s="87"/>
      <c r="E72" s="70"/>
      <c r="F72" s="73"/>
      <c r="G72" s="87"/>
      <c r="H72" s="87"/>
      <c r="I72" s="87"/>
      <c r="J72" s="71"/>
      <c r="K72" s="71"/>
      <c r="L72" s="87"/>
      <c r="M72" s="3"/>
    </row>
    <row r="73" spans="1:13" ht="39" customHeight="1" x14ac:dyDescent="0.25">
      <c r="A73" s="94" t="s">
        <v>121</v>
      </c>
      <c r="B73" s="51" t="s">
        <v>122</v>
      </c>
      <c r="C73" s="77" t="s">
        <v>123</v>
      </c>
      <c r="D73" s="91">
        <v>455637.29</v>
      </c>
      <c r="E73" s="96" t="s">
        <v>7</v>
      </c>
      <c r="F73" s="108">
        <v>45428</v>
      </c>
      <c r="G73" s="91">
        <v>455637.29</v>
      </c>
      <c r="H73" s="87"/>
      <c r="I73" s="91">
        <v>455637.29</v>
      </c>
      <c r="J73" s="3" t="s">
        <v>124</v>
      </c>
      <c r="K73" s="51" t="s">
        <v>125</v>
      </c>
      <c r="L73" s="91">
        <v>455637.29</v>
      </c>
      <c r="M73" s="108">
        <v>45459</v>
      </c>
    </row>
    <row r="74" spans="1:13" ht="23.25" customHeight="1" x14ac:dyDescent="0.25">
      <c r="A74" s="92"/>
      <c r="B74" s="93"/>
      <c r="C74" s="71" t="s">
        <v>126</v>
      </c>
      <c r="D74" s="87">
        <f>SUM(D73:D73)</f>
        <v>455637.29</v>
      </c>
      <c r="E74" s="70"/>
      <c r="F74" s="73"/>
      <c r="G74" s="87">
        <f>SUM(G73:G73)</f>
        <v>455637.29</v>
      </c>
      <c r="H74" s="87"/>
      <c r="I74" s="87">
        <f>SUM(I73:I73)</f>
        <v>455637.29</v>
      </c>
      <c r="J74" s="71"/>
      <c r="K74" s="71"/>
      <c r="L74" s="87">
        <f>SUM(L73:L73)</f>
        <v>455637.29</v>
      </c>
      <c r="M74" s="3"/>
    </row>
    <row r="75" spans="1:13" ht="23.25" customHeight="1" x14ac:dyDescent="0.25">
      <c r="A75" s="88" t="s">
        <v>127</v>
      </c>
      <c r="B75" s="93"/>
      <c r="C75" s="71"/>
      <c r="D75" s="87"/>
      <c r="E75" s="70"/>
      <c r="F75" s="73"/>
      <c r="G75" s="87"/>
      <c r="H75" s="87"/>
      <c r="I75" s="87"/>
      <c r="J75" s="71"/>
      <c r="K75" s="71"/>
      <c r="L75" s="87"/>
      <c r="M75" s="3"/>
    </row>
    <row r="76" spans="1:13" ht="34.5" customHeight="1" x14ac:dyDescent="0.25">
      <c r="A76" s="109" t="s">
        <v>128</v>
      </c>
      <c r="B76" s="51" t="s">
        <v>129</v>
      </c>
      <c r="C76" s="76" t="s">
        <v>130</v>
      </c>
      <c r="D76" s="91">
        <v>17400</v>
      </c>
      <c r="E76" s="110" t="s">
        <v>7</v>
      </c>
      <c r="F76" s="108">
        <v>45434</v>
      </c>
      <c r="G76" s="91">
        <v>17400</v>
      </c>
      <c r="H76" s="87"/>
      <c r="I76" s="91">
        <v>17400</v>
      </c>
      <c r="J76" s="86" t="s">
        <v>131</v>
      </c>
      <c r="K76" s="111" t="s">
        <v>132</v>
      </c>
      <c r="L76" s="91">
        <v>17400</v>
      </c>
      <c r="M76" s="108">
        <v>45465</v>
      </c>
    </row>
    <row r="77" spans="1:13" ht="35.25" customHeight="1" x14ac:dyDescent="0.25">
      <c r="A77" s="109" t="s">
        <v>133</v>
      </c>
      <c r="B77" s="51" t="s">
        <v>129</v>
      </c>
      <c r="C77" s="76" t="s">
        <v>130</v>
      </c>
      <c r="D77" s="91">
        <v>29000</v>
      </c>
      <c r="E77" s="110" t="s">
        <v>7</v>
      </c>
      <c r="F77" s="108">
        <v>45434</v>
      </c>
      <c r="G77" s="91">
        <v>29000</v>
      </c>
      <c r="H77" s="87"/>
      <c r="I77" s="91">
        <v>29000</v>
      </c>
      <c r="J77" s="86" t="s">
        <v>131</v>
      </c>
      <c r="K77" s="111" t="s">
        <v>132</v>
      </c>
      <c r="L77" s="91">
        <v>29000</v>
      </c>
      <c r="M77" s="108">
        <v>45465</v>
      </c>
    </row>
    <row r="78" spans="1:13" ht="33.75" customHeight="1" x14ac:dyDescent="0.25">
      <c r="A78" s="109" t="s">
        <v>134</v>
      </c>
      <c r="B78" s="51" t="s">
        <v>129</v>
      </c>
      <c r="C78" s="76" t="s">
        <v>130</v>
      </c>
      <c r="D78" s="91">
        <v>555234</v>
      </c>
      <c r="E78" s="110" t="s">
        <v>7</v>
      </c>
      <c r="F78" s="108">
        <v>45435</v>
      </c>
      <c r="G78" s="91">
        <v>555234</v>
      </c>
      <c r="H78" s="87"/>
      <c r="I78" s="91">
        <v>555234</v>
      </c>
      <c r="J78" s="86" t="s">
        <v>131</v>
      </c>
      <c r="K78" s="111" t="s">
        <v>132</v>
      </c>
      <c r="L78" s="91">
        <v>555234</v>
      </c>
      <c r="M78" s="108">
        <v>45466</v>
      </c>
    </row>
    <row r="79" spans="1:13" ht="34.5" customHeight="1" x14ac:dyDescent="0.25">
      <c r="A79" s="109" t="s">
        <v>135</v>
      </c>
      <c r="B79" s="51" t="s">
        <v>129</v>
      </c>
      <c r="C79" s="76" t="s">
        <v>130</v>
      </c>
      <c r="D79" s="91">
        <v>818848.91</v>
      </c>
      <c r="E79" s="110" t="s">
        <v>7</v>
      </c>
      <c r="F79" s="108">
        <v>45453</v>
      </c>
      <c r="G79" s="91">
        <v>818848.91</v>
      </c>
      <c r="H79" s="87"/>
      <c r="I79" s="91">
        <v>818848.91</v>
      </c>
      <c r="J79" s="86" t="s">
        <v>131</v>
      </c>
      <c r="K79" s="111" t="s">
        <v>132</v>
      </c>
      <c r="L79" s="91">
        <v>818848.91</v>
      </c>
      <c r="M79" s="108">
        <v>45483</v>
      </c>
    </row>
    <row r="80" spans="1:13" ht="34.5" customHeight="1" x14ac:dyDescent="0.25">
      <c r="A80" s="109" t="s">
        <v>136</v>
      </c>
      <c r="B80" s="51" t="s">
        <v>129</v>
      </c>
      <c r="C80" s="76" t="s">
        <v>130</v>
      </c>
      <c r="D80" s="91">
        <v>6380</v>
      </c>
      <c r="E80" s="110" t="s">
        <v>7</v>
      </c>
      <c r="F80" s="108">
        <v>45453</v>
      </c>
      <c r="G80" s="91">
        <v>6380</v>
      </c>
      <c r="H80" s="87"/>
      <c r="I80" s="91">
        <v>6380</v>
      </c>
      <c r="J80" s="86" t="s">
        <v>131</v>
      </c>
      <c r="K80" s="111" t="s">
        <v>132</v>
      </c>
      <c r="L80" s="91">
        <v>6380</v>
      </c>
      <c r="M80" s="108">
        <v>45483</v>
      </c>
    </row>
    <row r="81" spans="1:13" ht="34.5" customHeight="1" x14ac:dyDescent="0.25">
      <c r="A81" s="109" t="s">
        <v>137</v>
      </c>
      <c r="B81" s="51" t="s">
        <v>129</v>
      </c>
      <c r="C81" s="76" t="s">
        <v>130</v>
      </c>
      <c r="D81" s="91">
        <v>5314944.04</v>
      </c>
      <c r="E81" s="110" t="s">
        <v>7</v>
      </c>
      <c r="F81" s="108">
        <v>45453</v>
      </c>
      <c r="G81" s="91">
        <v>5314944.04</v>
      </c>
      <c r="H81" s="87"/>
      <c r="I81" s="91">
        <v>5314944.04</v>
      </c>
      <c r="J81" s="86" t="s">
        <v>131</v>
      </c>
      <c r="K81" s="111" t="s">
        <v>132</v>
      </c>
      <c r="L81" s="91">
        <v>5314944.04</v>
      </c>
      <c r="M81" s="108">
        <v>45483</v>
      </c>
    </row>
    <row r="82" spans="1:13" ht="47.25" customHeight="1" x14ac:dyDescent="0.25">
      <c r="A82" s="109" t="s">
        <v>138</v>
      </c>
      <c r="B82" s="51" t="s">
        <v>139</v>
      </c>
      <c r="C82" s="76" t="s">
        <v>140</v>
      </c>
      <c r="D82" s="91">
        <v>114106</v>
      </c>
      <c r="E82" s="110" t="s">
        <v>7</v>
      </c>
      <c r="F82" s="108">
        <v>45456</v>
      </c>
      <c r="G82" s="91">
        <v>114106</v>
      </c>
      <c r="H82" s="87"/>
      <c r="I82" s="91">
        <v>114106</v>
      </c>
      <c r="J82" s="86" t="s">
        <v>141</v>
      </c>
      <c r="K82" s="111" t="s">
        <v>142</v>
      </c>
      <c r="L82" s="91">
        <v>114106</v>
      </c>
      <c r="M82" s="108">
        <v>45486</v>
      </c>
    </row>
    <row r="83" spans="1:13" ht="23.25" customHeight="1" x14ac:dyDescent="0.25">
      <c r="A83" s="92"/>
      <c r="B83" s="93"/>
      <c r="C83" s="71" t="s">
        <v>143</v>
      </c>
      <c r="D83" s="87">
        <f>SUM(D76:D82)</f>
        <v>6855912.9500000002</v>
      </c>
      <c r="E83" s="70"/>
      <c r="F83" s="73"/>
      <c r="G83" s="87">
        <f>SUM(G76:G82)</f>
        <v>6855912.9500000002</v>
      </c>
      <c r="H83" s="87"/>
      <c r="I83" s="87">
        <f>SUM(I76:I82)</f>
        <v>6855912.9500000002</v>
      </c>
      <c r="J83" s="71"/>
      <c r="K83" s="71"/>
      <c r="L83" s="87">
        <f>SUM(L76:L82)</f>
        <v>6855912.9500000002</v>
      </c>
      <c r="M83" s="3"/>
    </row>
    <row r="84" spans="1:13" ht="23.25" customHeight="1" x14ac:dyDescent="0.25">
      <c r="A84" s="92"/>
      <c r="B84" s="93"/>
      <c r="C84" s="71"/>
      <c r="D84" s="87"/>
      <c r="E84" s="70"/>
      <c r="F84" s="73"/>
      <c r="G84" s="87"/>
      <c r="H84" s="87"/>
      <c r="I84" s="87"/>
      <c r="J84" s="71"/>
      <c r="K84" s="71"/>
      <c r="L84" s="87"/>
      <c r="M84" s="3"/>
    </row>
    <row r="85" spans="1:13" ht="23.25" customHeight="1" x14ac:dyDescent="0.3">
      <c r="A85" s="189" t="s">
        <v>144</v>
      </c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1"/>
    </row>
    <row r="86" spans="1:13" ht="54" customHeight="1" x14ac:dyDescent="0.25">
      <c r="A86" s="109" t="s">
        <v>145</v>
      </c>
      <c r="B86" s="51" t="s">
        <v>146</v>
      </c>
      <c r="C86" s="76" t="s">
        <v>147</v>
      </c>
      <c r="D86" s="91">
        <v>4419.1000000000004</v>
      </c>
      <c r="E86" s="110" t="s">
        <v>7</v>
      </c>
      <c r="F86" s="108">
        <v>45481</v>
      </c>
      <c r="G86" s="91">
        <v>4419.1000000000004</v>
      </c>
      <c r="H86" s="87"/>
      <c r="I86" s="91">
        <v>4419.1000000000004</v>
      </c>
      <c r="J86" s="86" t="s">
        <v>141</v>
      </c>
      <c r="K86" s="111" t="s">
        <v>142</v>
      </c>
      <c r="L86" s="112">
        <v>4419.1000000000004</v>
      </c>
      <c r="M86" s="108">
        <v>45512</v>
      </c>
    </row>
    <row r="87" spans="1:13" ht="54" customHeight="1" x14ac:dyDescent="0.25">
      <c r="A87" s="109" t="s">
        <v>148</v>
      </c>
      <c r="B87" s="51" t="s">
        <v>146</v>
      </c>
      <c r="C87" s="76" t="s">
        <v>147</v>
      </c>
      <c r="D87" s="91">
        <v>7126.02</v>
      </c>
      <c r="E87" s="110" t="s">
        <v>7</v>
      </c>
      <c r="F87" s="108">
        <v>45481</v>
      </c>
      <c r="G87" s="91">
        <v>7126.02</v>
      </c>
      <c r="H87" s="87"/>
      <c r="I87" s="91">
        <v>7126.02</v>
      </c>
      <c r="J87" s="86" t="s">
        <v>141</v>
      </c>
      <c r="K87" s="111" t="s">
        <v>142</v>
      </c>
      <c r="L87" s="91">
        <v>7126.02</v>
      </c>
      <c r="M87" s="108">
        <v>45512</v>
      </c>
    </row>
    <row r="88" spans="1:13" ht="54" customHeight="1" x14ac:dyDescent="0.25">
      <c r="A88" s="109" t="s">
        <v>149</v>
      </c>
      <c r="B88" s="51" t="s">
        <v>146</v>
      </c>
      <c r="C88" s="76" t="s">
        <v>147</v>
      </c>
      <c r="D88" s="91">
        <v>7126.02</v>
      </c>
      <c r="E88" s="110" t="s">
        <v>7</v>
      </c>
      <c r="F88" s="108">
        <v>45481</v>
      </c>
      <c r="G88" s="91">
        <v>7126.02</v>
      </c>
      <c r="H88" s="87"/>
      <c r="I88" s="91">
        <v>7126.02</v>
      </c>
      <c r="J88" s="86" t="s">
        <v>141</v>
      </c>
      <c r="K88" s="111" t="s">
        <v>142</v>
      </c>
      <c r="L88" s="91">
        <v>7126.02</v>
      </c>
      <c r="M88" s="108">
        <v>45512</v>
      </c>
    </row>
    <row r="89" spans="1:13" ht="54" customHeight="1" x14ac:dyDescent="0.25">
      <c r="A89" s="109" t="s">
        <v>150</v>
      </c>
      <c r="B89" s="51" t="s">
        <v>146</v>
      </c>
      <c r="C89" s="76" t="s">
        <v>147</v>
      </c>
      <c r="D89" s="91">
        <v>7126.02</v>
      </c>
      <c r="E89" s="110" t="s">
        <v>7</v>
      </c>
      <c r="F89" s="108">
        <v>45481</v>
      </c>
      <c r="G89" s="91">
        <v>7126.02</v>
      </c>
      <c r="H89" s="87"/>
      <c r="I89" s="91">
        <v>7126.02</v>
      </c>
      <c r="J89" s="86" t="s">
        <v>141</v>
      </c>
      <c r="K89" s="111" t="s">
        <v>142</v>
      </c>
      <c r="L89" s="91">
        <v>7126.02</v>
      </c>
      <c r="M89" s="108">
        <v>45512</v>
      </c>
    </row>
    <row r="90" spans="1:13" ht="54" customHeight="1" x14ac:dyDescent="0.25">
      <c r="A90" s="109" t="s">
        <v>151</v>
      </c>
      <c r="B90" s="51" t="s">
        <v>146</v>
      </c>
      <c r="C90" s="76" t="s">
        <v>147</v>
      </c>
      <c r="D90" s="91">
        <v>7751.42</v>
      </c>
      <c r="E90" s="110" t="s">
        <v>7</v>
      </c>
      <c r="F90" s="108">
        <v>45481</v>
      </c>
      <c r="G90" s="91">
        <v>7751.42</v>
      </c>
      <c r="H90" s="87"/>
      <c r="I90" s="91">
        <v>7751.42</v>
      </c>
      <c r="J90" s="86" t="s">
        <v>141</v>
      </c>
      <c r="K90" s="111" t="s">
        <v>142</v>
      </c>
      <c r="L90" s="91">
        <v>7751.42</v>
      </c>
      <c r="M90" s="108">
        <v>45512</v>
      </c>
    </row>
    <row r="91" spans="1:13" ht="54" customHeight="1" x14ac:dyDescent="0.25">
      <c r="A91" s="109" t="s">
        <v>152</v>
      </c>
      <c r="B91" s="51" t="s">
        <v>146</v>
      </c>
      <c r="C91" s="76" t="s">
        <v>147</v>
      </c>
      <c r="D91" s="91">
        <v>7751.42</v>
      </c>
      <c r="E91" s="110" t="s">
        <v>7</v>
      </c>
      <c r="F91" s="108">
        <v>45481</v>
      </c>
      <c r="G91" s="91">
        <v>7751.42</v>
      </c>
      <c r="H91" s="87"/>
      <c r="I91" s="91">
        <v>7751.42</v>
      </c>
      <c r="J91" s="86" t="s">
        <v>141</v>
      </c>
      <c r="K91" s="111" t="s">
        <v>142</v>
      </c>
      <c r="L91" s="91">
        <v>7751.42</v>
      </c>
      <c r="M91" s="108">
        <v>45512</v>
      </c>
    </row>
    <row r="92" spans="1:13" ht="54" customHeight="1" x14ac:dyDescent="0.25">
      <c r="A92" s="109" t="s">
        <v>153</v>
      </c>
      <c r="B92" s="51" t="s">
        <v>146</v>
      </c>
      <c r="C92" s="76" t="s">
        <v>147</v>
      </c>
      <c r="D92" s="91">
        <v>7126.02</v>
      </c>
      <c r="E92" s="110" t="s">
        <v>7</v>
      </c>
      <c r="F92" s="108">
        <v>45481</v>
      </c>
      <c r="G92" s="91">
        <v>7126.02</v>
      </c>
      <c r="H92" s="87"/>
      <c r="I92" s="91">
        <v>7126.02</v>
      </c>
      <c r="J92" s="86" t="s">
        <v>141</v>
      </c>
      <c r="K92" s="111" t="s">
        <v>142</v>
      </c>
      <c r="L92" s="91">
        <v>7126.02</v>
      </c>
      <c r="M92" s="108">
        <v>45512</v>
      </c>
    </row>
    <row r="93" spans="1:13" ht="54" customHeight="1" x14ac:dyDescent="0.25">
      <c r="A93" s="109" t="s">
        <v>154</v>
      </c>
      <c r="B93" s="51" t="s">
        <v>146</v>
      </c>
      <c r="C93" s="76" t="s">
        <v>147</v>
      </c>
      <c r="D93" s="91">
        <v>7751.42</v>
      </c>
      <c r="E93" s="110" t="s">
        <v>7</v>
      </c>
      <c r="F93" s="108">
        <v>45481</v>
      </c>
      <c r="G93" s="91">
        <v>7751.42</v>
      </c>
      <c r="H93" s="87"/>
      <c r="I93" s="91">
        <v>7751.42</v>
      </c>
      <c r="J93" s="86" t="s">
        <v>141</v>
      </c>
      <c r="K93" s="111" t="s">
        <v>142</v>
      </c>
      <c r="L93" s="91">
        <v>7751.42</v>
      </c>
      <c r="M93" s="108">
        <v>45512</v>
      </c>
    </row>
    <row r="94" spans="1:13" ht="54" customHeight="1" x14ac:dyDescent="0.25">
      <c r="A94" s="109" t="s">
        <v>155</v>
      </c>
      <c r="B94" s="51" t="s">
        <v>146</v>
      </c>
      <c r="C94" s="76" t="s">
        <v>147</v>
      </c>
      <c r="D94" s="91">
        <v>8555</v>
      </c>
      <c r="E94" s="110" t="s">
        <v>7</v>
      </c>
      <c r="F94" s="108">
        <v>45485</v>
      </c>
      <c r="G94" s="91">
        <v>8555</v>
      </c>
      <c r="H94" s="87"/>
      <c r="I94" s="91">
        <v>8555</v>
      </c>
      <c r="J94" s="86" t="s">
        <v>141</v>
      </c>
      <c r="K94" s="111" t="s">
        <v>142</v>
      </c>
      <c r="L94" s="91">
        <v>8555</v>
      </c>
      <c r="M94" s="108">
        <v>45516</v>
      </c>
    </row>
    <row r="95" spans="1:13" ht="54" customHeight="1" x14ac:dyDescent="0.25">
      <c r="A95" s="109" t="s">
        <v>156</v>
      </c>
      <c r="B95" s="51" t="s">
        <v>146</v>
      </c>
      <c r="C95" s="76" t="s">
        <v>147</v>
      </c>
      <c r="D95" s="91">
        <v>9558</v>
      </c>
      <c r="E95" s="110" t="s">
        <v>7</v>
      </c>
      <c r="F95" s="108">
        <v>45489</v>
      </c>
      <c r="G95" s="91">
        <v>9558</v>
      </c>
      <c r="H95" s="87"/>
      <c r="I95" s="91">
        <v>9558</v>
      </c>
      <c r="J95" s="86" t="s">
        <v>141</v>
      </c>
      <c r="K95" s="111" t="s">
        <v>142</v>
      </c>
      <c r="L95" s="91">
        <v>9558</v>
      </c>
      <c r="M95" s="108">
        <v>45520</v>
      </c>
    </row>
    <row r="96" spans="1:13" ht="54" customHeight="1" x14ac:dyDescent="0.25">
      <c r="A96" s="109" t="s">
        <v>157</v>
      </c>
      <c r="B96" s="51" t="s">
        <v>146</v>
      </c>
      <c r="C96" s="76" t="s">
        <v>147</v>
      </c>
      <c r="D96" s="91">
        <v>9558</v>
      </c>
      <c r="E96" s="110" t="s">
        <v>7</v>
      </c>
      <c r="F96" s="108">
        <v>45489</v>
      </c>
      <c r="G96" s="91">
        <v>9558</v>
      </c>
      <c r="H96" s="87"/>
      <c r="I96" s="91">
        <v>9558</v>
      </c>
      <c r="J96" s="86" t="s">
        <v>141</v>
      </c>
      <c r="K96" s="111" t="s">
        <v>142</v>
      </c>
      <c r="L96" s="91">
        <v>9558</v>
      </c>
      <c r="M96" s="108">
        <v>45520</v>
      </c>
    </row>
    <row r="97" spans="1:13" ht="54" customHeight="1" x14ac:dyDescent="0.25">
      <c r="A97" s="109" t="s">
        <v>158</v>
      </c>
      <c r="B97" s="51" t="s">
        <v>146</v>
      </c>
      <c r="C97" s="76" t="s">
        <v>147</v>
      </c>
      <c r="D97" s="91">
        <v>10566.9</v>
      </c>
      <c r="E97" s="110" t="s">
        <v>7</v>
      </c>
      <c r="F97" s="108">
        <v>45481</v>
      </c>
      <c r="G97" s="91">
        <v>10566.9</v>
      </c>
      <c r="H97" s="87"/>
      <c r="I97" s="91">
        <v>10566.9</v>
      </c>
      <c r="J97" s="86" t="s">
        <v>141</v>
      </c>
      <c r="K97" s="111" t="s">
        <v>142</v>
      </c>
      <c r="L97" s="91">
        <v>10566.9</v>
      </c>
      <c r="M97" s="108">
        <v>45512</v>
      </c>
    </row>
    <row r="98" spans="1:13" ht="54" customHeight="1" x14ac:dyDescent="0.25">
      <c r="A98" s="109" t="s">
        <v>159</v>
      </c>
      <c r="B98" s="51" t="s">
        <v>146</v>
      </c>
      <c r="C98" s="76" t="s">
        <v>147</v>
      </c>
      <c r="D98" s="91">
        <v>20635.84</v>
      </c>
      <c r="E98" s="110" t="s">
        <v>7</v>
      </c>
      <c r="F98" s="108">
        <v>45495</v>
      </c>
      <c r="G98" s="91">
        <v>20635.84</v>
      </c>
      <c r="H98" s="87"/>
      <c r="I98" s="91">
        <v>20635.84</v>
      </c>
      <c r="J98" s="86" t="s">
        <v>141</v>
      </c>
      <c r="K98" s="111" t="s">
        <v>142</v>
      </c>
      <c r="L98" s="91">
        <v>20635.84</v>
      </c>
      <c r="M98" s="108">
        <v>45526</v>
      </c>
    </row>
    <row r="99" spans="1:13" ht="54" customHeight="1" x14ac:dyDescent="0.25">
      <c r="A99" s="109" t="s">
        <v>160</v>
      </c>
      <c r="B99" s="51" t="s">
        <v>146</v>
      </c>
      <c r="C99" s="76" t="s">
        <v>147</v>
      </c>
      <c r="D99" s="91">
        <v>4248</v>
      </c>
      <c r="E99" s="110" t="s">
        <v>7</v>
      </c>
      <c r="F99" s="108">
        <v>45476</v>
      </c>
      <c r="G99" s="91">
        <v>4248</v>
      </c>
      <c r="H99" s="87"/>
      <c r="I99" s="91">
        <v>4248</v>
      </c>
      <c r="J99" s="86" t="s">
        <v>141</v>
      </c>
      <c r="K99" s="111" t="s">
        <v>142</v>
      </c>
      <c r="L99" s="91">
        <v>4248</v>
      </c>
      <c r="M99" s="108">
        <v>45507</v>
      </c>
    </row>
    <row r="100" spans="1:13" ht="54" customHeight="1" x14ac:dyDescent="0.25">
      <c r="A100" s="109" t="s">
        <v>161</v>
      </c>
      <c r="B100" s="51" t="s">
        <v>146</v>
      </c>
      <c r="C100" s="76" t="s">
        <v>147</v>
      </c>
      <c r="D100" s="91">
        <v>22184</v>
      </c>
      <c r="E100" s="110" t="s">
        <v>7</v>
      </c>
      <c r="F100" s="108">
        <v>45498</v>
      </c>
      <c r="G100" s="91">
        <v>22184</v>
      </c>
      <c r="H100" s="87"/>
      <c r="I100" s="91">
        <v>22184</v>
      </c>
      <c r="J100" s="86" t="s">
        <v>141</v>
      </c>
      <c r="K100" s="111" t="s">
        <v>142</v>
      </c>
      <c r="L100" s="91">
        <v>22184</v>
      </c>
      <c r="M100" s="108">
        <v>45529</v>
      </c>
    </row>
    <row r="101" spans="1:13" ht="54" customHeight="1" x14ac:dyDescent="0.25">
      <c r="A101" s="109" t="s">
        <v>159</v>
      </c>
      <c r="B101" s="51" t="s">
        <v>146</v>
      </c>
      <c r="C101" s="76" t="s">
        <v>147</v>
      </c>
      <c r="D101" s="91">
        <v>20635.84</v>
      </c>
      <c r="E101" s="110" t="s">
        <v>7</v>
      </c>
      <c r="F101" s="108">
        <v>45495</v>
      </c>
      <c r="G101" s="91">
        <v>20635.84</v>
      </c>
      <c r="H101" s="87"/>
      <c r="I101" s="91">
        <v>20635.84</v>
      </c>
      <c r="J101" s="86" t="s">
        <v>141</v>
      </c>
      <c r="K101" s="111" t="s">
        <v>142</v>
      </c>
      <c r="L101" s="91">
        <v>20635.84</v>
      </c>
      <c r="M101" s="108">
        <v>45526</v>
      </c>
    </row>
    <row r="102" spans="1:13" ht="54" customHeight="1" x14ac:dyDescent="0.25">
      <c r="A102" s="109" t="s">
        <v>162</v>
      </c>
      <c r="B102" s="51" t="s">
        <v>146</v>
      </c>
      <c r="C102" s="76" t="s">
        <v>147</v>
      </c>
      <c r="D102" s="91">
        <v>7751.42</v>
      </c>
      <c r="E102" s="110" t="s">
        <v>7</v>
      </c>
      <c r="F102" s="108">
        <v>45495</v>
      </c>
      <c r="G102" s="91">
        <v>7751.42</v>
      </c>
      <c r="H102" s="87"/>
      <c r="I102" s="91">
        <v>7751.42</v>
      </c>
      <c r="J102" s="86" t="s">
        <v>141</v>
      </c>
      <c r="K102" s="111" t="s">
        <v>142</v>
      </c>
      <c r="L102" s="91">
        <v>7751.42</v>
      </c>
      <c r="M102" s="108">
        <v>45526</v>
      </c>
    </row>
    <row r="103" spans="1:13" ht="54" customHeight="1" x14ac:dyDescent="0.25">
      <c r="A103" s="109" t="s">
        <v>163</v>
      </c>
      <c r="B103" s="51" t="s">
        <v>164</v>
      </c>
      <c r="C103" s="76" t="s">
        <v>147</v>
      </c>
      <c r="D103" s="91">
        <v>15376.58</v>
      </c>
      <c r="E103" s="110" t="s">
        <v>7</v>
      </c>
      <c r="F103" s="108">
        <v>45484</v>
      </c>
      <c r="G103" s="91">
        <v>15376.58</v>
      </c>
      <c r="H103" s="87"/>
      <c r="I103" s="91">
        <v>15376.58</v>
      </c>
      <c r="J103" s="86" t="s">
        <v>141</v>
      </c>
      <c r="K103" s="111" t="s">
        <v>142</v>
      </c>
      <c r="L103" s="91">
        <v>15376.58</v>
      </c>
      <c r="M103" s="108">
        <v>45515</v>
      </c>
    </row>
    <row r="104" spans="1:13" ht="54" customHeight="1" x14ac:dyDescent="0.25">
      <c r="A104" s="109" t="s">
        <v>165</v>
      </c>
      <c r="B104" s="51" t="s">
        <v>166</v>
      </c>
      <c r="C104" s="76" t="s">
        <v>147</v>
      </c>
      <c r="D104" s="91">
        <v>9282.2000000000007</v>
      </c>
      <c r="E104" s="110" t="s">
        <v>7</v>
      </c>
      <c r="F104" s="108">
        <v>45490</v>
      </c>
      <c r="G104" s="91">
        <v>9282.2000000000007</v>
      </c>
      <c r="H104" s="87"/>
      <c r="I104" s="91">
        <v>9282.2000000000007</v>
      </c>
      <c r="J104" s="86" t="s">
        <v>141</v>
      </c>
      <c r="K104" s="111" t="s">
        <v>142</v>
      </c>
      <c r="L104" s="91">
        <v>9282.2000000000007</v>
      </c>
      <c r="M104" s="108">
        <v>45521</v>
      </c>
    </row>
    <row r="105" spans="1:13" ht="54" customHeight="1" x14ac:dyDescent="0.25">
      <c r="A105" s="109" t="s">
        <v>167</v>
      </c>
      <c r="B105" s="51" t="s">
        <v>168</v>
      </c>
      <c r="C105" s="76" t="s">
        <v>147</v>
      </c>
      <c r="D105" s="91">
        <v>13564.1</v>
      </c>
      <c r="E105" s="110" t="s">
        <v>7</v>
      </c>
      <c r="F105" s="108">
        <v>45492</v>
      </c>
      <c r="G105" s="91">
        <v>13564.1</v>
      </c>
      <c r="H105" s="87"/>
      <c r="I105" s="91">
        <v>13564.1</v>
      </c>
      <c r="J105" s="86" t="s">
        <v>141</v>
      </c>
      <c r="K105" s="111" t="s">
        <v>142</v>
      </c>
      <c r="L105" s="91">
        <v>13564.1</v>
      </c>
      <c r="M105" s="108">
        <v>45523</v>
      </c>
    </row>
    <row r="106" spans="1:13" ht="54" customHeight="1" x14ac:dyDescent="0.25">
      <c r="A106" s="109" t="s">
        <v>169</v>
      </c>
      <c r="B106" s="51" t="s">
        <v>168</v>
      </c>
      <c r="C106" s="76" t="s">
        <v>147</v>
      </c>
      <c r="D106" s="91">
        <v>28084</v>
      </c>
      <c r="E106" s="110" t="s">
        <v>7</v>
      </c>
      <c r="F106" s="108">
        <v>45492</v>
      </c>
      <c r="G106" s="91">
        <v>28084</v>
      </c>
      <c r="H106" s="87"/>
      <c r="I106" s="91">
        <v>28084</v>
      </c>
      <c r="J106" s="86" t="s">
        <v>141</v>
      </c>
      <c r="K106" s="111" t="s">
        <v>142</v>
      </c>
      <c r="L106" s="91">
        <v>28084</v>
      </c>
      <c r="M106" s="108">
        <v>45523</v>
      </c>
    </row>
    <row r="107" spans="1:13" ht="54" customHeight="1" x14ac:dyDescent="0.25">
      <c r="A107" s="109" t="s">
        <v>170</v>
      </c>
      <c r="B107" s="51" t="s">
        <v>171</v>
      </c>
      <c r="C107" s="76" t="s">
        <v>172</v>
      </c>
      <c r="D107" s="91">
        <v>18157.78</v>
      </c>
      <c r="E107" s="110" t="s">
        <v>7</v>
      </c>
      <c r="F107" s="108">
        <v>45478</v>
      </c>
      <c r="G107" s="91">
        <v>18157.78</v>
      </c>
      <c r="H107" s="87"/>
      <c r="I107" s="91">
        <v>18157.78</v>
      </c>
      <c r="J107" s="113" t="s">
        <v>83</v>
      </c>
      <c r="K107" s="114" t="s">
        <v>173</v>
      </c>
      <c r="L107" s="91">
        <v>18157.78</v>
      </c>
      <c r="M107" s="108">
        <v>45509</v>
      </c>
    </row>
    <row r="108" spans="1:13" ht="54" customHeight="1" x14ac:dyDescent="0.25">
      <c r="A108" s="109" t="s">
        <v>174</v>
      </c>
      <c r="B108" s="51" t="s">
        <v>146</v>
      </c>
      <c r="C108" s="76" t="s">
        <v>147</v>
      </c>
      <c r="D108" s="91">
        <v>10566.9</v>
      </c>
      <c r="E108" s="110" t="s">
        <v>7</v>
      </c>
      <c r="F108" s="108">
        <v>45490</v>
      </c>
      <c r="G108" s="91">
        <v>10566.9</v>
      </c>
      <c r="H108" s="87"/>
      <c r="I108" s="91">
        <v>10566.9</v>
      </c>
      <c r="J108" s="86" t="s">
        <v>141</v>
      </c>
      <c r="K108" s="111" t="s">
        <v>142</v>
      </c>
      <c r="L108" s="91">
        <v>10566.9</v>
      </c>
      <c r="M108" s="108">
        <v>45521</v>
      </c>
    </row>
    <row r="109" spans="1:13" ht="30.75" customHeight="1" x14ac:dyDescent="0.2">
      <c r="A109" s="109" t="s">
        <v>175</v>
      </c>
      <c r="B109" s="93" t="s">
        <v>176</v>
      </c>
      <c r="C109" s="77" t="s">
        <v>177</v>
      </c>
      <c r="D109" s="91">
        <v>759200</v>
      </c>
      <c r="E109" s="110" t="s">
        <v>7</v>
      </c>
      <c r="F109" s="108">
        <v>45482</v>
      </c>
      <c r="G109" s="91">
        <v>759200</v>
      </c>
      <c r="H109" s="91"/>
      <c r="I109" s="115">
        <v>759200</v>
      </c>
      <c r="J109" s="116" t="s">
        <v>178</v>
      </c>
      <c r="K109" s="117" t="s">
        <v>179</v>
      </c>
      <c r="L109" s="112">
        <v>759200</v>
      </c>
      <c r="M109" s="118">
        <v>45513</v>
      </c>
    </row>
    <row r="110" spans="1:13" ht="30.75" customHeight="1" x14ac:dyDescent="0.2">
      <c r="A110" s="109" t="s">
        <v>180</v>
      </c>
      <c r="B110" s="93" t="s">
        <v>176</v>
      </c>
      <c r="C110" s="77" t="s">
        <v>177</v>
      </c>
      <c r="D110" s="91">
        <v>64800</v>
      </c>
      <c r="E110" s="110" t="s">
        <v>7</v>
      </c>
      <c r="F110" s="119">
        <v>45502</v>
      </c>
      <c r="G110" s="91">
        <v>64800</v>
      </c>
      <c r="H110" s="91"/>
      <c r="I110" s="91">
        <v>64800</v>
      </c>
      <c r="J110" s="116" t="s">
        <v>178</v>
      </c>
      <c r="K110" s="117" t="s">
        <v>179</v>
      </c>
      <c r="L110" s="91">
        <v>64800</v>
      </c>
      <c r="M110" s="118">
        <v>45533</v>
      </c>
    </row>
    <row r="111" spans="1:13" ht="34.5" customHeight="1" x14ac:dyDescent="0.25">
      <c r="A111" s="109" t="s">
        <v>181</v>
      </c>
      <c r="B111" s="120" t="s">
        <v>182</v>
      </c>
      <c r="C111" s="114" t="s">
        <v>183</v>
      </c>
      <c r="D111" s="121">
        <v>188807.48</v>
      </c>
      <c r="E111" s="110" t="s">
        <v>7</v>
      </c>
      <c r="F111" s="119">
        <v>45501</v>
      </c>
      <c r="G111" s="121">
        <v>188807.48</v>
      </c>
      <c r="H111" s="122"/>
      <c r="I111" s="123">
        <v>188807.48</v>
      </c>
      <c r="J111" s="3" t="s">
        <v>184</v>
      </c>
      <c r="K111" s="51" t="s">
        <v>3</v>
      </c>
      <c r="L111" s="124">
        <v>188807.48</v>
      </c>
      <c r="M111" s="118">
        <v>45532</v>
      </c>
    </row>
    <row r="112" spans="1:13" s="68" customFormat="1" ht="31.5" customHeight="1" x14ac:dyDescent="0.25">
      <c r="A112" s="76" t="s">
        <v>185</v>
      </c>
      <c r="B112" s="51" t="s">
        <v>186</v>
      </c>
      <c r="C112" s="51" t="s">
        <v>187</v>
      </c>
      <c r="D112" s="85">
        <v>804623.04</v>
      </c>
      <c r="E112" s="5" t="s">
        <v>7</v>
      </c>
      <c r="F112" s="69">
        <v>45498</v>
      </c>
      <c r="G112" s="85">
        <v>804623.04</v>
      </c>
      <c r="H112" s="125"/>
      <c r="I112" s="85">
        <v>804623.04</v>
      </c>
      <c r="J112" s="48" t="s">
        <v>188</v>
      </c>
      <c r="K112" s="51" t="s">
        <v>189</v>
      </c>
      <c r="L112" s="85">
        <v>804623.04</v>
      </c>
      <c r="M112" s="67">
        <v>45529</v>
      </c>
    </row>
    <row r="113" spans="1:13" ht="23.25" customHeight="1" x14ac:dyDescent="0.25">
      <c r="A113" s="92"/>
      <c r="B113" s="93"/>
      <c r="C113" s="71" t="s">
        <v>190</v>
      </c>
      <c r="D113" s="87">
        <f>SUM(D86:D112)</f>
        <v>2082332.52</v>
      </c>
      <c r="E113" s="70"/>
      <c r="F113" s="73"/>
      <c r="G113" s="87">
        <f>SUM(G86:G112)</f>
        <v>2082332.52</v>
      </c>
      <c r="H113" s="87"/>
      <c r="I113" s="87">
        <f>SUM(I86:I112)</f>
        <v>2082332.52</v>
      </c>
      <c r="J113" s="126"/>
      <c r="K113" s="126"/>
      <c r="L113" s="87">
        <f>SUM(L86:L112)</f>
        <v>2082332.52</v>
      </c>
      <c r="M113" s="3"/>
    </row>
    <row r="114" spans="1:13" ht="23.25" customHeight="1" x14ac:dyDescent="0.35">
      <c r="A114" s="192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4"/>
    </row>
    <row r="115" spans="1:13" ht="23.25" customHeight="1" x14ac:dyDescent="0.35">
      <c r="A115" s="195" t="s">
        <v>191</v>
      </c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4"/>
    </row>
    <row r="116" spans="1:13" ht="31.5" customHeight="1" x14ac:dyDescent="0.25">
      <c r="A116" s="92" t="s">
        <v>192</v>
      </c>
      <c r="B116" s="93" t="s">
        <v>193</v>
      </c>
      <c r="C116" s="77" t="s">
        <v>194</v>
      </c>
      <c r="D116" s="91">
        <v>1680</v>
      </c>
      <c r="E116" s="76" t="s">
        <v>7</v>
      </c>
      <c r="F116" s="127" t="s">
        <v>195</v>
      </c>
      <c r="G116" s="91">
        <v>1680</v>
      </c>
      <c r="H116" s="91"/>
      <c r="I116" s="91">
        <v>1680</v>
      </c>
      <c r="J116" s="114" t="s">
        <v>83</v>
      </c>
      <c r="K116" s="114" t="s">
        <v>173</v>
      </c>
      <c r="L116" s="91">
        <v>1680</v>
      </c>
      <c r="M116" s="127" t="s">
        <v>195</v>
      </c>
    </row>
    <row r="117" spans="1:13" ht="23.25" customHeight="1" x14ac:dyDescent="0.25">
      <c r="A117" s="92" t="s">
        <v>196</v>
      </c>
      <c r="B117" s="93" t="s">
        <v>197</v>
      </c>
      <c r="C117" s="77" t="s">
        <v>198</v>
      </c>
      <c r="D117" s="91">
        <v>118396.17</v>
      </c>
      <c r="E117" s="76" t="s">
        <v>7</v>
      </c>
      <c r="F117" s="127" t="s">
        <v>199</v>
      </c>
      <c r="G117" s="91">
        <v>118396.17</v>
      </c>
      <c r="H117" s="91"/>
      <c r="I117" s="91">
        <v>118396.17</v>
      </c>
      <c r="J117" s="114" t="s">
        <v>200</v>
      </c>
      <c r="K117" s="114" t="s">
        <v>201</v>
      </c>
      <c r="L117" s="91">
        <v>118396.17</v>
      </c>
      <c r="M117" s="127" t="s">
        <v>199</v>
      </c>
    </row>
    <row r="118" spans="1:13" ht="33" customHeight="1" x14ac:dyDescent="0.25">
      <c r="A118" s="92" t="s">
        <v>202</v>
      </c>
      <c r="B118" s="93" t="s">
        <v>203</v>
      </c>
      <c r="C118" s="77" t="s">
        <v>4</v>
      </c>
      <c r="D118" s="91">
        <v>31293.599999999999</v>
      </c>
      <c r="E118" s="76" t="s">
        <v>7</v>
      </c>
      <c r="F118" s="127" t="s">
        <v>204</v>
      </c>
      <c r="G118" s="91">
        <v>31293.599999999999</v>
      </c>
      <c r="H118" s="91"/>
      <c r="I118" s="91">
        <v>31293.599999999999</v>
      </c>
      <c r="J118" s="114" t="s">
        <v>13</v>
      </c>
      <c r="K118" s="114" t="s">
        <v>10</v>
      </c>
      <c r="L118" s="91">
        <v>31293.599999999999</v>
      </c>
      <c r="M118" s="127" t="s">
        <v>204</v>
      </c>
    </row>
    <row r="119" spans="1:13" ht="33" customHeight="1" x14ac:dyDescent="0.25">
      <c r="A119" s="92" t="s">
        <v>205</v>
      </c>
      <c r="B119" s="93" t="s">
        <v>203</v>
      </c>
      <c r="C119" s="77" t="s">
        <v>4</v>
      </c>
      <c r="D119" s="91">
        <v>53808</v>
      </c>
      <c r="E119" s="76" t="s">
        <v>7</v>
      </c>
      <c r="F119" s="127" t="s">
        <v>204</v>
      </c>
      <c r="G119" s="91">
        <v>53808</v>
      </c>
      <c r="H119" s="91"/>
      <c r="I119" s="91">
        <v>53808</v>
      </c>
      <c r="J119" s="114" t="s">
        <v>13</v>
      </c>
      <c r="K119" s="114" t="s">
        <v>10</v>
      </c>
      <c r="L119" s="91">
        <v>53808</v>
      </c>
      <c r="M119" s="127" t="s">
        <v>204</v>
      </c>
    </row>
    <row r="120" spans="1:13" ht="32.25" customHeight="1" x14ac:dyDescent="0.25">
      <c r="A120" s="92" t="s">
        <v>206</v>
      </c>
      <c r="B120" s="93" t="s">
        <v>203</v>
      </c>
      <c r="C120" s="77" t="s">
        <v>4</v>
      </c>
      <c r="D120" s="91">
        <v>11800</v>
      </c>
      <c r="E120" s="76" t="s">
        <v>7</v>
      </c>
      <c r="F120" s="127" t="s">
        <v>204</v>
      </c>
      <c r="G120" s="91">
        <v>11800</v>
      </c>
      <c r="H120" s="91"/>
      <c r="I120" s="91">
        <v>11800</v>
      </c>
      <c r="J120" s="114" t="s">
        <v>13</v>
      </c>
      <c r="K120" s="114" t="s">
        <v>10</v>
      </c>
      <c r="L120" s="91">
        <v>11800</v>
      </c>
      <c r="M120" s="127" t="s">
        <v>204</v>
      </c>
    </row>
    <row r="121" spans="1:13" ht="33.75" customHeight="1" x14ac:dyDescent="0.25">
      <c r="A121" s="92" t="s">
        <v>207</v>
      </c>
      <c r="B121" s="93" t="s">
        <v>203</v>
      </c>
      <c r="C121" s="77" t="s">
        <v>4</v>
      </c>
      <c r="D121" s="91">
        <v>10620</v>
      </c>
      <c r="E121" s="76" t="s">
        <v>7</v>
      </c>
      <c r="F121" s="127" t="s">
        <v>204</v>
      </c>
      <c r="G121" s="91">
        <v>10620</v>
      </c>
      <c r="H121" s="91"/>
      <c r="I121" s="91">
        <v>10620</v>
      </c>
      <c r="J121" s="114" t="s">
        <v>13</v>
      </c>
      <c r="K121" s="128" t="s">
        <v>10</v>
      </c>
      <c r="L121" s="91">
        <v>10620</v>
      </c>
      <c r="M121" s="127" t="s">
        <v>204</v>
      </c>
    </row>
    <row r="122" spans="1:13" ht="23.25" customHeight="1" x14ac:dyDescent="0.25">
      <c r="A122" s="92" t="s">
        <v>208</v>
      </c>
      <c r="B122" s="93" t="s">
        <v>182</v>
      </c>
      <c r="C122" s="77" t="s">
        <v>198</v>
      </c>
      <c r="D122" s="91">
        <v>200830.21</v>
      </c>
      <c r="E122" s="76" t="s">
        <v>7</v>
      </c>
      <c r="F122" s="127" t="s">
        <v>204</v>
      </c>
      <c r="G122" s="91">
        <v>200830.21</v>
      </c>
      <c r="H122" s="91"/>
      <c r="I122" s="91">
        <v>200830.21</v>
      </c>
      <c r="J122" s="114" t="s">
        <v>200</v>
      </c>
      <c r="K122" s="114" t="s">
        <v>201</v>
      </c>
      <c r="L122" s="91">
        <v>200830.21</v>
      </c>
      <c r="M122" s="127" t="s">
        <v>204</v>
      </c>
    </row>
    <row r="123" spans="1:13" ht="31.5" customHeight="1" x14ac:dyDescent="0.25">
      <c r="A123" s="92" t="s">
        <v>209</v>
      </c>
      <c r="B123" s="93" t="s">
        <v>182</v>
      </c>
      <c r="C123" s="114" t="s">
        <v>210</v>
      </c>
      <c r="D123" s="91">
        <v>8109.14</v>
      </c>
      <c r="E123" s="76" t="s">
        <v>7</v>
      </c>
      <c r="F123" s="127" t="s">
        <v>204</v>
      </c>
      <c r="G123" s="91">
        <v>8109.14</v>
      </c>
      <c r="H123" s="91"/>
      <c r="I123" s="91">
        <v>8109.14</v>
      </c>
      <c r="J123" s="114" t="s">
        <v>184</v>
      </c>
      <c r="K123" s="114" t="s">
        <v>210</v>
      </c>
      <c r="L123" s="91">
        <v>8109.14</v>
      </c>
      <c r="M123" s="127" t="s">
        <v>204</v>
      </c>
    </row>
    <row r="124" spans="1:13" ht="23.25" customHeight="1" x14ac:dyDescent="0.25">
      <c r="A124" s="92" t="s">
        <v>211</v>
      </c>
      <c r="B124" s="93" t="s">
        <v>182</v>
      </c>
      <c r="C124" s="114" t="s">
        <v>210</v>
      </c>
      <c r="D124" s="91">
        <v>2208.6799999999998</v>
      </c>
      <c r="E124" s="76" t="s">
        <v>7</v>
      </c>
      <c r="F124" s="127" t="s">
        <v>204</v>
      </c>
      <c r="G124" s="91">
        <v>2208.6799999999998</v>
      </c>
      <c r="H124" s="91"/>
      <c r="I124" s="91">
        <v>2208.6799999999998</v>
      </c>
      <c r="J124" s="114" t="s">
        <v>184</v>
      </c>
      <c r="K124" s="114" t="s">
        <v>210</v>
      </c>
      <c r="L124" s="91">
        <v>2208.6799999999998</v>
      </c>
      <c r="M124" s="127" t="s">
        <v>204</v>
      </c>
    </row>
    <row r="125" spans="1:13" ht="23.25" customHeight="1" x14ac:dyDescent="0.25">
      <c r="A125" s="92" t="s">
        <v>212</v>
      </c>
      <c r="B125" s="93" t="s">
        <v>182</v>
      </c>
      <c r="C125" s="114" t="s">
        <v>210</v>
      </c>
      <c r="D125" s="91">
        <v>3715.79</v>
      </c>
      <c r="E125" s="76" t="s">
        <v>7</v>
      </c>
      <c r="F125" s="127" t="s">
        <v>204</v>
      </c>
      <c r="G125" s="91">
        <v>3715.79</v>
      </c>
      <c r="H125" s="91"/>
      <c r="I125" s="91">
        <v>3715.79</v>
      </c>
      <c r="J125" s="114" t="s">
        <v>184</v>
      </c>
      <c r="K125" s="114" t="s">
        <v>210</v>
      </c>
      <c r="L125" s="91">
        <v>3715.79</v>
      </c>
      <c r="M125" s="127" t="s">
        <v>204</v>
      </c>
    </row>
    <row r="126" spans="1:13" ht="28.5" customHeight="1" x14ac:dyDescent="0.25">
      <c r="A126" s="92" t="s">
        <v>213</v>
      </c>
      <c r="B126" s="93" t="s">
        <v>214</v>
      </c>
      <c r="C126" s="114" t="s">
        <v>215</v>
      </c>
      <c r="D126" s="91">
        <v>8241</v>
      </c>
      <c r="E126" s="76" t="s">
        <v>7</v>
      </c>
      <c r="F126" s="108">
        <v>45420</v>
      </c>
      <c r="G126" s="91">
        <v>8241</v>
      </c>
      <c r="H126" s="91"/>
      <c r="I126" s="91">
        <v>8241</v>
      </c>
      <c r="J126" s="114" t="s">
        <v>12</v>
      </c>
      <c r="K126" s="114" t="s">
        <v>215</v>
      </c>
      <c r="L126" s="91">
        <v>8241</v>
      </c>
      <c r="M126" s="108">
        <v>45420</v>
      </c>
    </row>
    <row r="127" spans="1:13" ht="28.5" customHeight="1" x14ac:dyDescent="0.25">
      <c r="A127" s="92" t="s">
        <v>216</v>
      </c>
      <c r="B127" s="93" t="s">
        <v>214</v>
      </c>
      <c r="C127" s="114" t="s">
        <v>215</v>
      </c>
      <c r="D127" s="91">
        <v>670</v>
      </c>
      <c r="E127" s="76" t="s">
        <v>7</v>
      </c>
      <c r="F127" s="108">
        <v>45420</v>
      </c>
      <c r="G127" s="91">
        <v>670</v>
      </c>
      <c r="H127" s="91"/>
      <c r="I127" s="91">
        <v>670</v>
      </c>
      <c r="J127" s="114" t="s">
        <v>12</v>
      </c>
      <c r="K127" s="114" t="s">
        <v>215</v>
      </c>
      <c r="L127" s="91">
        <v>670</v>
      </c>
      <c r="M127" s="108">
        <v>45420</v>
      </c>
    </row>
    <row r="128" spans="1:13" ht="32.25" customHeight="1" x14ac:dyDescent="0.25">
      <c r="A128" s="92" t="s">
        <v>217</v>
      </c>
      <c r="B128" s="93" t="s">
        <v>218</v>
      </c>
      <c r="C128" s="114" t="s">
        <v>219</v>
      </c>
      <c r="D128" s="91">
        <v>97240</v>
      </c>
      <c r="E128" s="76" t="s">
        <v>7</v>
      </c>
      <c r="F128" s="108">
        <v>45481</v>
      </c>
      <c r="G128" s="91">
        <v>97240</v>
      </c>
      <c r="H128" s="91"/>
      <c r="I128" s="91">
        <v>97240</v>
      </c>
      <c r="J128" s="129" t="s">
        <v>32</v>
      </c>
      <c r="K128" s="114" t="s">
        <v>219</v>
      </c>
      <c r="L128" s="91">
        <v>97240</v>
      </c>
      <c r="M128" s="108">
        <v>45481</v>
      </c>
    </row>
    <row r="129" spans="1:13" s="49" customFormat="1" ht="48.75" customHeight="1" x14ac:dyDescent="0.25">
      <c r="A129" s="92" t="s">
        <v>220</v>
      </c>
      <c r="B129" s="93" t="s">
        <v>166</v>
      </c>
      <c r="C129" s="130" t="s">
        <v>147</v>
      </c>
      <c r="D129" s="91">
        <v>11785.57</v>
      </c>
      <c r="E129" s="76" t="s">
        <v>7</v>
      </c>
      <c r="F129" s="108">
        <v>45299</v>
      </c>
      <c r="G129" s="91">
        <v>11785.57</v>
      </c>
      <c r="H129" s="91"/>
      <c r="I129" s="91">
        <v>11785.57</v>
      </c>
      <c r="J129" s="131" t="s">
        <v>141</v>
      </c>
      <c r="K129" s="132" t="s">
        <v>142</v>
      </c>
      <c r="L129" s="91">
        <v>11785.57</v>
      </c>
      <c r="M129" s="108">
        <v>45299</v>
      </c>
    </row>
    <row r="130" spans="1:13" s="49" customFormat="1" ht="30.75" customHeight="1" x14ac:dyDescent="0.25">
      <c r="A130" s="92" t="s">
        <v>221</v>
      </c>
      <c r="B130" s="93" t="s">
        <v>171</v>
      </c>
      <c r="C130" s="130" t="s">
        <v>172</v>
      </c>
      <c r="D130" s="91">
        <v>34333.19</v>
      </c>
      <c r="E130" s="76" t="s">
        <v>7</v>
      </c>
      <c r="F130" s="127" t="s">
        <v>222</v>
      </c>
      <c r="G130" s="91">
        <v>34333.19</v>
      </c>
      <c r="H130" s="91"/>
      <c r="I130" s="91">
        <v>34333.19</v>
      </c>
      <c r="J130" s="133" t="s">
        <v>83</v>
      </c>
      <c r="K130" s="128" t="s">
        <v>173</v>
      </c>
      <c r="L130" s="91">
        <v>34333.19</v>
      </c>
      <c r="M130" s="127" t="s">
        <v>222</v>
      </c>
    </row>
    <row r="131" spans="1:13" s="49" customFormat="1" ht="30.75" customHeight="1" x14ac:dyDescent="0.25">
      <c r="A131" s="92" t="s">
        <v>223</v>
      </c>
      <c r="B131" s="93" t="s">
        <v>193</v>
      </c>
      <c r="C131" s="128" t="s">
        <v>173</v>
      </c>
      <c r="D131" s="91">
        <v>2100</v>
      </c>
      <c r="E131" s="76" t="s">
        <v>7</v>
      </c>
      <c r="F131" s="108">
        <v>45634</v>
      </c>
      <c r="G131" s="91">
        <v>2100</v>
      </c>
      <c r="H131" s="91"/>
      <c r="I131" s="91">
        <v>2100</v>
      </c>
      <c r="J131" s="128" t="s">
        <v>83</v>
      </c>
      <c r="K131" s="128" t="s">
        <v>173</v>
      </c>
      <c r="L131" s="91">
        <v>2100</v>
      </c>
      <c r="M131" s="108">
        <v>45634</v>
      </c>
    </row>
    <row r="132" spans="1:13" s="49" customFormat="1" ht="46.5" customHeight="1" x14ac:dyDescent="0.25">
      <c r="A132" s="92" t="s">
        <v>224</v>
      </c>
      <c r="B132" s="93" t="s">
        <v>146</v>
      </c>
      <c r="C132" s="130" t="s">
        <v>147</v>
      </c>
      <c r="D132" s="91">
        <v>34616</v>
      </c>
      <c r="E132" s="76" t="s">
        <v>7</v>
      </c>
      <c r="F132" s="127" t="s">
        <v>225</v>
      </c>
      <c r="G132" s="91">
        <v>34616</v>
      </c>
      <c r="H132" s="91"/>
      <c r="I132" s="91">
        <v>34616</v>
      </c>
      <c r="J132" s="131" t="s">
        <v>141</v>
      </c>
      <c r="K132" s="132" t="s">
        <v>142</v>
      </c>
      <c r="L132" s="91">
        <v>34616</v>
      </c>
      <c r="M132" s="127" t="s">
        <v>225</v>
      </c>
    </row>
    <row r="133" spans="1:13" s="49" customFormat="1" ht="33" customHeight="1" x14ac:dyDescent="0.25">
      <c r="A133" s="92" t="s">
        <v>226</v>
      </c>
      <c r="B133" s="93" t="s">
        <v>203</v>
      </c>
      <c r="C133" s="128" t="s">
        <v>10</v>
      </c>
      <c r="D133" s="91">
        <v>19470</v>
      </c>
      <c r="E133" s="76" t="s">
        <v>7</v>
      </c>
      <c r="F133" s="108">
        <v>45481</v>
      </c>
      <c r="G133" s="91">
        <v>19471</v>
      </c>
      <c r="H133" s="91"/>
      <c r="I133" s="91">
        <v>19471</v>
      </c>
      <c r="J133" s="114" t="s">
        <v>13</v>
      </c>
      <c r="K133" s="128" t="s">
        <v>10</v>
      </c>
      <c r="L133" s="91">
        <v>19471</v>
      </c>
      <c r="M133" s="108">
        <v>45481</v>
      </c>
    </row>
    <row r="134" spans="1:13" s="49" customFormat="1" ht="33" customHeight="1" x14ac:dyDescent="0.25">
      <c r="A134" s="92" t="s">
        <v>227</v>
      </c>
      <c r="B134" s="93" t="s">
        <v>228</v>
      </c>
      <c r="C134" s="114" t="s">
        <v>229</v>
      </c>
      <c r="D134" s="91">
        <v>17110</v>
      </c>
      <c r="E134" s="76" t="s">
        <v>7</v>
      </c>
      <c r="F134" s="108">
        <v>45481</v>
      </c>
      <c r="G134" s="91">
        <v>17110</v>
      </c>
      <c r="H134" s="91"/>
      <c r="I134" s="91">
        <v>17110</v>
      </c>
      <c r="J134" s="114" t="s">
        <v>230</v>
      </c>
      <c r="K134" s="114" t="s">
        <v>229</v>
      </c>
      <c r="L134" s="91">
        <v>17110</v>
      </c>
      <c r="M134" s="108">
        <v>45481</v>
      </c>
    </row>
    <row r="135" spans="1:13" s="49" customFormat="1" ht="45" customHeight="1" x14ac:dyDescent="0.25">
      <c r="A135" s="92"/>
      <c r="B135" s="93" t="s">
        <v>146</v>
      </c>
      <c r="C135" s="130" t="s">
        <v>147</v>
      </c>
      <c r="D135" s="91"/>
      <c r="E135" s="76"/>
      <c r="F135" s="127"/>
      <c r="G135" s="91"/>
      <c r="H135" s="91"/>
      <c r="I135" s="91"/>
      <c r="J135" s="131"/>
      <c r="K135" s="132"/>
      <c r="L135" s="91"/>
      <c r="M135" s="127"/>
    </row>
    <row r="136" spans="1:13" s="49" customFormat="1" ht="23.25" customHeight="1" x14ac:dyDescent="0.25">
      <c r="A136" s="92" t="s">
        <v>231</v>
      </c>
      <c r="B136" s="93" t="s">
        <v>232</v>
      </c>
      <c r="C136" s="114" t="s">
        <v>233</v>
      </c>
      <c r="D136" s="91">
        <v>234609.96</v>
      </c>
      <c r="E136" s="76" t="s">
        <v>7</v>
      </c>
      <c r="F136" s="108">
        <v>45543</v>
      </c>
      <c r="G136" s="91">
        <v>234609.96</v>
      </c>
      <c r="H136" s="91"/>
      <c r="I136" s="91">
        <v>234609.96</v>
      </c>
      <c r="J136" s="114" t="s">
        <v>188</v>
      </c>
      <c r="K136" s="114" t="s">
        <v>233</v>
      </c>
      <c r="L136" s="91">
        <v>234609.96</v>
      </c>
      <c r="M136" s="108">
        <v>45543</v>
      </c>
    </row>
    <row r="137" spans="1:13" s="49" customFormat="1" ht="23.25" customHeight="1" x14ac:dyDescent="0.25">
      <c r="A137" s="92" t="s">
        <v>234</v>
      </c>
      <c r="B137" s="93" t="s">
        <v>235</v>
      </c>
      <c r="C137" s="114" t="s">
        <v>236</v>
      </c>
      <c r="D137" s="91">
        <v>21409.58</v>
      </c>
      <c r="E137" s="76" t="s">
        <v>7</v>
      </c>
      <c r="F137" s="108">
        <v>45299</v>
      </c>
      <c r="G137" s="91">
        <v>21409.58</v>
      </c>
      <c r="H137" s="91"/>
      <c r="I137" s="91">
        <v>21409.58</v>
      </c>
      <c r="J137" s="114" t="s">
        <v>237</v>
      </c>
      <c r="K137" s="114" t="s">
        <v>236</v>
      </c>
      <c r="L137" s="91">
        <v>21409.58</v>
      </c>
      <c r="M137" s="108">
        <v>45299</v>
      </c>
    </row>
    <row r="138" spans="1:13" s="49" customFormat="1" ht="23.25" customHeight="1" x14ac:dyDescent="0.25">
      <c r="A138" s="92" t="s">
        <v>238</v>
      </c>
      <c r="B138" s="93" t="s">
        <v>235</v>
      </c>
      <c r="C138" s="114" t="s">
        <v>236</v>
      </c>
      <c r="D138" s="91">
        <v>6926.38</v>
      </c>
      <c r="E138" s="76" t="s">
        <v>7</v>
      </c>
      <c r="F138" s="108">
        <v>45299</v>
      </c>
      <c r="G138" s="91">
        <v>6926.38</v>
      </c>
      <c r="H138" s="91"/>
      <c r="I138" s="91">
        <v>6926.38</v>
      </c>
      <c r="J138" s="114" t="s">
        <v>237</v>
      </c>
      <c r="K138" s="114" t="s">
        <v>236</v>
      </c>
      <c r="L138" s="91">
        <v>6926.38</v>
      </c>
      <c r="M138" s="108">
        <v>45299</v>
      </c>
    </row>
    <row r="139" spans="1:13" s="49" customFormat="1" ht="23.25" customHeight="1" x14ac:dyDescent="0.25">
      <c r="A139" s="92" t="s">
        <v>239</v>
      </c>
      <c r="B139" s="93" t="s">
        <v>235</v>
      </c>
      <c r="C139" s="114" t="s">
        <v>236</v>
      </c>
      <c r="D139" s="91">
        <v>3826.42</v>
      </c>
      <c r="E139" s="76" t="s">
        <v>7</v>
      </c>
      <c r="F139" s="108">
        <v>45299</v>
      </c>
      <c r="G139" s="91">
        <v>3826.42</v>
      </c>
      <c r="H139" s="91"/>
      <c r="I139" s="91">
        <v>3826.42</v>
      </c>
      <c r="J139" s="114" t="s">
        <v>237</v>
      </c>
      <c r="K139" s="114" t="s">
        <v>236</v>
      </c>
      <c r="L139" s="91">
        <v>3826.42</v>
      </c>
      <c r="M139" s="108">
        <v>45299</v>
      </c>
    </row>
    <row r="140" spans="1:13" s="49" customFormat="1" ht="23.25" customHeight="1" x14ac:dyDescent="0.25">
      <c r="A140" s="92" t="s">
        <v>240</v>
      </c>
      <c r="B140" s="93" t="s">
        <v>241</v>
      </c>
      <c r="C140" s="114" t="s">
        <v>9</v>
      </c>
      <c r="D140" s="91">
        <v>7400</v>
      </c>
      <c r="E140" s="76" t="s">
        <v>7</v>
      </c>
      <c r="F140" s="127" t="s">
        <v>242</v>
      </c>
      <c r="G140" s="91">
        <v>7400</v>
      </c>
      <c r="H140" s="91"/>
      <c r="I140" s="91">
        <v>7400</v>
      </c>
      <c r="J140" s="114" t="s">
        <v>243</v>
      </c>
      <c r="K140" s="114" t="s">
        <v>9</v>
      </c>
      <c r="L140" s="91">
        <v>7400</v>
      </c>
      <c r="M140" s="127" t="s">
        <v>242</v>
      </c>
    </row>
    <row r="141" spans="1:13" s="49" customFormat="1" ht="23.25" customHeight="1" x14ac:dyDescent="0.25">
      <c r="A141" s="92" t="s">
        <v>244</v>
      </c>
      <c r="B141" s="93" t="s">
        <v>245</v>
      </c>
      <c r="C141" s="114" t="s">
        <v>9</v>
      </c>
      <c r="D141" s="91">
        <v>6200</v>
      </c>
      <c r="E141" s="76" t="s">
        <v>7</v>
      </c>
      <c r="F141" s="127" t="s">
        <v>242</v>
      </c>
      <c r="G141" s="91">
        <v>6200</v>
      </c>
      <c r="H141" s="91"/>
      <c r="I141" s="91">
        <v>6200</v>
      </c>
      <c r="J141" s="114" t="s">
        <v>243</v>
      </c>
      <c r="K141" s="114" t="s">
        <v>9</v>
      </c>
      <c r="L141" s="91">
        <v>6200</v>
      </c>
      <c r="M141" s="127" t="s">
        <v>242</v>
      </c>
    </row>
    <row r="142" spans="1:13" s="49" customFormat="1" ht="23.25" customHeight="1" x14ac:dyDescent="0.25">
      <c r="A142" s="92" t="s">
        <v>246</v>
      </c>
      <c r="B142" s="93" t="s">
        <v>247</v>
      </c>
      <c r="C142" s="114" t="s">
        <v>9</v>
      </c>
      <c r="D142" s="91">
        <v>76292.19</v>
      </c>
      <c r="E142" s="76" t="s">
        <v>7</v>
      </c>
      <c r="F142" s="127" t="s">
        <v>248</v>
      </c>
      <c r="G142" s="91">
        <v>76292.19</v>
      </c>
      <c r="H142" s="91"/>
      <c r="I142" s="91">
        <v>76292.19</v>
      </c>
      <c r="J142" s="114" t="s">
        <v>243</v>
      </c>
      <c r="K142" s="114" t="s">
        <v>9</v>
      </c>
      <c r="L142" s="91">
        <v>76292.19</v>
      </c>
      <c r="M142" s="127" t="s">
        <v>248</v>
      </c>
    </row>
    <row r="143" spans="1:13" s="49" customFormat="1" ht="23.25" customHeight="1" x14ac:dyDescent="0.25">
      <c r="A143" s="92" t="s">
        <v>249</v>
      </c>
      <c r="B143" s="93" t="s">
        <v>247</v>
      </c>
      <c r="C143" s="114" t="s">
        <v>9</v>
      </c>
      <c r="D143" s="91">
        <v>76292.19</v>
      </c>
      <c r="E143" s="76" t="s">
        <v>7</v>
      </c>
      <c r="F143" s="127" t="s">
        <v>250</v>
      </c>
      <c r="G143" s="91">
        <v>76292.19</v>
      </c>
      <c r="H143" s="91"/>
      <c r="I143" s="91">
        <v>76292.19</v>
      </c>
      <c r="J143" s="114" t="s">
        <v>243</v>
      </c>
      <c r="K143" s="114" t="s">
        <v>9</v>
      </c>
      <c r="L143" s="91">
        <v>76292.19</v>
      </c>
      <c r="M143" s="127" t="s">
        <v>250</v>
      </c>
    </row>
    <row r="144" spans="1:13" s="49" customFormat="1" ht="29.25" customHeight="1" x14ac:dyDescent="0.25">
      <c r="A144" s="92" t="s">
        <v>251</v>
      </c>
      <c r="B144" s="93" t="s">
        <v>252</v>
      </c>
      <c r="C144" s="114" t="s">
        <v>253</v>
      </c>
      <c r="D144" s="91">
        <v>43660</v>
      </c>
      <c r="E144" s="76" t="s">
        <v>7</v>
      </c>
      <c r="F144" s="127" t="s">
        <v>254</v>
      </c>
      <c r="G144" s="91">
        <v>43660</v>
      </c>
      <c r="H144" s="91"/>
      <c r="I144" s="91">
        <v>43660</v>
      </c>
      <c r="J144" s="114" t="s">
        <v>255</v>
      </c>
      <c r="K144" s="114" t="s">
        <v>253</v>
      </c>
      <c r="L144" s="91">
        <v>43660</v>
      </c>
      <c r="M144" s="127" t="s">
        <v>254</v>
      </c>
    </row>
    <row r="145" spans="1:13" s="49" customFormat="1" ht="23.25" customHeight="1" x14ac:dyDescent="0.25">
      <c r="A145" s="92" t="s">
        <v>256</v>
      </c>
      <c r="B145" s="93" t="s">
        <v>257</v>
      </c>
      <c r="C145" s="114" t="s">
        <v>258</v>
      </c>
      <c r="D145" s="91">
        <v>13806</v>
      </c>
      <c r="E145" s="76" t="s">
        <v>7</v>
      </c>
      <c r="F145" s="127" t="s">
        <v>225</v>
      </c>
      <c r="G145" s="91">
        <v>13806</v>
      </c>
      <c r="H145" s="91"/>
      <c r="I145" s="91">
        <v>13806</v>
      </c>
      <c r="J145" s="114" t="s">
        <v>259</v>
      </c>
      <c r="K145" s="114" t="s">
        <v>258</v>
      </c>
      <c r="L145" s="91">
        <v>13806</v>
      </c>
      <c r="M145" s="127" t="s">
        <v>225</v>
      </c>
    </row>
    <row r="146" spans="1:13" s="49" customFormat="1" ht="28.5" customHeight="1" x14ac:dyDescent="0.25">
      <c r="A146" s="92" t="s">
        <v>260</v>
      </c>
      <c r="B146" s="93" t="s">
        <v>261</v>
      </c>
      <c r="C146" s="114" t="s">
        <v>262</v>
      </c>
      <c r="D146" s="91">
        <v>343232.1</v>
      </c>
      <c r="E146" s="76" t="s">
        <v>7</v>
      </c>
      <c r="F146" s="127" t="s">
        <v>225</v>
      </c>
      <c r="G146" s="91">
        <v>343232.1</v>
      </c>
      <c r="H146" s="91"/>
      <c r="I146" s="91">
        <v>2584.1999999999998</v>
      </c>
      <c r="J146" s="114" t="s">
        <v>263</v>
      </c>
      <c r="K146" s="114" t="s">
        <v>262</v>
      </c>
      <c r="L146" s="91">
        <v>2584.1999999999998</v>
      </c>
      <c r="M146" s="127" t="s">
        <v>225</v>
      </c>
    </row>
    <row r="147" spans="1:13" s="49" customFormat="1" ht="28.5" customHeight="1" x14ac:dyDescent="0.25">
      <c r="A147" s="92"/>
      <c r="B147" s="93"/>
      <c r="C147" s="114" t="s">
        <v>264</v>
      </c>
      <c r="D147" s="91"/>
      <c r="E147" s="76"/>
      <c r="F147" s="127"/>
      <c r="G147" s="91"/>
      <c r="H147" s="91"/>
      <c r="I147" s="91">
        <v>4838</v>
      </c>
      <c r="J147" s="114" t="s">
        <v>265</v>
      </c>
      <c r="K147" s="114" t="s">
        <v>264</v>
      </c>
      <c r="L147" s="91">
        <v>4838</v>
      </c>
      <c r="M147" s="127" t="s">
        <v>225</v>
      </c>
    </row>
    <row r="148" spans="1:13" s="49" customFormat="1" ht="28.5" customHeight="1" x14ac:dyDescent="0.25">
      <c r="A148" s="92"/>
      <c r="B148" s="93"/>
      <c r="C148" s="114" t="s">
        <v>266</v>
      </c>
      <c r="D148" s="91"/>
      <c r="E148" s="76"/>
      <c r="F148" s="127"/>
      <c r="G148" s="91"/>
      <c r="H148" s="91"/>
      <c r="I148" s="91">
        <v>1585.92</v>
      </c>
      <c r="J148" s="114" t="s">
        <v>267</v>
      </c>
      <c r="K148" s="114" t="s">
        <v>266</v>
      </c>
      <c r="L148" s="91">
        <v>1585.92</v>
      </c>
      <c r="M148" s="127" t="s">
        <v>225</v>
      </c>
    </row>
    <row r="149" spans="1:13" s="49" customFormat="1" ht="28.5" customHeight="1" x14ac:dyDescent="0.25">
      <c r="A149" s="92"/>
      <c r="B149" s="93"/>
      <c r="C149" s="114" t="s">
        <v>268</v>
      </c>
      <c r="D149" s="91"/>
      <c r="E149" s="76"/>
      <c r="F149" s="127"/>
      <c r="G149" s="91"/>
      <c r="H149" s="91"/>
      <c r="I149" s="91">
        <v>8000</v>
      </c>
      <c r="J149" s="114" t="s">
        <v>230</v>
      </c>
      <c r="K149" s="114" t="s">
        <v>268</v>
      </c>
      <c r="L149" s="91">
        <v>8000</v>
      </c>
      <c r="M149" s="127" t="s">
        <v>225</v>
      </c>
    </row>
    <row r="150" spans="1:13" s="49" customFormat="1" ht="28.5" customHeight="1" x14ac:dyDescent="0.25">
      <c r="A150" s="92"/>
      <c r="B150" s="93"/>
      <c r="C150" s="114" t="s">
        <v>268</v>
      </c>
      <c r="D150" s="91"/>
      <c r="E150" s="76"/>
      <c r="F150" s="127"/>
      <c r="G150" s="91"/>
      <c r="H150" s="91"/>
      <c r="I150" s="91">
        <v>326223.98</v>
      </c>
      <c r="J150" s="114" t="s">
        <v>230</v>
      </c>
      <c r="K150" s="114" t="s">
        <v>268</v>
      </c>
      <c r="L150" s="91">
        <v>326223.98</v>
      </c>
      <c r="M150" s="127" t="s">
        <v>225</v>
      </c>
    </row>
    <row r="151" spans="1:13" s="49" customFormat="1" ht="23.25" customHeight="1" x14ac:dyDescent="0.25">
      <c r="A151" s="92" t="s">
        <v>269</v>
      </c>
      <c r="B151" s="93" t="s">
        <v>270</v>
      </c>
      <c r="C151" s="114" t="s">
        <v>9</v>
      </c>
      <c r="D151" s="91">
        <v>6900</v>
      </c>
      <c r="E151" s="76" t="s">
        <v>7</v>
      </c>
      <c r="F151" s="127" t="s">
        <v>222</v>
      </c>
      <c r="G151" s="91">
        <v>6900</v>
      </c>
      <c r="H151" s="91"/>
      <c r="I151" s="91">
        <v>6900</v>
      </c>
      <c r="J151" s="114" t="s">
        <v>243</v>
      </c>
      <c r="K151" s="114" t="s">
        <v>9</v>
      </c>
      <c r="L151" s="91">
        <v>6900</v>
      </c>
      <c r="M151" s="127" t="s">
        <v>222</v>
      </c>
    </row>
    <row r="152" spans="1:13" s="49" customFormat="1" ht="44.25" customHeight="1" x14ac:dyDescent="0.25">
      <c r="A152" s="92" t="s">
        <v>271</v>
      </c>
      <c r="B152" s="93" t="s">
        <v>272</v>
      </c>
      <c r="C152" s="130" t="s">
        <v>147</v>
      </c>
      <c r="D152" s="91">
        <v>8134.96</v>
      </c>
      <c r="E152" s="76" t="s">
        <v>7</v>
      </c>
      <c r="F152" s="108">
        <v>45481</v>
      </c>
      <c r="G152" s="91">
        <v>8134.96</v>
      </c>
      <c r="H152" s="91"/>
      <c r="I152" s="91">
        <v>8134.96</v>
      </c>
      <c r="J152" s="131" t="s">
        <v>141</v>
      </c>
      <c r="K152" s="132" t="s">
        <v>142</v>
      </c>
      <c r="L152" s="91">
        <v>8134.96</v>
      </c>
      <c r="M152" s="108">
        <v>45481</v>
      </c>
    </row>
    <row r="153" spans="1:13" s="49" customFormat="1" ht="50.25" customHeight="1" x14ac:dyDescent="0.25">
      <c r="A153" s="92" t="s">
        <v>273</v>
      </c>
      <c r="B153" s="93" t="s">
        <v>168</v>
      </c>
      <c r="C153" s="130" t="s">
        <v>147</v>
      </c>
      <c r="D153" s="91">
        <v>9622.5</v>
      </c>
      <c r="E153" s="76" t="s">
        <v>7</v>
      </c>
      <c r="F153" s="127" t="s">
        <v>222</v>
      </c>
      <c r="G153" s="91">
        <v>9622.5</v>
      </c>
      <c r="H153" s="91"/>
      <c r="I153" s="91">
        <v>9622.5</v>
      </c>
      <c r="J153" s="131" t="s">
        <v>141</v>
      </c>
      <c r="K153" s="132" t="s">
        <v>142</v>
      </c>
      <c r="L153" s="91">
        <v>9622.5</v>
      </c>
      <c r="M153" s="127" t="s">
        <v>222</v>
      </c>
    </row>
    <row r="154" spans="1:13" s="49" customFormat="1" ht="47.25" customHeight="1" x14ac:dyDescent="0.25">
      <c r="A154" s="92" t="s">
        <v>274</v>
      </c>
      <c r="B154" s="93" t="s">
        <v>168</v>
      </c>
      <c r="C154" s="130" t="s">
        <v>147</v>
      </c>
      <c r="D154" s="91">
        <v>7670</v>
      </c>
      <c r="E154" s="76" t="s">
        <v>7</v>
      </c>
      <c r="F154" s="127" t="s">
        <v>222</v>
      </c>
      <c r="G154" s="91">
        <v>7670</v>
      </c>
      <c r="H154" s="91"/>
      <c r="I154" s="91">
        <v>7670</v>
      </c>
      <c r="J154" s="131" t="s">
        <v>141</v>
      </c>
      <c r="K154" s="132" t="s">
        <v>142</v>
      </c>
      <c r="L154" s="91">
        <v>7670</v>
      </c>
      <c r="M154" s="127" t="s">
        <v>222</v>
      </c>
    </row>
    <row r="155" spans="1:13" s="49" customFormat="1" ht="33.75" customHeight="1" x14ac:dyDescent="0.25">
      <c r="A155" s="92" t="s">
        <v>275</v>
      </c>
      <c r="B155" s="93" t="s">
        <v>193</v>
      </c>
      <c r="C155" s="128" t="s">
        <v>173</v>
      </c>
      <c r="D155" s="91">
        <v>13500</v>
      </c>
      <c r="E155" s="76" t="s">
        <v>7</v>
      </c>
      <c r="F155" s="108">
        <v>45634</v>
      </c>
      <c r="G155" s="91">
        <v>13500</v>
      </c>
      <c r="H155" s="91"/>
      <c r="I155" s="91">
        <v>13500</v>
      </c>
      <c r="J155" s="128" t="s">
        <v>83</v>
      </c>
      <c r="K155" s="128" t="s">
        <v>173</v>
      </c>
      <c r="L155" s="91">
        <v>13500</v>
      </c>
      <c r="M155" s="108">
        <v>45634</v>
      </c>
    </row>
    <row r="156" spans="1:13" s="49" customFormat="1" ht="32.25" customHeight="1" x14ac:dyDescent="0.25">
      <c r="A156" s="92" t="s">
        <v>276</v>
      </c>
      <c r="B156" s="93" t="s">
        <v>193</v>
      </c>
      <c r="C156" s="128" t="s">
        <v>173</v>
      </c>
      <c r="D156" s="91">
        <v>1020</v>
      </c>
      <c r="E156" s="76" t="s">
        <v>7</v>
      </c>
      <c r="F156" s="127" t="s">
        <v>225</v>
      </c>
      <c r="G156" s="91">
        <v>1020</v>
      </c>
      <c r="H156" s="91"/>
      <c r="I156" s="91">
        <v>1020</v>
      </c>
      <c r="J156" s="128" t="s">
        <v>83</v>
      </c>
      <c r="K156" s="128" t="s">
        <v>173</v>
      </c>
      <c r="L156" s="91">
        <v>1020</v>
      </c>
      <c r="M156" s="127" t="s">
        <v>225</v>
      </c>
    </row>
    <row r="157" spans="1:13" s="49" customFormat="1" ht="23.25" customHeight="1" x14ac:dyDescent="0.25">
      <c r="A157" s="92" t="s">
        <v>277</v>
      </c>
      <c r="B157" s="93" t="s">
        <v>278</v>
      </c>
      <c r="C157" s="114" t="s">
        <v>279</v>
      </c>
      <c r="D157" s="91">
        <v>5900</v>
      </c>
      <c r="E157" s="76" t="s">
        <v>7</v>
      </c>
      <c r="F157" s="127" t="s">
        <v>280</v>
      </c>
      <c r="G157" s="91">
        <v>5900</v>
      </c>
      <c r="H157" s="91"/>
      <c r="I157" s="91">
        <v>5900</v>
      </c>
      <c r="J157" s="128" t="s">
        <v>281</v>
      </c>
      <c r="K157" s="114" t="s">
        <v>279</v>
      </c>
      <c r="L157" s="91">
        <v>5900</v>
      </c>
      <c r="M157" s="127" t="s">
        <v>280</v>
      </c>
    </row>
    <row r="158" spans="1:13" s="49" customFormat="1" ht="27" customHeight="1" x14ac:dyDescent="0.25">
      <c r="A158" s="92" t="s">
        <v>282</v>
      </c>
      <c r="B158" s="93" t="s">
        <v>283</v>
      </c>
      <c r="C158" s="114" t="s">
        <v>284</v>
      </c>
      <c r="D158" s="91">
        <v>21380.42</v>
      </c>
      <c r="E158" s="76" t="s">
        <v>7</v>
      </c>
      <c r="F158" s="127" t="s">
        <v>225</v>
      </c>
      <c r="G158" s="91">
        <v>21380.42</v>
      </c>
      <c r="H158" s="91"/>
      <c r="I158" s="91">
        <v>21380.42</v>
      </c>
      <c r="J158" s="128" t="s">
        <v>230</v>
      </c>
      <c r="K158" s="114" t="s">
        <v>284</v>
      </c>
      <c r="L158" s="91">
        <v>21380.42</v>
      </c>
      <c r="M158" s="127" t="s">
        <v>225</v>
      </c>
    </row>
    <row r="159" spans="1:13" s="49" customFormat="1" ht="46.5" customHeight="1" x14ac:dyDescent="0.25">
      <c r="A159" s="92" t="s">
        <v>285</v>
      </c>
      <c r="B159" s="93" t="s">
        <v>166</v>
      </c>
      <c r="C159" s="130" t="s">
        <v>147</v>
      </c>
      <c r="D159" s="91">
        <v>537988.92000000004</v>
      </c>
      <c r="E159" s="76" t="s">
        <v>7</v>
      </c>
      <c r="F159" s="127" t="s">
        <v>204</v>
      </c>
      <c r="G159" s="91">
        <v>537988.92000000004</v>
      </c>
      <c r="H159" s="91"/>
      <c r="I159" s="91">
        <v>537988.92000000004</v>
      </c>
      <c r="J159" s="131" t="s">
        <v>141</v>
      </c>
      <c r="K159" s="132" t="s">
        <v>142</v>
      </c>
      <c r="L159" s="91">
        <v>537988.92000000004</v>
      </c>
      <c r="M159" s="127" t="s">
        <v>204</v>
      </c>
    </row>
    <row r="160" spans="1:13" s="49" customFormat="1" ht="45" customHeight="1" x14ac:dyDescent="0.25">
      <c r="A160" s="92" t="s">
        <v>286</v>
      </c>
      <c r="B160" s="93" t="s">
        <v>166</v>
      </c>
      <c r="C160" s="130" t="s">
        <v>147</v>
      </c>
      <c r="D160" s="91">
        <v>55666.400000000001</v>
      </c>
      <c r="E160" s="76" t="s">
        <v>7</v>
      </c>
      <c r="F160" s="108">
        <v>45451</v>
      </c>
      <c r="G160" s="91">
        <v>55666.400000000001</v>
      </c>
      <c r="H160" s="91"/>
      <c r="I160" s="91">
        <v>55666.400000000001</v>
      </c>
      <c r="J160" s="131" t="s">
        <v>141</v>
      </c>
      <c r="K160" s="132" t="s">
        <v>142</v>
      </c>
      <c r="L160" s="91">
        <v>55666.400000000001</v>
      </c>
      <c r="M160" s="108">
        <v>45451</v>
      </c>
    </row>
    <row r="161" spans="1:16" s="49" customFormat="1" ht="23.25" customHeight="1" x14ac:dyDescent="0.25">
      <c r="A161" s="92" t="s">
        <v>287</v>
      </c>
      <c r="B161" s="93" t="s">
        <v>288</v>
      </c>
      <c r="C161" s="134"/>
      <c r="D161" s="91">
        <v>43831.1</v>
      </c>
      <c r="E161" s="76" t="s">
        <v>7</v>
      </c>
      <c r="F161" s="108">
        <v>45330</v>
      </c>
      <c r="G161" s="91">
        <v>43831.1</v>
      </c>
      <c r="H161" s="91"/>
      <c r="I161" s="91">
        <v>8316.64</v>
      </c>
      <c r="J161" s="128" t="s">
        <v>188</v>
      </c>
      <c r="K161" s="114" t="s">
        <v>233</v>
      </c>
      <c r="L161" s="91">
        <v>8316.64</v>
      </c>
      <c r="M161" s="108">
        <v>45330</v>
      </c>
    </row>
    <row r="162" spans="1:16" s="49" customFormat="1" ht="23.25" customHeight="1" x14ac:dyDescent="0.25">
      <c r="A162" s="92"/>
      <c r="B162" s="93"/>
      <c r="C162" s="134"/>
      <c r="D162" s="91"/>
      <c r="E162" s="76"/>
      <c r="F162" s="108"/>
      <c r="G162" s="91"/>
      <c r="H162" s="91"/>
      <c r="I162" s="91">
        <v>12860.35</v>
      </c>
      <c r="J162" s="128" t="s">
        <v>15</v>
      </c>
      <c r="K162" s="114" t="s">
        <v>289</v>
      </c>
      <c r="L162" s="91">
        <v>12860.35</v>
      </c>
      <c r="M162" s="108">
        <v>45330</v>
      </c>
    </row>
    <row r="163" spans="1:16" s="49" customFormat="1" ht="30.75" customHeight="1" x14ac:dyDescent="0.25">
      <c r="A163" s="92"/>
      <c r="B163" s="93"/>
      <c r="C163" s="134"/>
      <c r="D163" s="91"/>
      <c r="E163" s="76"/>
      <c r="F163" s="108"/>
      <c r="G163" s="91"/>
      <c r="H163" s="91"/>
      <c r="I163" s="91">
        <v>22654.11</v>
      </c>
      <c r="J163" s="128" t="s">
        <v>230</v>
      </c>
      <c r="K163" s="114" t="s">
        <v>284</v>
      </c>
      <c r="L163" s="91">
        <v>22654.11</v>
      </c>
      <c r="M163" s="108">
        <v>45330</v>
      </c>
    </row>
    <row r="164" spans="1:16" s="49" customFormat="1" ht="24.75" customHeight="1" x14ac:dyDescent="0.25">
      <c r="A164" s="92" t="s">
        <v>290</v>
      </c>
      <c r="B164" s="93" t="s">
        <v>291</v>
      </c>
      <c r="C164" s="134"/>
      <c r="D164" s="91">
        <v>10708.5</v>
      </c>
      <c r="E164" s="76" t="s">
        <v>7</v>
      </c>
      <c r="F164" s="127" t="s">
        <v>254</v>
      </c>
      <c r="G164" s="91">
        <v>10708.5</v>
      </c>
      <c r="H164" s="91"/>
      <c r="I164" s="135">
        <v>2006</v>
      </c>
      <c r="J164" s="134" t="s">
        <v>292</v>
      </c>
      <c r="K164" s="114" t="s">
        <v>11</v>
      </c>
      <c r="L164" s="91">
        <v>10708.5</v>
      </c>
      <c r="M164" s="127" t="s">
        <v>254</v>
      </c>
    </row>
    <row r="165" spans="1:16" s="49" customFormat="1" ht="30.75" customHeight="1" x14ac:dyDescent="0.25">
      <c r="A165" s="92"/>
      <c r="B165" s="93"/>
      <c r="C165" s="134"/>
      <c r="D165" s="91"/>
      <c r="E165" s="76"/>
      <c r="F165" s="127"/>
      <c r="G165" s="91"/>
      <c r="H165" s="91"/>
      <c r="I165" s="91">
        <v>8702.5</v>
      </c>
      <c r="J165" s="128" t="s">
        <v>230</v>
      </c>
      <c r="K165" s="114" t="s">
        <v>284</v>
      </c>
      <c r="L165" s="91"/>
      <c r="M165" s="127"/>
    </row>
    <row r="166" spans="1:16" s="49" customFormat="1" ht="23.25" customHeight="1" x14ac:dyDescent="0.25">
      <c r="A166" s="92" t="s">
        <v>293</v>
      </c>
      <c r="B166" s="93" t="s">
        <v>294</v>
      </c>
      <c r="C166" s="134"/>
      <c r="D166" s="91">
        <v>2796000</v>
      </c>
      <c r="E166" s="76" t="s">
        <v>7</v>
      </c>
      <c r="F166" s="127" t="s">
        <v>204</v>
      </c>
      <c r="G166" s="91">
        <v>2796000</v>
      </c>
      <c r="H166" s="91"/>
      <c r="I166" s="91">
        <v>2796000</v>
      </c>
      <c r="J166" s="128" t="s">
        <v>295</v>
      </c>
      <c r="K166" s="114" t="s">
        <v>296</v>
      </c>
      <c r="L166" s="91">
        <v>2796000</v>
      </c>
      <c r="M166" s="127" t="s">
        <v>204</v>
      </c>
    </row>
    <row r="167" spans="1:16" s="49" customFormat="1" ht="23.25" customHeight="1" x14ac:dyDescent="0.25">
      <c r="A167" s="92" t="s">
        <v>297</v>
      </c>
      <c r="B167" s="93" t="s">
        <v>298</v>
      </c>
      <c r="C167" s="134"/>
      <c r="D167" s="91">
        <v>210429.9</v>
      </c>
      <c r="E167" s="76" t="s">
        <v>7</v>
      </c>
      <c r="F167" s="108">
        <v>45451</v>
      </c>
      <c r="G167" s="91">
        <v>210429.9</v>
      </c>
      <c r="H167" s="91"/>
      <c r="I167" s="91">
        <v>210429.9</v>
      </c>
      <c r="J167" s="128" t="s">
        <v>200</v>
      </c>
      <c r="K167" s="114" t="s">
        <v>201</v>
      </c>
      <c r="L167" s="91">
        <v>210429.9</v>
      </c>
      <c r="M167" s="108">
        <v>45451</v>
      </c>
    </row>
    <row r="168" spans="1:16" s="49" customFormat="1" ht="23.25" customHeight="1" x14ac:dyDescent="0.25">
      <c r="A168" s="92" t="s">
        <v>299</v>
      </c>
      <c r="B168" s="93" t="s">
        <v>300</v>
      </c>
      <c r="C168" s="134"/>
      <c r="D168" s="91">
        <v>11864.55</v>
      </c>
      <c r="E168" s="76" t="s">
        <v>7</v>
      </c>
      <c r="F168" s="127" t="s">
        <v>195</v>
      </c>
      <c r="G168" s="91">
        <v>11864.55</v>
      </c>
      <c r="H168" s="91"/>
      <c r="I168" s="91">
        <v>11864.55</v>
      </c>
      <c r="J168" s="128" t="s">
        <v>301</v>
      </c>
      <c r="K168" s="114" t="s">
        <v>302</v>
      </c>
      <c r="L168" s="91">
        <v>11864.55</v>
      </c>
      <c r="M168" s="127" t="s">
        <v>195</v>
      </c>
    </row>
    <row r="169" spans="1:16" s="49" customFormat="1" ht="20.25" customHeight="1" x14ac:dyDescent="0.25">
      <c r="A169" s="92" t="s">
        <v>303</v>
      </c>
      <c r="B169" s="93" t="s">
        <v>272</v>
      </c>
      <c r="C169" s="130" t="s">
        <v>147</v>
      </c>
      <c r="D169" s="91">
        <v>52462.8</v>
      </c>
      <c r="E169" s="76" t="s">
        <v>7</v>
      </c>
      <c r="F169" s="127" t="s">
        <v>304</v>
      </c>
      <c r="G169" s="91">
        <v>52462.8</v>
      </c>
      <c r="H169" s="91"/>
      <c r="I169" s="91">
        <v>52462.8</v>
      </c>
      <c r="J169" s="131" t="s">
        <v>305</v>
      </c>
      <c r="K169" s="132" t="s">
        <v>306</v>
      </c>
      <c r="L169" s="91">
        <v>52462.8</v>
      </c>
      <c r="M169" s="127" t="s">
        <v>304</v>
      </c>
    </row>
    <row r="170" spans="1:16" s="49" customFormat="1" ht="33.75" customHeight="1" x14ac:dyDescent="0.25">
      <c r="A170" s="92" t="s">
        <v>307</v>
      </c>
      <c r="B170" s="93" t="s">
        <v>171</v>
      </c>
      <c r="C170" s="130" t="s">
        <v>172</v>
      </c>
      <c r="D170" s="91">
        <v>19445.060000000001</v>
      </c>
      <c r="E170" s="76" t="s">
        <v>7</v>
      </c>
      <c r="F170" s="127" t="s">
        <v>304</v>
      </c>
      <c r="G170" s="91">
        <v>19445.060000000001</v>
      </c>
      <c r="H170" s="91"/>
      <c r="I170" s="91">
        <v>19445.060000000001</v>
      </c>
      <c r="J170" s="133" t="s">
        <v>83</v>
      </c>
      <c r="K170" s="128" t="s">
        <v>173</v>
      </c>
      <c r="L170" s="91">
        <v>19455.060000000001</v>
      </c>
      <c r="M170" s="127" t="s">
        <v>304</v>
      </c>
    </row>
    <row r="171" spans="1:16" s="49" customFormat="1" ht="31.5" customHeight="1" x14ac:dyDescent="0.25">
      <c r="A171" s="92" t="s">
        <v>308</v>
      </c>
      <c r="B171" s="93" t="s">
        <v>309</v>
      </c>
      <c r="C171" s="134"/>
      <c r="D171" s="91">
        <v>10384</v>
      </c>
      <c r="E171" s="76" t="s">
        <v>7</v>
      </c>
      <c r="F171" s="127" t="s">
        <v>280</v>
      </c>
      <c r="G171" s="91">
        <v>10384</v>
      </c>
      <c r="H171" s="91"/>
      <c r="I171" s="91">
        <v>10384</v>
      </c>
      <c r="J171" s="114" t="s">
        <v>230</v>
      </c>
      <c r="K171" s="114" t="s">
        <v>284</v>
      </c>
      <c r="L171" s="91">
        <v>10384</v>
      </c>
      <c r="M171" s="127" t="s">
        <v>280</v>
      </c>
    </row>
    <row r="172" spans="1:16" s="49" customFormat="1" ht="32.25" customHeight="1" x14ac:dyDescent="0.25">
      <c r="A172" s="92" t="s">
        <v>310</v>
      </c>
      <c r="B172" s="93" t="s">
        <v>311</v>
      </c>
      <c r="C172" s="134"/>
      <c r="D172" s="91">
        <v>50000</v>
      </c>
      <c r="E172" s="76" t="s">
        <v>7</v>
      </c>
      <c r="F172" s="127" t="s">
        <v>312</v>
      </c>
      <c r="G172" s="91">
        <v>50000</v>
      </c>
      <c r="H172" s="91"/>
      <c r="I172" s="91">
        <v>50000</v>
      </c>
      <c r="J172" s="114" t="s">
        <v>313</v>
      </c>
      <c r="K172" s="114" t="s">
        <v>314</v>
      </c>
      <c r="L172" s="91">
        <v>50000</v>
      </c>
      <c r="M172" s="127" t="s">
        <v>312</v>
      </c>
    </row>
    <row r="173" spans="1:16" s="49" customFormat="1" ht="23.25" customHeight="1" x14ac:dyDescent="0.25">
      <c r="A173" s="92"/>
      <c r="B173" s="93"/>
      <c r="C173" s="77"/>
      <c r="D173" s="91"/>
      <c r="E173" s="76"/>
      <c r="F173" s="127"/>
      <c r="G173" s="91"/>
      <c r="H173" s="91"/>
      <c r="I173" s="91"/>
      <c r="J173" s="114"/>
      <c r="K173" s="114"/>
      <c r="L173" s="91"/>
      <c r="M173" s="3"/>
    </row>
    <row r="174" spans="1:16" s="49" customFormat="1" ht="47.25" customHeight="1" x14ac:dyDescent="0.2">
      <c r="A174" s="136"/>
      <c r="B174" s="137"/>
      <c r="C174" s="137" t="s">
        <v>315</v>
      </c>
      <c r="D174" s="138">
        <v>22777730.620000001</v>
      </c>
      <c r="E174" s="136"/>
      <c r="F174" s="139"/>
      <c r="G174" s="138">
        <v>22777730.620000001</v>
      </c>
      <c r="H174" s="138"/>
      <c r="I174" s="138">
        <v>22777730.620000001</v>
      </c>
      <c r="J174" s="140"/>
      <c r="K174" s="137"/>
      <c r="L174" s="138">
        <v>22777730.620000001</v>
      </c>
      <c r="M174" s="141"/>
      <c r="P174" s="49">
        <v>22812346.620000001</v>
      </c>
    </row>
    <row r="175" spans="1:16" ht="23.25" customHeight="1" x14ac:dyDescent="0.25">
      <c r="A175" s="142"/>
      <c r="B175" s="143"/>
      <c r="C175" s="144"/>
      <c r="D175" s="145"/>
      <c r="E175" s="146"/>
      <c r="F175" s="147"/>
      <c r="G175" s="148"/>
      <c r="H175" s="146"/>
      <c r="I175" s="146"/>
      <c r="J175" s="146"/>
      <c r="K175" s="149"/>
      <c r="L175" s="146"/>
      <c r="M175" s="150"/>
      <c r="P175">
        <v>34616</v>
      </c>
    </row>
    <row r="176" spans="1:16" s="68" customFormat="1" ht="33" customHeight="1" x14ac:dyDescent="0.25">
      <c r="A176" s="136"/>
      <c r="B176" s="137"/>
      <c r="C176" s="151" t="s">
        <v>316</v>
      </c>
      <c r="D176" s="152">
        <f>D17+D51+D54+D57+D60+D63+D71+D74+D83+D113+D174</f>
        <v>40961433.980000004</v>
      </c>
      <c r="E176" s="136"/>
      <c r="F176" s="139"/>
      <c r="G176" s="152">
        <f>G17+G51+G60+G63+G71+G74+G83+G113+G174</f>
        <v>40894759.18</v>
      </c>
      <c r="H176" s="152">
        <v>66674</v>
      </c>
      <c r="I176" s="152">
        <f>G176+H176</f>
        <v>40961433.18</v>
      </c>
      <c r="J176" s="140"/>
      <c r="K176" s="137"/>
      <c r="L176" s="152">
        <f>L17+L51+L54+L57+L60+L63+L71+L74+L83+L113+L174</f>
        <v>40961433.980000004</v>
      </c>
      <c r="M176" s="141"/>
      <c r="P176" s="1">
        <f>+P174-P175</f>
        <v>22777730.620000001</v>
      </c>
    </row>
    <row r="177" spans="1:36" ht="20.25" customHeight="1" x14ac:dyDescent="0.25">
      <c r="A177" s="142"/>
      <c r="B177" s="143"/>
      <c r="C177" s="144"/>
      <c r="D177" s="146"/>
      <c r="E177" s="146"/>
      <c r="F177" s="147"/>
      <c r="G177" s="148"/>
      <c r="H177" s="146"/>
      <c r="I177" s="146"/>
      <c r="J177" s="146"/>
      <c r="K177" s="149"/>
      <c r="L177" s="146"/>
      <c r="M177" s="150"/>
    </row>
    <row r="178" spans="1:36" ht="20.25" customHeight="1" x14ac:dyDescent="0.25">
      <c r="A178" s="153"/>
      <c r="B178" s="143"/>
      <c r="C178" s="154" t="s">
        <v>2</v>
      </c>
      <c r="D178" s="155"/>
      <c r="E178" s="155"/>
      <c r="F178" s="156"/>
      <c r="G178" s="144"/>
      <c r="H178" s="155"/>
      <c r="I178" s="154"/>
      <c r="J178" s="155"/>
      <c r="K178" s="157"/>
      <c r="L178" s="158"/>
      <c r="M178" s="159"/>
    </row>
    <row r="179" spans="1:36" ht="20.25" customHeight="1" x14ac:dyDescent="0.25">
      <c r="A179" s="160"/>
      <c r="B179" s="161" t="s">
        <v>317</v>
      </c>
      <c r="C179" s="162"/>
      <c r="D179" s="185" t="s">
        <v>318</v>
      </c>
      <c r="E179" s="185"/>
      <c r="F179" s="163"/>
      <c r="G179" s="164"/>
      <c r="H179" s="185" t="s">
        <v>319</v>
      </c>
      <c r="I179" s="185"/>
      <c r="J179" s="158"/>
      <c r="K179" s="186" t="s">
        <v>320</v>
      </c>
      <c r="L179" s="186"/>
      <c r="M179" s="186"/>
    </row>
    <row r="180" spans="1:36" ht="20.25" customHeight="1" x14ac:dyDescent="0.25">
      <c r="A180" s="165"/>
      <c r="B180" s="166" t="s">
        <v>321</v>
      </c>
      <c r="C180" s="167"/>
      <c r="D180" s="183" t="s">
        <v>321</v>
      </c>
      <c r="E180" s="183"/>
      <c r="F180" s="163"/>
      <c r="G180" s="164"/>
      <c r="H180" s="184" t="s">
        <v>322</v>
      </c>
      <c r="I180" s="184"/>
      <c r="J180" s="158"/>
      <c r="K180" s="184" t="s">
        <v>323</v>
      </c>
      <c r="L180" s="184"/>
      <c r="M180" s="184"/>
    </row>
    <row r="181" spans="1:36" ht="20.25" customHeight="1" x14ac:dyDescent="0.25">
      <c r="A181" s="165"/>
      <c r="B181" s="168" t="s">
        <v>324</v>
      </c>
      <c r="C181" s="167"/>
      <c r="D181" s="184" t="s">
        <v>325</v>
      </c>
      <c r="E181" s="184"/>
      <c r="F181" s="163"/>
      <c r="G181" s="169"/>
      <c r="H181" s="184" t="s">
        <v>325</v>
      </c>
      <c r="I181" s="184"/>
      <c r="J181" s="158"/>
      <c r="K181" s="184" t="s">
        <v>326</v>
      </c>
      <c r="L181" s="184"/>
      <c r="M181" s="184"/>
    </row>
    <row r="182" spans="1:36" ht="20.25" customHeight="1" x14ac:dyDescent="0.25">
      <c r="A182" s="37"/>
      <c r="B182" s="170"/>
      <c r="C182" s="38"/>
    </row>
    <row r="183" spans="1:36" ht="20.25" customHeight="1" x14ac:dyDescent="0.25">
      <c r="A183" s="37"/>
      <c r="B183" s="39"/>
      <c r="C183" s="38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:36" s="40" customFormat="1" ht="20.25" customHeight="1" x14ac:dyDescent="0.25">
      <c r="A184" s="37"/>
      <c r="B184" s="170"/>
      <c r="C184" s="171"/>
      <c r="D184" s="172"/>
      <c r="E184" s="172"/>
      <c r="F184" s="41"/>
      <c r="G184" s="173"/>
      <c r="K184" s="174"/>
      <c r="M184" s="43"/>
    </row>
    <row r="185" spans="1:36" s="40" customFormat="1" ht="20.25" customHeight="1" x14ac:dyDescent="0.25">
      <c r="A185" s="37"/>
      <c r="B185" s="39"/>
      <c r="C185" s="38"/>
      <c r="D185" s="175"/>
      <c r="E185" s="176"/>
      <c r="F185" s="41"/>
      <c r="G185" s="177"/>
      <c r="K185" s="42"/>
      <c r="M185" s="43"/>
    </row>
    <row r="186" spans="1:36" s="40" customFormat="1" ht="20.25" customHeight="1" x14ac:dyDescent="0.25">
      <c r="A186" s="37"/>
      <c r="B186" s="39"/>
      <c r="C186" s="38"/>
      <c r="D186" s="178"/>
      <c r="E186" s="172"/>
      <c r="F186" s="179"/>
      <c r="G186" s="180"/>
      <c r="K186" s="42"/>
      <c r="M186" s="43"/>
    </row>
    <row r="187" spans="1:36" ht="20.25" customHeight="1" x14ac:dyDescent="0.25">
      <c r="G187" s="181"/>
    </row>
    <row r="208" spans="1:13" s="40" customFormat="1" ht="20.25" customHeight="1" x14ac:dyDescent="0.25">
      <c r="A208" s="37"/>
      <c r="B208" s="39"/>
      <c r="C208" s="38"/>
      <c r="D208" s="182"/>
      <c r="E208" s="44"/>
      <c r="F208" s="41"/>
      <c r="G208" s="44"/>
      <c r="K208" s="42"/>
      <c r="M208" s="43"/>
    </row>
    <row r="215" spans="1:13" s="40" customFormat="1" ht="20.25" customHeight="1" x14ac:dyDescent="0.25">
      <c r="A215" s="37"/>
      <c r="B215" s="170"/>
      <c r="C215" s="38"/>
      <c r="D215" s="182"/>
      <c r="E215" s="44"/>
      <c r="F215" s="41"/>
      <c r="G215" s="44"/>
      <c r="K215" s="42"/>
      <c r="M215" s="43"/>
    </row>
    <row r="216" spans="1:13" s="40" customFormat="1" ht="20.25" customHeight="1" x14ac:dyDescent="0.25">
      <c r="A216" s="37"/>
      <c r="B216" s="170"/>
      <c r="C216" s="38"/>
      <c r="D216" s="45"/>
      <c r="E216" s="46"/>
      <c r="F216" s="41"/>
      <c r="G216" s="44"/>
      <c r="K216" s="42"/>
      <c r="M216" s="43"/>
    </row>
    <row r="217" spans="1:13" s="40" customFormat="1" ht="20.25" customHeight="1" x14ac:dyDescent="0.25">
      <c r="A217" s="37"/>
      <c r="B217" s="170"/>
      <c r="C217" s="38"/>
      <c r="D217" s="38"/>
      <c r="E217" s="47"/>
      <c r="F217" s="41"/>
      <c r="G217" s="47"/>
      <c r="K217" s="42"/>
      <c r="M217" s="43"/>
    </row>
    <row r="218" spans="1:13" s="40" customFormat="1" ht="20.25" customHeight="1" x14ac:dyDescent="0.25">
      <c r="A218" s="37"/>
      <c r="B218" s="170"/>
      <c r="C218" s="38"/>
      <c r="D218" s="38"/>
      <c r="E218" s="47"/>
      <c r="F218" s="41"/>
      <c r="G218" s="47"/>
      <c r="K218" s="42"/>
      <c r="M218" s="43"/>
    </row>
    <row r="219" spans="1:13" s="40" customFormat="1" ht="20.25" customHeight="1" x14ac:dyDescent="0.25">
      <c r="A219" s="37"/>
      <c r="B219" s="39"/>
      <c r="C219" s="38"/>
      <c r="D219" s="38"/>
      <c r="E219" s="47"/>
      <c r="F219" s="41"/>
      <c r="G219" s="47"/>
      <c r="K219" s="42"/>
      <c r="M219" s="43"/>
    </row>
    <row r="220" spans="1:13" s="40" customFormat="1" ht="20.25" customHeight="1" x14ac:dyDescent="0.25">
      <c r="A220" s="37"/>
      <c r="B220" s="39"/>
      <c r="C220" s="38"/>
      <c r="D220" s="38"/>
      <c r="E220" s="47"/>
      <c r="F220" s="41"/>
      <c r="G220" s="47"/>
      <c r="K220" s="42"/>
      <c r="M220" s="43"/>
    </row>
    <row r="221" spans="1:13" s="40" customFormat="1" ht="20.25" customHeight="1" x14ac:dyDescent="0.25">
      <c r="A221" s="37"/>
      <c r="B221" s="39"/>
      <c r="C221" s="38"/>
      <c r="D221" s="45"/>
      <c r="E221" s="46"/>
      <c r="F221" s="41"/>
      <c r="G221" s="46"/>
      <c r="K221" s="42"/>
      <c r="M221" s="43"/>
    </row>
    <row r="222" spans="1:13" s="40" customFormat="1" ht="20.25" customHeight="1" x14ac:dyDescent="0.25">
      <c r="A222" s="37"/>
      <c r="B222" s="39"/>
      <c r="C222" s="38"/>
      <c r="D222" s="45"/>
      <c r="E222" s="46"/>
      <c r="F222" s="41"/>
      <c r="G222" s="44"/>
      <c r="K222" s="42"/>
      <c r="M222" s="43"/>
    </row>
    <row r="223" spans="1:13" s="40" customFormat="1" ht="20.25" customHeight="1" x14ac:dyDescent="0.25">
      <c r="A223" s="37"/>
      <c r="B223" s="39"/>
      <c r="C223" s="38"/>
      <c r="D223" s="45"/>
      <c r="E223" s="46"/>
      <c r="F223" s="41"/>
      <c r="G223" s="46"/>
      <c r="K223" s="42"/>
      <c r="M223" s="43"/>
    </row>
    <row r="224" spans="1:13" s="40" customFormat="1" ht="20.25" customHeight="1" x14ac:dyDescent="0.25">
      <c r="A224" s="10"/>
      <c r="B224" s="9"/>
      <c r="C224"/>
      <c r="D224" s="45"/>
      <c r="E224" s="46"/>
      <c r="F224" s="41"/>
      <c r="G224" s="44"/>
      <c r="K224" s="42"/>
      <c r="M224" s="43"/>
    </row>
    <row r="225" spans="1:36" s="40" customFormat="1" ht="20.25" customHeight="1" x14ac:dyDescent="0.25">
      <c r="A225" s="10"/>
      <c r="B225" s="9"/>
      <c r="C225"/>
      <c r="D225" s="45"/>
      <c r="E225" s="46"/>
      <c r="F225" s="41"/>
      <c r="G225" s="44"/>
      <c r="K225" s="42"/>
      <c r="M225" s="43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</sheetData>
  <mergeCells count="14">
    <mergeCell ref="D179:E179"/>
    <mergeCell ref="H179:I179"/>
    <mergeCell ref="K179:M179"/>
    <mergeCell ref="A4:M4"/>
    <mergeCell ref="A5:M5"/>
    <mergeCell ref="A85:M85"/>
    <mergeCell ref="A114:M114"/>
    <mergeCell ref="A115:M115"/>
    <mergeCell ref="D180:E180"/>
    <mergeCell ref="H180:I180"/>
    <mergeCell ref="K180:M180"/>
    <mergeCell ref="D181:E181"/>
    <mergeCell ref="H181:I181"/>
    <mergeCell ref="K181:M181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4689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146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AGOST 2024</vt:lpstr>
      <vt:lpstr>'CUENTAS X PAGAR AGOST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2024-09-13T17:57:50Z</cp:lastPrinted>
  <dcterms:created xsi:type="dcterms:W3CDTF">2007-03-20T14:00:55Z</dcterms:created>
  <dcterms:modified xsi:type="dcterms:W3CDTF">2024-09-18T20:09:08Z</dcterms:modified>
</cp:coreProperties>
</file>