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yddel Ramirez\OneDrive - DIGEGA Direccion General de Ganadería DIGEGA\Escritorio\OAI2.0\Transparencia\2023\08 Agosto\Financiero\"/>
    </mc:Choice>
  </mc:AlternateContent>
  <xr:revisionPtr revIDLastSave="0" documentId="8_{8FD50101-DE6B-47E1-987D-2ED8A41D34C6}" xr6:coauthVersionLast="47" xr6:coauthVersionMax="47" xr10:uidLastSave="{00000000-0000-0000-0000-000000000000}"/>
  <bookViews>
    <workbookView xWindow="-120" yWindow="-120" windowWidth="38640" windowHeight="21240" xr2:uid="{D11AF0C1-20F2-4650-9325-6AC35BB0BA65}"/>
  </bookViews>
  <sheets>
    <sheet name="Ctas. X P AGOSTO 2023" sheetId="1" r:id="rId1"/>
  </sheets>
  <definedNames>
    <definedName name="_xlnm._FilterDatabase" localSheetId="0" hidden="1">'Ctas. X P AGOSTO 2023'!#REF!</definedName>
    <definedName name="_xlnm.Print_Area" localSheetId="0">'Ctas. X P AGOSTO 2023'!$A$1:$M$162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I56" i="1"/>
  <c r="D59" i="1"/>
  <c r="G59" i="1"/>
  <c r="H59" i="1"/>
  <c r="I59" i="1"/>
  <c r="L59" i="1"/>
  <c r="D62" i="1"/>
  <c r="D156" i="1" s="1"/>
  <c r="G156" i="1" s="1"/>
  <c r="G62" i="1"/>
  <c r="I62" i="1"/>
  <c r="L62" i="1"/>
  <c r="L156" i="1" s="1"/>
  <c r="D65" i="1"/>
  <c r="G65" i="1"/>
  <c r="I65" i="1"/>
  <c r="L65" i="1"/>
  <c r="D68" i="1"/>
  <c r="G68" i="1"/>
  <c r="I68" i="1"/>
  <c r="L68" i="1"/>
  <c r="D71" i="1"/>
  <c r="G71" i="1"/>
  <c r="I71" i="1"/>
  <c r="L71" i="1"/>
  <c r="D75" i="1"/>
  <c r="G75" i="1"/>
  <c r="I75" i="1"/>
  <c r="L75" i="1"/>
  <c r="D78" i="1"/>
  <c r="G78" i="1"/>
  <c r="I78" i="1"/>
  <c r="L78" i="1"/>
  <c r="D83" i="1"/>
  <c r="G83" i="1"/>
  <c r="I83" i="1"/>
  <c r="L83" i="1"/>
  <c r="D88" i="1"/>
  <c r="G88" i="1"/>
  <c r="I88" i="1"/>
  <c r="L88" i="1"/>
  <c r="D103" i="1"/>
  <c r="G103" i="1"/>
  <c r="I103" i="1"/>
  <c r="L103" i="1"/>
  <c r="D120" i="1"/>
  <c r="G120" i="1"/>
  <c r="I120" i="1"/>
  <c r="L120" i="1"/>
  <c r="D155" i="1"/>
  <c r="G155" i="1"/>
  <c r="H155" i="1"/>
  <c r="I155" i="1"/>
  <c r="L155" i="1"/>
  <c r="H156" i="1"/>
  <c r="I156" i="1"/>
</calcChain>
</file>

<file path=xl/sharedStrings.xml><?xml version="1.0" encoding="utf-8"?>
<sst xmlns="http://schemas.openxmlformats.org/spreadsheetml/2006/main" count="895" uniqueCount="293">
  <si>
    <t>AUTORIZADO</t>
  </si>
  <si>
    <t xml:space="preserve">REVISADO POR </t>
  </si>
  <si>
    <t>REALIZADO POR</t>
  </si>
  <si>
    <t>DIRECCION ADMINIST. FINANCIERA</t>
  </si>
  <si>
    <t xml:space="preserve">DEPARTAMENTO  FINANCIERO </t>
  </si>
  <si>
    <t>DIVISION DE CONTABILIDAD</t>
  </si>
  <si>
    <t>ESTEFANI TAVERAS</t>
  </si>
  <si>
    <t>YANINA RODRIGUEZ</t>
  </si>
  <si>
    <t>KELVIA ALT. REYES</t>
  </si>
  <si>
    <t>MIOSOTIS AQUINO</t>
  </si>
  <si>
    <t xml:space="preserve"> </t>
  </si>
  <si>
    <t>TOTAL GENERAL POR PAGAR  AL 31 DE AGOSTO DEL 2023.</t>
  </si>
  <si>
    <t>SUB-TOTAL  AGOSTO 2023</t>
  </si>
  <si>
    <t>Contribuciones al Seguro de Salud</t>
  </si>
  <si>
    <t>2.1.5.1.01</t>
  </si>
  <si>
    <t>CREDITO</t>
  </si>
  <si>
    <t>TSS OBREROS CUARENTENA</t>
  </si>
  <si>
    <t>SEGURIDAD SOCIAL</t>
  </si>
  <si>
    <t>0820-2322-7028-8565</t>
  </si>
  <si>
    <t>Contribuciones al Seguro de Pensiones</t>
  </si>
  <si>
    <t>2.1.5.2.01</t>
  </si>
  <si>
    <t>Contribuciones al Seguro de Riesgo Laboral</t>
  </si>
  <si>
    <t>2.1.5.3.01</t>
  </si>
  <si>
    <t>TSS INSPECTORES,UAT Y ,MEGALECHE</t>
  </si>
  <si>
    <t>0820-2322-7028-8538 Insp, 0820-2322-7028-8526 Meg,  0820-2322-7028-8553 UAT</t>
  </si>
  <si>
    <t xml:space="preserve"> Alimentos y bebidas para personas </t>
  </si>
  <si>
    <t>2.3.1.1.01</t>
  </si>
  <si>
    <t>ALIMENTOS CRUDOS</t>
  </si>
  <si>
    <t>SUPERMERCADOS CARIBE</t>
  </si>
  <si>
    <t>B1500001809</t>
  </si>
  <si>
    <t>B1500001729</t>
  </si>
  <si>
    <t>B1500001774</t>
  </si>
  <si>
    <t xml:space="preserve"> Energía eléctrica</t>
  </si>
  <si>
    <t>2.2.1.6.01</t>
  </si>
  <si>
    <t>ENERGIA ELECTRICA</t>
  </si>
  <si>
    <t>EDESUR</t>
  </si>
  <si>
    <t>B1500396845</t>
  </si>
  <si>
    <t>Otros alquileres</t>
  </si>
  <si>
    <t>2.2.5.8.01</t>
  </si>
  <si>
    <t>ALQUILER GALPON</t>
  </si>
  <si>
    <t>PATRONATO NACIOONAL DE GANADEROS</t>
  </si>
  <si>
    <t>B1500000233</t>
  </si>
  <si>
    <t xml:space="preserve"> Otros productos quimicos y conexos</t>
  </si>
  <si>
    <t>2.3.7.2.99</t>
  </si>
  <si>
    <t>COMPRA NITROGENO</t>
  </si>
  <si>
    <t>TRIGAS</t>
  </si>
  <si>
    <t>B1500000706</t>
  </si>
  <si>
    <t>Utiles medicos quirurgicos</t>
  </si>
  <si>
    <t>2.3.9.3.01</t>
  </si>
  <si>
    <t>COMPRA JERINGAS</t>
  </si>
  <si>
    <t>VANGUARDIA SALUD</t>
  </si>
  <si>
    <t>B1500000195</t>
  </si>
  <si>
    <t>Agua</t>
  </si>
  <si>
    <t>2.2.1.7.01</t>
  </si>
  <si>
    <t>SERVICIO DE AGUA</t>
  </si>
  <si>
    <t>CORAAPLATA</t>
  </si>
  <si>
    <t>B1500023004</t>
  </si>
  <si>
    <t>Productos eléctricos y afines</t>
  </si>
  <si>
    <t>2.3.9.6.01</t>
  </si>
  <si>
    <t>INSTALACION SWICH</t>
  </si>
  <si>
    <t>SYSMART</t>
  </si>
  <si>
    <t>B1500000048</t>
  </si>
  <si>
    <t>PILAS RECARGABLES</t>
  </si>
  <si>
    <t>RC TECNOLOGY</t>
  </si>
  <si>
    <t>B1500000047</t>
  </si>
  <si>
    <t xml:space="preserve"> Útiles de escritorio, oficina, informática y de enseñanza </t>
  </si>
  <si>
    <t>2.3.9.2.01</t>
  </si>
  <si>
    <t>MATERIAL GASTABLE DE OFICINA</t>
  </si>
  <si>
    <t>PROGASTABLE</t>
  </si>
  <si>
    <t>B1500000364</t>
  </si>
  <si>
    <t xml:space="preserve"> Mantenimiento y reparación de equipos de transporte, tracción y elevación </t>
  </si>
  <si>
    <t>2.2.7.2.06</t>
  </si>
  <si>
    <t>MANTENIMIENTO VEHICULAR</t>
  </si>
  <si>
    <t>SANTO DOMINGO MOTORS</t>
  </si>
  <si>
    <t>B1500025904</t>
  </si>
  <si>
    <t>B1500025881</t>
  </si>
  <si>
    <t>B1500025911</t>
  </si>
  <si>
    <t>B1500025982</t>
  </si>
  <si>
    <t>B1500025962</t>
  </si>
  <si>
    <t>B1500025886</t>
  </si>
  <si>
    <t>B1500026063</t>
  </si>
  <si>
    <t xml:space="preserve">  Servicios de alimentacion</t>
  </si>
  <si>
    <t>2.2.9.2.01</t>
  </si>
  <si>
    <t>REFRIGERIOS Y ALMUERZOS</t>
  </si>
  <si>
    <t>XIOMARI VELOZ</t>
  </si>
  <si>
    <t>B1500002095</t>
  </si>
  <si>
    <t>B1500002124</t>
  </si>
  <si>
    <t>B1500002121</t>
  </si>
  <si>
    <t>Otros servicios técnicos profesionales</t>
  </si>
  <si>
    <t>2.2.8.7.06</t>
  </si>
  <si>
    <t>SERVICIOS LEGALIZACION</t>
  </si>
  <si>
    <t>MARINA CECILIA SANTANA</t>
  </si>
  <si>
    <t>B1500000066</t>
  </si>
  <si>
    <t>B1500000065</t>
  </si>
  <si>
    <t>Teléfono local</t>
  </si>
  <si>
    <t>2.2.1.3.01</t>
  </si>
  <si>
    <t>SERVICIO TELECOMUNICACIONES</t>
  </si>
  <si>
    <t>CLARO</t>
  </si>
  <si>
    <t>E450000019240</t>
  </si>
  <si>
    <t>E450000019333</t>
  </si>
  <si>
    <t>E450000019288</t>
  </si>
  <si>
    <t>E450000018751</t>
  </si>
  <si>
    <t>AGOSTO 2023</t>
  </si>
  <si>
    <t>SUB-TOTAL  JULIO 2023</t>
  </si>
  <si>
    <t>CONFECCION OVEROLES</t>
  </si>
  <si>
    <t>SASTRERIA LAVANDERIA ANGELO</t>
  </si>
  <si>
    <t>B1500000055</t>
  </si>
  <si>
    <t>MANTENIMIENTO VEHICULO</t>
  </si>
  <si>
    <t>SANTO DOMINGO CIA. SA</t>
  </si>
  <si>
    <t>B1500025528</t>
  </si>
  <si>
    <t>GASOIL</t>
  </si>
  <si>
    <t>2.3.7.1.02</t>
  </si>
  <si>
    <t>COMPRA COMBUSTIBLE</t>
  </si>
  <si>
    <t>DISTRIBUIDORES INT. DE PETROLEO</t>
  </si>
  <si>
    <t>B1500026292</t>
  </si>
  <si>
    <t>PAGO SERVICIOS NOTARIALES</t>
  </si>
  <si>
    <t>MARINA DEL C. SANTANA</t>
  </si>
  <si>
    <t>B1500000058</t>
  </si>
  <si>
    <t>B1500000062</t>
  </si>
  <si>
    <t>SERVICIOS REFRIGERIOS</t>
  </si>
  <si>
    <t>B1500002071</t>
  </si>
  <si>
    <t>B1500002087</t>
  </si>
  <si>
    <t>B1500025778</t>
  </si>
  <si>
    <t>B1500025537</t>
  </si>
  <si>
    <t>B1500025591</t>
  </si>
  <si>
    <t>B1500025618</t>
  </si>
  <si>
    <t>B1500025640</t>
  </si>
  <si>
    <t>COMPRA ALIMENTOS CRUDOS</t>
  </si>
  <si>
    <t>SUPERMERCADO CARIBE</t>
  </si>
  <si>
    <t>B1500001730</t>
  </si>
  <si>
    <t>B1500001728</t>
  </si>
  <si>
    <t>OTROS ALQUILERES</t>
  </si>
  <si>
    <t>ALQUILER</t>
  </si>
  <si>
    <t>PATRONATO NAC. GANADERO</t>
  </si>
  <si>
    <t>B1500000218</t>
  </si>
  <si>
    <t>JULIO 2023</t>
  </si>
  <si>
    <t>SUB-TOTAL  JUNIO 2023</t>
  </si>
  <si>
    <t>Equipo médico y de laboratorio</t>
  </si>
  <si>
    <t>2.6.3.1.01</t>
  </si>
  <si>
    <t>COMPRA BIOLOGICOS</t>
  </si>
  <si>
    <t>LAVECEN</t>
  </si>
  <si>
    <t>B1500006247</t>
  </si>
  <si>
    <t>B1500006246</t>
  </si>
  <si>
    <t>B1500006245</t>
  </si>
  <si>
    <t>B1500006244</t>
  </si>
  <si>
    <t>AGUA PURIFICADA DE CONSUMO HUMANO</t>
  </si>
  <si>
    <t>AGUA PLANETA AZUL  S.A</t>
  </si>
  <si>
    <t>B1500161176</t>
  </si>
  <si>
    <t>B1500161347</t>
  </si>
  <si>
    <t>B1500161912</t>
  </si>
  <si>
    <t>B1500161976</t>
  </si>
  <si>
    <t>B1500161337</t>
  </si>
  <si>
    <t>B1500001440</t>
  </si>
  <si>
    <t>B1500001727</t>
  </si>
  <si>
    <t>B1500001726</t>
  </si>
  <si>
    <t>B1500000212</t>
  </si>
  <si>
    <t>JUNIO 2023</t>
  </si>
  <si>
    <t>SUB-TOTAL  MAYO 2023</t>
  </si>
  <si>
    <t>ACABADOS TEXTILES</t>
  </si>
  <si>
    <t>2.3.2.2.01</t>
  </si>
  <si>
    <t>BANDERAS</t>
  </si>
  <si>
    <t>BANDERAS GLOBALES</t>
  </si>
  <si>
    <t>B1500001518</t>
  </si>
  <si>
    <t>B1500001431</t>
  </si>
  <si>
    <t>B1500001429</t>
  </si>
  <si>
    <t>MAYO 2023</t>
  </si>
  <si>
    <t>SUB-TOTAL  MARZO 2023</t>
  </si>
  <si>
    <t>23/03/2023</t>
  </si>
  <si>
    <t xml:space="preserve"> Seguro de bienes muebles </t>
  </si>
  <si>
    <t>2.2.6.2.01</t>
  </si>
  <si>
    <t>SEGUROS BANRERVAS</t>
  </si>
  <si>
    <t>B1500041001</t>
  </si>
  <si>
    <t>31/03/2023</t>
  </si>
  <si>
    <t>B1500041046</t>
  </si>
  <si>
    <t>B1500041207</t>
  </si>
  <si>
    <t>MARZO 2023</t>
  </si>
  <si>
    <t>SUB-TOTAL FEBRERO 2023</t>
  </si>
  <si>
    <t>30/04/2023</t>
  </si>
  <si>
    <t xml:space="preserve"> Equipos de cómputo</t>
  </si>
  <si>
    <t>2.6.1.3.01</t>
  </si>
  <si>
    <t>19/02/2023</t>
  </si>
  <si>
    <t>COMPRA DE SOFTWARE</t>
  </si>
  <si>
    <t>SOFTWARE ONE</t>
  </si>
  <si>
    <t>B1500000298</t>
  </si>
  <si>
    <t>FEBRERO 2023</t>
  </si>
  <si>
    <t>SUB TOTAL DICIEMBRE/2022</t>
  </si>
  <si>
    <t xml:space="preserve"> Impresión y encuadernación </t>
  </si>
  <si>
    <t>2.2.2.2.01</t>
  </si>
  <si>
    <t>29/12/2022</t>
  </si>
  <si>
    <t>IMPRESION VARIOS FORMULARIOS</t>
  </si>
  <si>
    <t>GGM COMUNICACIONES INTEGRALES</t>
  </si>
  <si>
    <t>B1500000039</t>
  </si>
  <si>
    <t>COMPRA AZUCAR</t>
  </si>
  <si>
    <t>SARAPE SRL/</t>
  </si>
  <si>
    <t>B1500000026</t>
  </si>
  <si>
    <t>DICIEMBRE 2022</t>
  </si>
  <si>
    <t>SUB TOTAL NOVIEMBRE/2022</t>
  </si>
  <si>
    <t>INSUMOS ALIMENTICIOS PARA EL PERSONAL</t>
  </si>
  <si>
    <t>B1500001611</t>
  </si>
  <si>
    <t>NOVIEMBRE 2022</t>
  </si>
  <si>
    <t>SUB TOTAL OCTUBRE/2022</t>
  </si>
  <si>
    <t>POLIZA</t>
  </si>
  <si>
    <t>SEGUROS BANRESERVAS</t>
  </si>
  <si>
    <t>B1500037691</t>
  </si>
  <si>
    <t>OCTUBRE 2022</t>
  </si>
  <si>
    <t>SUB TOTAL SEPTIEMBRE/2022</t>
  </si>
  <si>
    <t xml:space="preserve"> Otros servicios técnicos profesionales </t>
  </si>
  <si>
    <t>SERVICIOS NOTARIALES</t>
  </si>
  <si>
    <t>DIONICIO EUGENIO GARCIA</t>
  </si>
  <si>
    <t>B1500000108</t>
  </si>
  <si>
    <t>SEPT. 2022</t>
  </si>
  <si>
    <t>SUB TOTAL AGOSTO/2022</t>
  </si>
  <si>
    <t xml:space="preserve">Servicios de Alimentacion </t>
  </si>
  <si>
    <t>SERVICO DE BUFFET</t>
  </si>
  <si>
    <t>D CRISTAL EVENTOS</t>
  </si>
  <si>
    <t>B1500000001</t>
  </si>
  <si>
    <t>AGOSTO 2022</t>
  </si>
  <si>
    <t xml:space="preserve"> -   </t>
  </si>
  <si>
    <t>SUB-TOTAL/MES DE MAYO 2021</t>
  </si>
  <si>
    <t>Mantenimiento y reparacion de equipos de produccion</t>
  </si>
  <si>
    <t>2.2.7.2.07</t>
  </si>
  <si>
    <t>23/05/2021</t>
  </si>
  <si>
    <t>REPARACION MOTOR PLANTA YSURA.</t>
  </si>
  <si>
    <t>REP. Y SERV. JOAN MANUEL JM EIRL</t>
  </si>
  <si>
    <t>B1500000466</t>
  </si>
  <si>
    <t>SUB-TOTAL</t>
  </si>
  <si>
    <t xml:space="preserve">Alimentos y bebidas para personas </t>
  </si>
  <si>
    <t>20/10/2020</t>
  </si>
  <si>
    <t>SEDA COMERCIAL</t>
  </si>
  <si>
    <t>N/A.</t>
  </si>
  <si>
    <t xml:space="preserve">-   </t>
  </si>
  <si>
    <t>PAGO CONSUMO COMBUSTIBLE DE ESTA DIGEGA.</t>
  </si>
  <si>
    <t>ESTACION GASOLINERA MARINO DOÑE</t>
  </si>
  <si>
    <t>B1500001273</t>
  </si>
  <si>
    <t>GASOLINA</t>
  </si>
  <si>
    <t>2.3.7.1.01</t>
  </si>
  <si>
    <t>18/03/2020</t>
  </si>
  <si>
    <t xml:space="preserve">PAGO COMBUSTIBLE A VEHICULOS DE ESTA DIGEGA. </t>
  </si>
  <si>
    <t xml:space="preserve">ESTACION GASOLINERA MARINO DOÑE, </t>
  </si>
  <si>
    <t>B1500001463</t>
  </si>
  <si>
    <t>B1500001456</t>
  </si>
  <si>
    <t>B1500001449</t>
  </si>
  <si>
    <t>28/02/2020</t>
  </si>
  <si>
    <t>B1500001433</t>
  </si>
  <si>
    <t>21/02/2020</t>
  </si>
  <si>
    <t>B1500001426</t>
  </si>
  <si>
    <t>17/02/2020</t>
  </si>
  <si>
    <t>B1500001414</t>
  </si>
  <si>
    <t>B1500001403</t>
  </si>
  <si>
    <t>B1500001379</t>
  </si>
  <si>
    <t>27/01/2020</t>
  </si>
  <si>
    <t>B1500001370</t>
  </si>
  <si>
    <t>22/01/2020</t>
  </si>
  <si>
    <t>B1500001361</t>
  </si>
  <si>
    <t>13/01/2020</t>
  </si>
  <si>
    <t>B1500001345</t>
  </si>
  <si>
    <t>B1500001334</t>
  </si>
  <si>
    <t>23/12/2019</t>
  </si>
  <si>
    <t>B1500001318</t>
  </si>
  <si>
    <t>B1500001311</t>
  </si>
  <si>
    <t>B1500001284</t>
  </si>
  <si>
    <t>Alimentos para animales</t>
  </si>
  <si>
    <t>2.3.1.2.01</t>
  </si>
  <si>
    <t>COMPRA ALIMENTOS PARA ANIMALES DEL PROY. YSURA.</t>
  </si>
  <si>
    <t>AGRIFEED, S.A.S.</t>
  </si>
  <si>
    <t>B1500000178</t>
  </si>
  <si>
    <t>B1500000152</t>
  </si>
  <si>
    <t>20/02/2020</t>
  </si>
  <si>
    <t>B1500000151</t>
  </si>
  <si>
    <t>20/01/2020</t>
  </si>
  <si>
    <t>B0100052673</t>
  </si>
  <si>
    <t>B0100052672</t>
  </si>
  <si>
    <t>27/12/2019</t>
  </si>
  <si>
    <t>B0100050953</t>
  </si>
  <si>
    <t>26/12/2019</t>
  </si>
  <si>
    <t>B0100050745</t>
  </si>
  <si>
    <t>B0100050645</t>
  </si>
  <si>
    <t>B0100050644</t>
  </si>
  <si>
    <t xml:space="preserve">FECHA LIMITE DE PAGO </t>
  </si>
  <si>
    <t>VALOR EN RD$</t>
  </si>
  <si>
    <t xml:space="preserve">DETALLE DE  LA CODIFIC. </t>
  </si>
  <si>
    <t xml:space="preserve">CODIFIC. </t>
  </si>
  <si>
    <t>BALANCE PENDIENTE  POR PAGAR</t>
  </si>
  <si>
    <t>PAGO INTERNO</t>
  </si>
  <si>
    <t>PAGO EJEC. PRESUP.</t>
  </si>
  <si>
    <t>FECHA FACTURA</t>
  </si>
  <si>
    <t>CONDICION PAGO</t>
  </si>
  <si>
    <t>MONTO EN RD$</t>
  </si>
  <si>
    <t>CONCEPTO</t>
  </si>
  <si>
    <t>PROVEEDOR</t>
  </si>
  <si>
    <t>FACTURA NUM.</t>
  </si>
  <si>
    <t>RELACION FACTURAS PENDIENTES DE PAGO AL 31 DE AGOSTO  2023</t>
  </si>
  <si>
    <t>DIRECCION GENERAL DE GANADERIA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</si>
</sst>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;@"/>
    <numFmt numFmtId="165" formatCode="dd/mm/yyyy"/>
  </numFmts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entury Gothic"/>
      <family val="2"/>
    </font>
    <font>
      <sz val="10"/>
      <name val="Century Gothic"/>
      <family val="2"/>
    </font>
    <font>
      <sz val="10"/>
      <color rgb="FF000000"/>
      <name val="Century Gothic"/>
      <family val="2"/>
    </font>
    <font>
      <sz val="10"/>
      <name val="Times New Roman"/>
      <family val="1"/>
    </font>
    <font>
      <sz val="10"/>
      <name val="Calibri"/>
      <family val="2"/>
      <scheme val="minor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b/>
      <sz val="8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b/>
      <sz val="10"/>
      <name val="Times New Roman"/>
      <family val="1"/>
    </font>
    <font>
      <sz val="11"/>
      <color theme="1"/>
      <name val="Arial"/>
      <family val="2"/>
    </font>
    <font>
      <sz val="12"/>
      <color rgb="FFFF0000"/>
      <name val="Arial"/>
      <family val="2"/>
    </font>
    <font>
      <sz val="11"/>
      <color rgb="FFFF0000"/>
      <name val="Arial"/>
      <family val="2"/>
    </font>
    <font>
      <b/>
      <sz val="12"/>
      <color rgb="FF00002A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rgb="FF00002A"/>
      <name val="Calibri"/>
      <family val="2"/>
      <scheme val="minor"/>
    </font>
    <font>
      <b/>
      <sz val="9"/>
      <color rgb="FF00002A"/>
      <name val="Calibri"/>
      <family val="2"/>
      <scheme val="minor"/>
    </font>
    <font>
      <b/>
      <sz val="11"/>
      <color rgb="FF00002A"/>
      <name val="Calibri"/>
      <family val="2"/>
      <scheme val="minor"/>
    </font>
    <font>
      <b/>
      <sz val="14"/>
      <color rgb="FF00002A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00002A"/>
      <name val="Calibri"/>
      <family val="2"/>
      <scheme val="minor"/>
    </font>
    <font>
      <sz val="10"/>
      <color rgb="FF00002A"/>
      <name val="Calibri"/>
      <family val="2"/>
      <scheme val="minor"/>
    </font>
    <font>
      <b/>
      <sz val="16"/>
      <color rgb="FF00002A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67">
    <xf numFmtId="0" fontId="0" fillId="0" borderId="0" xfId="0"/>
    <xf numFmtId="0" fontId="1" fillId="0" borderId="0" xfId="2"/>
    <xf numFmtId="0" fontId="1" fillId="0" borderId="0" xfId="2" applyAlignment="1">
      <alignment horizontal="left"/>
    </xf>
    <xf numFmtId="0" fontId="1" fillId="0" borderId="0" xfId="2" applyAlignment="1">
      <alignment wrapText="1"/>
    </xf>
    <xf numFmtId="0" fontId="2" fillId="0" borderId="0" xfId="2" applyFont="1" applyAlignment="1">
      <alignment horizontal="right"/>
    </xf>
    <xf numFmtId="0" fontId="2" fillId="0" borderId="0" xfId="2" applyFont="1"/>
    <xf numFmtId="0" fontId="3" fillId="0" borderId="0" xfId="2" applyFont="1"/>
    <xf numFmtId="0" fontId="3" fillId="0" borderId="0" xfId="2" applyFont="1" applyAlignment="1">
      <alignment horizontal="left"/>
    </xf>
    <xf numFmtId="0" fontId="3" fillId="0" borderId="0" xfId="2" applyFont="1" applyAlignment="1">
      <alignment wrapText="1"/>
    </xf>
    <xf numFmtId="0" fontId="4" fillId="0" borderId="0" xfId="2" applyFont="1" applyAlignment="1">
      <alignment wrapText="1"/>
    </xf>
    <xf numFmtId="4" fontId="5" fillId="0" borderId="0" xfId="2" applyNumberFormat="1" applyFont="1" applyAlignment="1">
      <alignment horizontal="right"/>
    </xf>
    <xf numFmtId="0" fontId="4" fillId="0" borderId="0" xfId="2" applyFont="1" applyAlignment="1">
      <alignment horizontal="center" wrapText="1"/>
    </xf>
    <xf numFmtId="0" fontId="4" fillId="0" borderId="0" xfId="2" applyFont="1" applyAlignment="1">
      <alignment horizontal="center"/>
    </xf>
    <xf numFmtId="0" fontId="4" fillId="0" borderId="0" xfId="2" applyFont="1" applyAlignment="1">
      <alignment vertical="center"/>
    </xf>
    <xf numFmtId="14" fontId="4" fillId="0" borderId="0" xfId="2" applyNumberFormat="1" applyFont="1" applyAlignment="1">
      <alignment horizontal="left"/>
    </xf>
    <xf numFmtId="0" fontId="5" fillId="0" borderId="0" xfId="2" applyFont="1" applyAlignment="1">
      <alignment horizontal="center" vertical="center"/>
    </xf>
    <xf numFmtId="0" fontId="4" fillId="0" borderId="0" xfId="2" applyFont="1" applyAlignment="1">
      <alignment vertical="center" wrapText="1"/>
    </xf>
    <xf numFmtId="164" fontId="4" fillId="0" borderId="0" xfId="2" applyNumberFormat="1" applyFont="1" applyAlignment="1">
      <alignment horizontal="left"/>
    </xf>
    <xf numFmtId="0" fontId="4" fillId="0" borderId="0" xfId="2" applyFont="1"/>
    <xf numFmtId="0" fontId="6" fillId="0" borderId="0" xfId="2" applyFont="1" applyAlignment="1">
      <alignment horizontal="left" wrapText="1"/>
    </xf>
    <xf numFmtId="4" fontId="5" fillId="0" borderId="0" xfId="2" applyNumberFormat="1" applyFont="1" applyAlignment="1">
      <alignment horizontal="right" vertical="center"/>
    </xf>
    <xf numFmtId="0" fontId="6" fillId="0" borderId="0" xfId="2" applyFont="1" applyAlignment="1">
      <alignment vertical="center" wrapText="1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center" vertical="center" wrapText="1"/>
    </xf>
    <xf numFmtId="0" fontId="4" fillId="0" borderId="0" xfId="2" applyFont="1" applyAlignment="1">
      <alignment horizontal="left" wrapText="1"/>
    </xf>
    <xf numFmtId="4" fontId="4" fillId="0" borderId="0" xfId="2" applyNumberFormat="1" applyFont="1"/>
    <xf numFmtId="0" fontId="5" fillId="0" borderId="0" xfId="2" applyFont="1" applyAlignment="1">
      <alignment vertical="center"/>
    </xf>
    <xf numFmtId="0" fontId="7" fillId="0" borderId="1" xfId="2" applyFont="1" applyBorder="1" applyAlignment="1">
      <alignment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0" borderId="1" xfId="2" applyFont="1" applyBorder="1"/>
    <xf numFmtId="0" fontId="7" fillId="0" borderId="1" xfId="2" applyFont="1" applyBorder="1" applyAlignment="1">
      <alignment horizontal="center" vertical="center" wrapText="1"/>
    </xf>
    <xf numFmtId="4" fontId="7" fillId="0" borderId="1" xfId="2" applyNumberFormat="1" applyFont="1" applyBorder="1"/>
    <xf numFmtId="0" fontId="7" fillId="0" borderId="1" xfId="2" applyFont="1" applyBorder="1" applyAlignment="1">
      <alignment horizontal="right"/>
    </xf>
    <xf numFmtId="0" fontId="1" fillId="0" borderId="1" xfId="2" applyBorder="1"/>
    <xf numFmtId="0" fontId="7" fillId="0" borderId="1" xfId="2" applyFont="1" applyBorder="1" applyAlignment="1">
      <alignment horizontal="center" wrapText="1"/>
    </xf>
    <xf numFmtId="0" fontId="8" fillId="0" borderId="1" xfId="2" applyFont="1" applyBorder="1"/>
    <xf numFmtId="0" fontId="7" fillId="0" borderId="1" xfId="2" applyFont="1" applyBorder="1" applyAlignment="1">
      <alignment horizontal="center"/>
    </xf>
    <xf numFmtId="0" fontId="7" fillId="0" borderId="1" xfId="2" applyFont="1" applyBorder="1" applyAlignment="1">
      <alignment horizontal="center"/>
    </xf>
    <xf numFmtId="0" fontId="9" fillId="0" borderId="0" xfId="2" applyFont="1"/>
    <xf numFmtId="0" fontId="10" fillId="0" borderId="1" xfId="2" applyFont="1" applyBorder="1"/>
    <xf numFmtId="0" fontId="10" fillId="0" borderId="2" xfId="2" applyFont="1" applyBorder="1" applyAlignment="1">
      <alignment horizontal="center"/>
    </xf>
    <xf numFmtId="0" fontId="10" fillId="0" borderId="3" xfId="2" applyFont="1" applyBorder="1" applyAlignment="1">
      <alignment horizontal="center"/>
    </xf>
    <xf numFmtId="0" fontId="10" fillId="0" borderId="1" xfId="2" applyFont="1" applyBorder="1" applyAlignment="1">
      <alignment horizontal="center" wrapText="1"/>
    </xf>
    <xf numFmtId="0" fontId="10" fillId="0" borderId="1" xfId="2" applyFont="1" applyBorder="1" applyAlignment="1">
      <alignment horizontal="right"/>
    </xf>
    <xf numFmtId="0" fontId="10" fillId="0" borderId="1" xfId="2" applyFont="1" applyBorder="1" applyAlignment="1">
      <alignment vertical="center" wrapText="1"/>
    </xf>
    <xf numFmtId="0" fontId="10" fillId="0" borderId="1" xfId="2" applyFont="1" applyBorder="1" applyAlignment="1">
      <alignment horizontal="center" wrapText="1"/>
    </xf>
    <xf numFmtId="0" fontId="10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left"/>
    </xf>
    <xf numFmtId="0" fontId="12" fillId="0" borderId="1" xfId="2" applyFont="1" applyBorder="1" applyAlignment="1">
      <alignment wrapText="1"/>
    </xf>
    <xf numFmtId="0" fontId="13" fillId="0" borderId="1" xfId="2" applyFont="1" applyBorder="1" applyAlignment="1">
      <alignment vertical="center"/>
    </xf>
    <xf numFmtId="0" fontId="13" fillId="0" borderId="2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3" fillId="0" borderId="1" xfId="2" applyFont="1" applyBorder="1" applyAlignment="1">
      <alignment vertical="center" wrapText="1"/>
    </xf>
    <xf numFmtId="0" fontId="13" fillId="0" borderId="1" xfId="2" applyFont="1" applyBorder="1" applyAlignment="1">
      <alignment horizontal="right" vertical="center" wrapText="1"/>
    </xf>
    <xf numFmtId="0" fontId="13" fillId="0" borderId="1" xfId="2" applyFont="1" applyBorder="1"/>
    <xf numFmtId="0" fontId="1" fillId="0" borderId="1" xfId="2" applyBorder="1" applyAlignment="1">
      <alignment horizontal="left"/>
    </xf>
    <xf numFmtId="0" fontId="14" fillId="0" borderId="1" xfId="2" applyFont="1" applyBorder="1" applyAlignment="1">
      <alignment vertical="center" wrapText="1"/>
    </xf>
    <xf numFmtId="0" fontId="15" fillId="0" borderId="1" xfId="2" applyFont="1" applyBorder="1" applyAlignment="1">
      <alignment horizontal="left" vertical="center"/>
    </xf>
    <xf numFmtId="0" fontId="14" fillId="0" borderId="1" xfId="2" applyFont="1" applyBorder="1"/>
    <xf numFmtId="0" fontId="14" fillId="0" borderId="1" xfId="2" applyFont="1" applyBorder="1" applyAlignment="1">
      <alignment wrapText="1"/>
    </xf>
    <xf numFmtId="43" fontId="14" fillId="0" borderId="1" xfId="2" applyNumberFormat="1" applyFont="1" applyBorder="1"/>
    <xf numFmtId="0" fontId="14" fillId="0" borderId="1" xfId="2" applyFont="1" applyBorder="1" applyAlignment="1">
      <alignment horizontal="right"/>
    </xf>
    <xf numFmtId="0" fontId="14" fillId="0" borderId="1" xfId="2" applyFont="1" applyBorder="1" applyAlignment="1">
      <alignment horizontal="center" vertical="center"/>
    </xf>
    <xf numFmtId="0" fontId="7" fillId="0" borderId="1" xfId="2" applyFont="1" applyBorder="1" applyAlignment="1">
      <alignment horizontal="left"/>
    </xf>
    <xf numFmtId="0" fontId="7" fillId="0" borderId="1" xfId="2" applyFont="1" applyBorder="1" applyAlignment="1">
      <alignment horizontal="left" wrapText="1"/>
    </xf>
    <xf numFmtId="0" fontId="14" fillId="0" borderId="1" xfId="2" applyFont="1" applyBorder="1" applyAlignment="1">
      <alignment horizontal="center" wrapText="1"/>
    </xf>
    <xf numFmtId="0" fontId="15" fillId="0" borderId="1" xfId="2" applyFont="1" applyBorder="1" applyAlignment="1">
      <alignment horizontal="left"/>
    </xf>
    <xf numFmtId="0" fontId="16" fillId="0" borderId="1" xfId="2" applyFont="1" applyBorder="1"/>
    <xf numFmtId="0" fontId="17" fillId="0" borderId="0" xfId="2" applyFont="1"/>
    <xf numFmtId="0" fontId="18" fillId="2" borderId="1" xfId="2" applyFont="1" applyFill="1" applyBorder="1" applyAlignment="1">
      <alignment horizontal="left"/>
    </xf>
    <xf numFmtId="4" fontId="19" fillId="2" borderId="1" xfId="2" applyNumberFormat="1" applyFont="1" applyFill="1" applyBorder="1" applyAlignment="1">
      <alignment horizontal="right"/>
    </xf>
    <xf numFmtId="0" fontId="17" fillId="2" borderId="1" xfId="2" applyFont="1" applyFill="1" applyBorder="1" applyAlignment="1">
      <alignment horizontal="left" wrapText="1"/>
    </xf>
    <xf numFmtId="0" fontId="17" fillId="2" borderId="1" xfId="2" applyFont="1" applyFill="1" applyBorder="1" applyAlignment="1">
      <alignment horizontal="left"/>
    </xf>
    <xf numFmtId="0" fontId="17" fillId="2" borderId="1" xfId="2" applyFont="1" applyFill="1" applyBorder="1" applyAlignment="1">
      <alignment horizontal="right"/>
    </xf>
    <xf numFmtId="0" fontId="17" fillId="2" borderId="1" xfId="2" applyFont="1" applyFill="1" applyBorder="1"/>
    <xf numFmtId="0" fontId="19" fillId="2" borderId="1" xfId="2" applyFont="1" applyFill="1" applyBorder="1" applyAlignment="1">
      <alignment horizontal="left" wrapText="1"/>
    </xf>
    <xf numFmtId="0" fontId="18" fillId="3" borderId="1" xfId="2" applyFont="1" applyFill="1" applyBorder="1" applyAlignment="1">
      <alignment horizontal="left"/>
    </xf>
    <xf numFmtId="4" fontId="19" fillId="3" borderId="1" xfId="2" applyNumberFormat="1" applyFont="1" applyFill="1" applyBorder="1" applyAlignment="1">
      <alignment horizontal="right" wrapText="1"/>
    </xf>
    <xf numFmtId="0" fontId="19" fillId="3" borderId="1" xfId="2" applyFont="1" applyFill="1" applyBorder="1" applyAlignment="1">
      <alignment horizontal="left" wrapText="1"/>
    </xf>
    <xf numFmtId="0" fontId="19" fillId="3" borderId="1" xfId="2" applyFont="1" applyFill="1" applyBorder="1" applyAlignment="1">
      <alignment horizontal="right" wrapText="1"/>
    </xf>
    <xf numFmtId="0" fontId="19" fillId="3" borderId="1" xfId="2" applyFont="1" applyFill="1" applyBorder="1"/>
    <xf numFmtId="0" fontId="17" fillId="3" borderId="1" xfId="2" applyFont="1" applyFill="1" applyBorder="1" applyAlignment="1">
      <alignment horizontal="left" wrapText="1"/>
    </xf>
    <xf numFmtId="0" fontId="17" fillId="3" borderId="1" xfId="2" applyFont="1" applyFill="1" applyBorder="1"/>
    <xf numFmtId="14" fontId="18" fillId="0" borderId="1" xfId="2" applyNumberFormat="1" applyFont="1" applyBorder="1" applyAlignment="1">
      <alignment horizontal="left" vertical="center"/>
    </xf>
    <xf numFmtId="4" fontId="17" fillId="0" borderId="1" xfId="2" applyNumberFormat="1" applyFont="1" applyBorder="1" applyAlignment="1">
      <alignment horizontal="right" vertical="center" wrapText="1"/>
    </xf>
    <xf numFmtId="0" fontId="17" fillId="0" borderId="1" xfId="2" applyFont="1" applyBorder="1" applyAlignment="1">
      <alignment vertical="center" wrapText="1"/>
    </xf>
    <xf numFmtId="0" fontId="17" fillId="0" borderId="1" xfId="2" applyFont="1" applyBorder="1" applyAlignment="1">
      <alignment horizontal="left" vertical="center"/>
    </xf>
    <xf numFmtId="14" fontId="17" fillId="0" borderId="1" xfId="2" applyNumberFormat="1" applyFont="1" applyBorder="1" applyAlignment="1">
      <alignment horizontal="right" vertical="center" wrapText="1"/>
    </xf>
    <xf numFmtId="0" fontId="17" fillId="0" borderId="1" xfId="2" applyFont="1" applyBorder="1" applyAlignment="1">
      <alignment vertical="center"/>
    </xf>
    <xf numFmtId="0" fontId="17" fillId="0" borderId="1" xfId="2" applyFont="1" applyBorder="1" applyAlignment="1">
      <alignment horizontal="left" wrapText="1"/>
    </xf>
    <xf numFmtId="49" fontId="17" fillId="0" borderId="1" xfId="2" applyNumberFormat="1" applyFont="1" applyBorder="1" applyAlignment="1">
      <alignment vertical="center" wrapText="1"/>
    </xf>
    <xf numFmtId="4" fontId="17" fillId="0" borderId="1" xfId="2" applyNumberFormat="1" applyFont="1" applyBorder="1" applyAlignment="1">
      <alignment horizontal="right" wrapText="1"/>
    </xf>
    <xf numFmtId="165" fontId="20" fillId="0" borderId="4" xfId="2" applyNumberFormat="1" applyFont="1" applyBorder="1" applyAlignment="1">
      <alignment horizontal="left"/>
    </xf>
    <xf numFmtId="43" fontId="17" fillId="0" borderId="4" xfId="1" applyFont="1" applyBorder="1"/>
    <xf numFmtId="0" fontId="17" fillId="0" borderId="1" xfId="2" applyFont="1" applyBorder="1" applyAlignment="1">
      <alignment horizontal="left"/>
    </xf>
    <xf numFmtId="2" fontId="17" fillId="0" borderId="4" xfId="2" applyNumberFormat="1" applyFont="1" applyBorder="1"/>
    <xf numFmtId="165" fontId="17" fillId="0" borderId="4" xfId="2" applyNumberFormat="1" applyFont="1" applyBorder="1"/>
    <xf numFmtId="0" fontId="17" fillId="0" borderId="4" xfId="2" applyFont="1" applyBorder="1"/>
    <xf numFmtId="0" fontId="20" fillId="0" borderId="1" xfId="2" applyFont="1" applyBorder="1" applyAlignment="1">
      <alignment horizontal="left"/>
    </xf>
    <xf numFmtId="0" fontId="18" fillId="0" borderId="1" xfId="2" applyFont="1" applyBorder="1" applyAlignment="1">
      <alignment horizontal="left"/>
    </xf>
    <xf numFmtId="43" fontId="17" fillId="0" borderId="5" xfId="1" applyFont="1" applyBorder="1"/>
    <xf numFmtId="0" fontId="18" fillId="0" borderId="1" xfId="2" applyFont="1" applyBorder="1" applyAlignment="1">
      <alignment horizontal="left" vertical="center"/>
    </xf>
    <xf numFmtId="43" fontId="17" fillId="0" borderId="6" xfId="1" applyFont="1" applyBorder="1"/>
    <xf numFmtId="165" fontId="20" fillId="0" borderId="7" xfId="2" applyNumberFormat="1" applyFont="1" applyBorder="1" applyAlignment="1">
      <alignment horizontal="left"/>
    </xf>
    <xf numFmtId="43" fontId="17" fillId="0" borderId="7" xfId="1" applyFont="1" applyBorder="1"/>
    <xf numFmtId="2" fontId="17" fillId="0" borderId="7" xfId="2" applyNumberFormat="1" applyFont="1" applyBorder="1"/>
    <xf numFmtId="165" fontId="17" fillId="0" borderId="7" xfId="2" applyNumberFormat="1" applyFont="1" applyBorder="1"/>
    <xf numFmtId="0" fontId="17" fillId="0" borderId="7" xfId="2" applyFont="1" applyBorder="1"/>
    <xf numFmtId="0" fontId="18" fillId="0" borderId="1" xfId="2" applyFont="1" applyBorder="1" applyAlignment="1">
      <alignment horizontal="left" wrapText="1"/>
    </xf>
    <xf numFmtId="4" fontId="14" fillId="0" borderId="1" xfId="2" applyNumberFormat="1" applyFont="1" applyBorder="1" applyAlignment="1">
      <alignment horizontal="right" wrapText="1"/>
    </xf>
    <xf numFmtId="165" fontId="20" fillId="4" borderId="7" xfId="2" applyNumberFormat="1" applyFont="1" applyFill="1" applyBorder="1" applyAlignment="1">
      <alignment horizontal="left"/>
    </xf>
    <xf numFmtId="0" fontId="21" fillId="0" borderId="1" xfId="2" applyFont="1" applyBorder="1" applyAlignment="1">
      <alignment horizontal="left" wrapText="1"/>
    </xf>
    <xf numFmtId="165" fontId="20" fillId="4" borderId="4" xfId="2" applyNumberFormat="1" applyFont="1" applyFill="1" applyBorder="1" applyAlignment="1">
      <alignment horizontal="left"/>
    </xf>
    <xf numFmtId="0" fontId="21" fillId="0" borderId="1" xfId="2" applyFont="1" applyBorder="1" applyAlignment="1">
      <alignment horizontal="left"/>
    </xf>
    <xf numFmtId="4" fontId="22" fillId="0" borderId="1" xfId="2" applyNumberFormat="1" applyFont="1" applyBorder="1" applyAlignment="1">
      <alignment horizontal="right" wrapText="1"/>
    </xf>
    <xf numFmtId="0" fontId="22" fillId="0" borderId="1" xfId="2" applyFont="1" applyBorder="1" applyAlignment="1">
      <alignment horizontal="left" wrapText="1"/>
    </xf>
    <xf numFmtId="0" fontId="22" fillId="0" borderId="1" xfId="2" applyFont="1" applyBorder="1" applyAlignment="1">
      <alignment horizontal="right" wrapText="1"/>
    </xf>
    <xf numFmtId="0" fontId="22" fillId="0" borderId="1" xfId="2" applyFont="1" applyBorder="1"/>
    <xf numFmtId="49" fontId="19" fillId="0" borderId="1" xfId="2" applyNumberFormat="1" applyFont="1" applyBorder="1"/>
    <xf numFmtId="165" fontId="18" fillId="0" borderId="1" xfId="2" applyNumberFormat="1" applyFont="1" applyBorder="1"/>
    <xf numFmtId="43" fontId="17" fillId="0" borderId="1" xfId="1" applyFont="1" applyBorder="1"/>
    <xf numFmtId="165" fontId="17" fillId="0" borderId="1" xfId="2" applyNumberFormat="1" applyFont="1" applyBorder="1"/>
    <xf numFmtId="0" fontId="17" fillId="0" borderId="1" xfId="2" applyFont="1" applyBorder="1"/>
    <xf numFmtId="0" fontId="17" fillId="0" borderId="1" xfId="2" applyFont="1" applyBorder="1" applyAlignment="1">
      <alignment wrapText="1"/>
    </xf>
    <xf numFmtId="14" fontId="18" fillId="0" borderId="1" xfId="2" applyNumberFormat="1" applyFont="1" applyBorder="1" applyAlignment="1">
      <alignment horizontal="left"/>
    </xf>
    <xf numFmtId="14" fontId="17" fillId="0" borderId="1" xfId="2" applyNumberFormat="1" applyFont="1" applyBorder="1" applyAlignment="1">
      <alignment horizontal="right" wrapText="1"/>
    </xf>
    <xf numFmtId="165" fontId="18" fillId="0" borderId="7" xfId="2" applyNumberFormat="1" applyFont="1" applyBorder="1"/>
    <xf numFmtId="43" fontId="17" fillId="0" borderId="7" xfId="1" applyFont="1" applyFill="1" applyBorder="1"/>
    <xf numFmtId="0" fontId="17" fillId="0" borderId="7" xfId="2" applyFont="1" applyBorder="1" applyAlignment="1">
      <alignment wrapText="1"/>
    </xf>
    <xf numFmtId="165" fontId="18" fillId="0" borderId="4" xfId="2" applyNumberFormat="1" applyFont="1" applyBorder="1"/>
    <xf numFmtId="0" fontId="17" fillId="0" borderId="8" xfId="2" applyFont="1" applyBorder="1" applyAlignment="1">
      <alignment horizontal="left"/>
    </xf>
    <xf numFmtId="14" fontId="17" fillId="0" borderId="1" xfId="2" applyNumberFormat="1" applyFont="1" applyBorder="1" applyAlignment="1">
      <alignment horizontal="right"/>
    </xf>
    <xf numFmtId="0" fontId="17" fillId="5" borderId="1" xfId="2" applyFont="1" applyFill="1" applyBorder="1" applyAlignment="1">
      <alignment horizontal="left" wrapText="1"/>
    </xf>
    <xf numFmtId="49" fontId="17" fillId="0" borderId="1" xfId="2" applyNumberFormat="1" applyFont="1" applyBorder="1"/>
    <xf numFmtId="14" fontId="18" fillId="0" borderId="1" xfId="2" applyNumberFormat="1" applyFont="1" applyBorder="1" applyAlignment="1">
      <alignment horizontal="right" wrapText="1"/>
    </xf>
    <xf numFmtId="4" fontId="19" fillId="0" borderId="1" xfId="2" applyNumberFormat="1" applyFont="1" applyBorder="1" applyAlignment="1">
      <alignment horizontal="right" wrapText="1"/>
    </xf>
    <xf numFmtId="0" fontId="7" fillId="3" borderId="1" xfId="2" applyFont="1" applyFill="1" applyBorder="1" applyAlignment="1">
      <alignment horizontal="left" wrapText="1"/>
    </xf>
    <xf numFmtId="0" fontId="16" fillId="3" borderId="1" xfId="2" applyFont="1" applyFill="1" applyBorder="1"/>
    <xf numFmtId="43" fontId="18" fillId="0" borderId="1" xfId="1" applyFont="1" applyBorder="1"/>
    <xf numFmtId="0" fontId="19" fillId="0" borderId="1" xfId="2" applyFont="1" applyBorder="1" applyAlignment="1">
      <alignment horizontal="right" wrapText="1"/>
    </xf>
    <xf numFmtId="0" fontId="19" fillId="0" borderId="1" xfId="2" applyFont="1" applyBorder="1" applyAlignment="1">
      <alignment horizontal="left" wrapText="1"/>
    </xf>
    <xf numFmtId="0" fontId="17" fillId="2" borderId="0" xfId="2" applyFont="1" applyFill="1"/>
    <xf numFmtId="4" fontId="19" fillId="2" borderId="1" xfId="2" applyNumberFormat="1" applyFont="1" applyFill="1" applyBorder="1" applyAlignment="1">
      <alignment horizontal="right" wrapText="1"/>
    </xf>
    <xf numFmtId="0" fontId="19" fillId="2" borderId="1" xfId="2" applyFont="1" applyFill="1" applyBorder="1" applyAlignment="1">
      <alignment horizontal="right" wrapText="1"/>
    </xf>
    <xf numFmtId="0" fontId="18" fillId="0" borderId="0" xfId="2" applyFont="1"/>
    <xf numFmtId="4" fontId="18" fillId="0" borderId="1" xfId="2" applyNumberFormat="1" applyFont="1" applyBorder="1" applyAlignment="1">
      <alignment horizontal="right" wrapText="1"/>
    </xf>
    <xf numFmtId="0" fontId="18" fillId="5" borderId="1" xfId="2" applyFont="1" applyFill="1" applyBorder="1" applyAlignment="1">
      <alignment horizontal="left" wrapText="1"/>
    </xf>
    <xf numFmtId="4" fontId="9" fillId="0" borderId="1" xfId="2" applyNumberFormat="1" applyFont="1" applyBorder="1" applyAlignment="1">
      <alignment horizontal="right" wrapText="1"/>
    </xf>
    <xf numFmtId="0" fontId="18" fillId="0" borderId="1" xfId="2" applyFont="1" applyBorder="1"/>
    <xf numFmtId="14" fontId="19" fillId="0" borderId="1" xfId="2" applyNumberFormat="1" applyFont="1" applyBorder="1" applyAlignment="1">
      <alignment horizontal="right" wrapText="1"/>
    </xf>
    <xf numFmtId="0" fontId="19" fillId="0" borderId="1" xfId="2" applyFont="1" applyBorder="1" applyAlignment="1">
      <alignment horizontal="left"/>
    </xf>
    <xf numFmtId="49" fontId="19" fillId="0" borderId="1" xfId="2" applyNumberFormat="1" applyFont="1" applyBorder="1" applyAlignment="1">
      <alignment horizontal="left" wrapText="1"/>
    </xf>
    <xf numFmtId="14" fontId="19" fillId="2" borderId="1" xfId="2" applyNumberFormat="1" applyFont="1" applyFill="1" applyBorder="1" applyAlignment="1">
      <alignment horizontal="right" wrapText="1"/>
    </xf>
    <xf numFmtId="14" fontId="18" fillId="5" borderId="1" xfId="2" applyNumberFormat="1" applyFont="1" applyFill="1" applyBorder="1" applyAlignment="1">
      <alignment horizontal="left"/>
    </xf>
    <xf numFmtId="0" fontId="23" fillId="0" borderId="1" xfId="2" applyFont="1" applyBorder="1" applyAlignment="1">
      <alignment horizontal="left"/>
    </xf>
    <xf numFmtId="0" fontId="9" fillId="0" borderId="1" xfId="2" applyFont="1" applyBorder="1" applyAlignment="1">
      <alignment horizontal="right" wrapText="1"/>
    </xf>
    <xf numFmtId="0" fontId="18" fillId="0" borderId="1" xfId="2" applyFont="1" applyBorder="1" applyAlignment="1">
      <alignment horizontal="right" wrapText="1"/>
    </xf>
    <xf numFmtId="0" fontId="17" fillId="0" borderId="9" xfId="2" applyFont="1" applyBorder="1"/>
    <xf numFmtId="0" fontId="17" fillId="0" borderId="1" xfId="2" applyFont="1" applyBorder="1" applyAlignment="1">
      <alignment horizontal="right" wrapText="1"/>
    </xf>
    <xf numFmtId="0" fontId="18" fillId="6" borderId="1" xfId="2" applyFont="1" applyFill="1" applyBorder="1" applyAlignment="1">
      <alignment horizontal="left"/>
    </xf>
    <xf numFmtId="4" fontId="19" fillId="6" borderId="1" xfId="2" applyNumberFormat="1" applyFont="1" applyFill="1" applyBorder="1" applyAlignment="1">
      <alignment horizontal="right" wrapText="1"/>
    </xf>
    <xf numFmtId="0" fontId="17" fillId="6" borderId="1" xfId="2" applyFont="1" applyFill="1" applyBorder="1" applyAlignment="1">
      <alignment horizontal="left" wrapText="1"/>
    </xf>
    <xf numFmtId="0" fontId="19" fillId="6" borderId="1" xfId="2" applyFont="1" applyFill="1" applyBorder="1" applyAlignment="1">
      <alignment horizontal="right" wrapText="1"/>
    </xf>
    <xf numFmtId="0" fontId="17" fillId="6" borderId="1" xfId="2" applyFont="1" applyFill="1" applyBorder="1" applyAlignment="1">
      <alignment horizontal="right" wrapText="1"/>
    </xf>
    <xf numFmtId="0" fontId="17" fillId="6" borderId="1" xfId="2" applyFont="1" applyFill="1" applyBorder="1"/>
    <xf numFmtId="0" fontId="19" fillId="6" borderId="1" xfId="2" applyFont="1" applyFill="1" applyBorder="1" applyAlignment="1">
      <alignment horizontal="left" wrapText="1"/>
    </xf>
    <xf numFmtId="0" fontId="21" fillId="2" borderId="1" xfId="2" applyFont="1" applyFill="1" applyBorder="1" applyAlignment="1">
      <alignment horizontal="left" wrapText="1"/>
    </xf>
    <xf numFmtId="0" fontId="24" fillId="0" borderId="0" xfId="2" applyFont="1"/>
    <xf numFmtId="4" fontId="23" fillId="0" borderId="1" xfId="2" applyNumberFormat="1" applyFont="1" applyBorder="1"/>
    <xf numFmtId="0" fontId="25" fillId="0" borderId="1" xfId="2" applyFont="1" applyBorder="1" applyAlignment="1">
      <alignment horizontal="right" wrapText="1"/>
    </xf>
    <xf numFmtId="0" fontId="18" fillId="5" borderId="1" xfId="2" applyFont="1" applyFill="1" applyBorder="1" applyAlignment="1">
      <alignment horizontal="right" wrapText="1"/>
    </xf>
    <xf numFmtId="4" fontId="18" fillId="5" borderId="1" xfId="2" applyNumberFormat="1" applyFont="1" applyFill="1" applyBorder="1" applyAlignment="1">
      <alignment horizontal="right" wrapText="1"/>
    </xf>
    <xf numFmtId="0" fontId="20" fillId="0" borderId="1" xfId="2" applyFont="1" applyBorder="1" applyAlignment="1">
      <alignment vertical="center" wrapText="1"/>
    </xf>
    <xf numFmtId="0" fontId="18" fillId="5" borderId="1" xfId="2" applyFont="1" applyFill="1" applyBorder="1"/>
    <xf numFmtId="0" fontId="23" fillId="0" borderId="1" xfId="2" applyFont="1" applyBorder="1" applyAlignment="1">
      <alignment horizontal="left" wrapText="1"/>
    </xf>
    <xf numFmtId="0" fontId="17" fillId="0" borderId="1" xfId="2" applyFont="1" applyBorder="1" applyAlignment="1">
      <alignment horizontal="right"/>
    </xf>
    <xf numFmtId="14" fontId="18" fillId="0" borderId="1" xfId="2" applyNumberFormat="1" applyFont="1" applyBorder="1" applyAlignment="1">
      <alignment horizontal="right"/>
    </xf>
    <xf numFmtId="0" fontId="18" fillId="0" borderId="1" xfId="2" applyFont="1" applyBorder="1" applyAlignment="1">
      <alignment vertical="center"/>
    </xf>
    <xf numFmtId="0" fontId="18" fillId="7" borderId="1" xfId="2" applyFont="1" applyFill="1" applyBorder="1" applyAlignment="1">
      <alignment horizontal="left"/>
    </xf>
    <xf numFmtId="4" fontId="19" fillId="7" borderId="1" xfId="2" applyNumberFormat="1" applyFont="1" applyFill="1" applyBorder="1" applyAlignment="1">
      <alignment horizontal="right" wrapText="1"/>
    </xf>
    <xf numFmtId="0" fontId="17" fillId="7" borderId="1" xfId="2" applyFont="1" applyFill="1" applyBorder="1" applyAlignment="1">
      <alignment horizontal="left" wrapText="1"/>
    </xf>
    <xf numFmtId="0" fontId="19" fillId="7" borderId="1" xfId="2" applyFont="1" applyFill="1" applyBorder="1" applyAlignment="1">
      <alignment horizontal="right" wrapText="1"/>
    </xf>
    <xf numFmtId="0" fontId="17" fillId="7" borderId="1" xfId="2" applyFont="1" applyFill="1" applyBorder="1"/>
    <xf numFmtId="0" fontId="19" fillId="7" borderId="1" xfId="2" applyFont="1" applyFill="1" applyBorder="1" applyAlignment="1">
      <alignment horizontal="left" wrapText="1"/>
    </xf>
    <xf numFmtId="43" fontId="20" fillId="0" borderId="1" xfId="1" applyFont="1" applyBorder="1"/>
    <xf numFmtId="0" fontId="9" fillId="5" borderId="1" xfId="2" applyFont="1" applyFill="1" applyBorder="1" applyAlignment="1">
      <alignment horizontal="right" wrapText="1"/>
    </xf>
    <xf numFmtId="165" fontId="18" fillId="0" borderId="1" xfId="2" applyNumberFormat="1" applyFont="1" applyBorder="1" applyAlignment="1">
      <alignment horizontal="right"/>
    </xf>
    <xf numFmtId="0" fontId="17" fillId="7" borderId="1" xfId="2" applyFont="1" applyFill="1" applyBorder="1" applyAlignment="1">
      <alignment horizontal="left"/>
    </xf>
    <xf numFmtId="0" fontId="19" fillId="7" borderId="1" xfId="2" applyFont="1" applyFill="1" applyBorder="1"/>
    <xf numFmtId="0" fontId="17" fillId="6" borderId="1" xfId="2" applyFont="1" applyFill="1" applyBorder="1" applyAlignment="1">
      <alignment horizontal="left"/>
    </xf>
    <xf numFmtId="4" fontId="18" fillId="0" borderId="1" xfId="2" applyNumberFormat="1" applyFont="1" applyBorder="1"/>
    <xf numFmtId="4" fontId="19" fillId="0" borderId="1" xfId="2" applyNumberFormat="1" applyFont="1" applyBorder="1"/>
    <xf numFmtId="0" fontId="19" fillId="0" borderId="1" xfId="2" applyFont="1" applyBorder="1" applyAlignment="1">
      <alignment wrapText="1"/>
    </xf>
    <xf numFmtId="0" fontId="19" fillId="0" borderId="1" xfId="2" applyFont="1" applyBorder="1"/>
    <xf numFmtId="0" fontId="19" fillId="0" borderId="1" xfId="2" applyFont="1" applyBorder="1" applyAlignment="1">
      <alignment horizontal="right"/>
    </xf>
    <xf numFmtId="0" fontId="19" fillId="0" borderId="1" xfId="2" applyFont="1" applyBorder="1" applyAlignment="1">
      <alignment horizontal="left" vertical="center" wrapText="1"/>
    </xf>
    <xf numFmtId="4" fontId="19" fillId="2" borderId="1" xfId="2" applyNumberFormat="1" applyFont="1" applyFill="1" applyBorder="1"/>
    <xf numFmtId="0" fontId="19" fillId="2" borderId="1" xfId="2" applyFont="1" applyFill="1" applyBorder="1" applyAlignment="1">
      <alignment wrapText="1"/>
    </xf>
    <xf numFmtId="0" fontId="19" fillId="2" borderId="1" xfId="2" applyFont="1" applyFill="1" applyBorder="1"/>
    <xf numFmtId="0" fontId="19" fillId="2" borderId="1" xfId="2" applyFont="1" applyFill="1" applyBorder="1" applyAlignment="1">
      <alignment horizontal="right"/>
    </xf>
    <xf numFmtId="0" fontId="17" fillId="2" borderId="1" xfId="2" applyFont="1" applyFill="1" applyBorder="1" applyAlignment="1">
      <alignment horizontal="left" vertical="center" wrapText="1"/>
    </xf>
    <xf numFmtId="43" fontId="18" fillId="0" borderId="1" xfId="1" applyFont="1" applyFill="1" applyBorder="1" applyAlignment="1">
      <alignment horizontal="left" wrapText="1"/>
    </xf>
    <xf numFmtId="4" fontId="18" fillId="0" borderId="1" xfId="2" applyNumberFormat="1" applyFont="1" applyBorder="1" applyAlignment="1">
      <alignment horizontal="left" wrapText="1"/>
    </xf>
    <xf numFmtId="4" fontId="18" fillId="0" borderId="1" xfId="2" applyNumberFormat="1" applyFont="1" applyBorder="1" applyAlignment="1">
      <alignment wrapText="1"/>
    </xf>
    <xf numFmtId="0" fontId="18" fillId="0" borderId="1" xfId="2" applyFont="1" applyBorder="1" applyAlignment="1">
      <alignment wrapText="1"/>
    </xf>
    <xf numFmtId="4" fontId="19" fillId="8" borderId="1" xfId="2" applyNumberFormat="1" applyFont="1" applyFill="1" applyBorder="1"/>
    <xf numFmtId="0" fontId="19" fillId="8" borderId="1" xfId="2" applyFont="1" applyFill="1" applyBorder="1" applyAlignment="1">
      <alignment wrapText="1"/>
    </xf>
    <xf numFmtId="0" fontId="19" fillId="8" borderId="1" xfId="2" applyFont="1" applyFill="1" applyBorder="1"/>
    <xf numFmtId="0" fontId="19" fillId="8" borderId="1" xfId="2" applyFont="1" applyFill="1" applyBorder="1" applyAlignment="1">
      <alignment horizontal="right" wrapText="1"/>
    </xf>
    <xf numFmtId="0" fontId="19" fillId="8" borderId="1" xfId="2" applyFont="1" applyFill="1" applyBorder="1" applyAlignment="1">
      <alignment horizontal="left" wrapText="1"/>
    </xf>
    <xf numFmtId="0" fontId="17" fillId="8" borderId="1" xfId="2" applyFont="1" applyFill="1" applyBorder="1" applyAlignment="1">
      <alignment horizontal="left" wrapText="1"/>
    </xf>
    <xf numFmtId="0" fontId="17" fillId="8" borderId="1" xfId="2" applyFont="1" applyFill="1" applyBorder="1"/>
    <xf numFmtId="0" fontId="18" fillId="0" borderId="1" xfId="2" applyFont="1" applyBorder="1" applyAlignment="1">
      <alignment horizontal="center" wrapText="1"/>
    </xf>
    <xf numFmtId="0" fontId="20" fillId="0" borderId="1" xfId="2" applyFont="1" applyBorder="1" applyAlignment="1">
      <alignment wrapText="1"/>
    </xf>
    <xf numFmtId="4" fontId="19" fillId="0" borderId="1" xfId="2" applyNumberFormat="1" applyFont="1" applyBorder="1" applyAlignment="1">
      <alignment wrapText="1"/>
    </xf>
    <xf numFmtId="0" fontId="19" fillId="0" borderId="1" xfId="2" applyFont="1" applyBorder="1" applyAlignment="1">
      <alignment horizontal="center" wrapText="1"/>
    </xf>
    <xf numFmtId="4" fontId="19" fillId="6" borderId="1" xfId="2" applyNumberFormat="1" applyFont="1" applyFill="1" applyBorder="1"/>
    <xf numFmtId="0" fontId="19" fillId="6" borderId="1" xfId="2" applyFont="1" applyFill="1" applyBorder="1" applyAlignment="1">
      <alignment wrapText="1"/>
    </xf>
    <xf numFmtId="0" fontId="19" fillId="6" borderId="1" xfId="2" applyFont="1" applyFill="1" applyBorder="1"/>
    <xf numFmtId="4" fontId="19" fillId="6" borderId="1" xfId="2" applyNumberFormat="1" applyFont="1" applyFill="1" applyBorder="1" applyAlignment="1">
      <alignment wrapText="1"/>
    </xf>
    <xf numFmtId="4" fontId="18" fillId="5" borderId="1" xfId="2" applyNumberFormat="1" applyFont="1" applyFill="1" applyBorder="1"/>
    <xf numFmtId="14" fontId="18" fillId="5" borderId="1" xfId="2" applyNumberFormat="1" applyFont="1" applyFill="1" applyBorder="1" applyAlignment="1">
      <alignment horizontal="right" wrapText="1"/>
    </xf>
    <xf numFmtId="0" fontId="18" fillId="5" borderId="1" xfId="2" applyFont="1" applyFill="1" applyBorder="1" applyAlignment="1">
      <alignment wrapText="1"/>
    </xf>
    <xf numFmtId="4" fontId="19" fillId="7" borderId="1" xfId="2" applyNumberFormat="1" applyFont="1" applyFill="1" applyBorder="1"/>
    <xf numFmtId="0" fontId="19" fillId="7" borderId="1" xfId="2" applyFont="1" applyFill="1" applyBorder="1" applyAlignment="1">
      <alignment wrapText="1"/>
    </xf>
    <xf numFmtId="4" fontId="19" fillId="7" borderId="1" xfId="2" applyNumberFormat="1" applyFont="1" applyFill="1" applyBorder="1" applyAlignment="1">
      <alignment wrapText="1"/>
    </xf>
    <xf numFmtId="0" fontId="26" fillId="6" borderId="1" xfId="2" applyFont="1" applyFill="1" applyBorder="1" applyAlignment="1">
      <alignment horizontal="center" vertical="center" wrapText="1"/>
    </xf>
    <xf numFmtId="0" fontId="27" fillId="6" borderId="1" xfId="2" applyFont="1" applyFill="1" applyBorder="1" applyAlignment="1">
      <alignment horizontal="center" vertical="center" wrapText="1"/>
    </xf>
    <xf numFmtId="0" fontId="28" fillId="0" borderId="0" xfId="2" applyFont="1" applyAlignment="1">
      <alignment horizontal="left" vertical="center"/>
    </xf>
    <xf numFmtId="0" fontId="28" fillId="0" borderId="0" xfId="2" applyFont="1" applyAlignment="1">
      <alignment vertical="center"/>
    </xf>
    <xf numFmtId="0" fontId="29" fillId="0" borderId="0" xfId="2" applyFont="1" applyAlignment="1">
      <alignment vertical="center" wrapText="1"/>
    </xf>
    <xf numFmtId="0" fontId="26" fillId="0" borderId="0" xfId="2" applyFont="1" applyAlignment="1">
      <alignment vertical="center"/>
    </xf>
    <xf numFmtId="0" fontId="30" fillId="0" borderId="0" xfId="2" applyFont="1"/>
    <xf numFmtId="0" fontId="31" fillId="0" borderId="0" xfId="2" applyFont="1" applyAlignment="1">
      <alignment vertical="center"/>
    </xf>
    <xf numFmtId="0" fontId="31" fillId="0" borderId="0" xfId="2" applyFont="1" applyAlignment="1">
      <alignment vertical="center" wrapText="1"/>
    </xf>
    <xf numFmtId="0" fontId="32" fillId="0" borderId="0" xfId="2" applyFont="1" applyAlignment="1">
      <alignment horizontal="right" vertical="center" wrapText="1"/>
    </xf>
    <xf numFmtId="0" fontId="33" fillId="0" borderId="0" xfId="2" applyFont="1" applyAlignment="1">
      <alignment vertical="center"/>
    </xf>
    <xf numFmtId="0" fontId="30" fillId="0" borderId="0" xfId="2" applyFont="1" applyAlignment="1">
      <alignment vertical="center"/>
    </xf>
    <xf numFmtId="0" fontId="34" fillId="0" borderId="0" xfId="2" applyFont="1" applyAlignment="1">
      <alignment horizontal="left"/>
    </xf>
    <xf numFmtId="0" fontId="27" fillId="0" borderId="0" xfId="2" applyFont="1" applyAlignment="1">
      <alignment vertical="center"/>
    </xf>
    <xf numFmtId="0" fontId="35" fillId="0" borderId="0" xfId="2" applyFont="1" applyAlignment="1">
      <alignment horizontal="center" vertical="center"/>
    </xf>
    <xf numFmtId="0" fontId="35" fillId="0" borderId="0" xfId="2" applyFont="1" applyAlignment="1" applyProtection="1">
      <alignment horizontal="center" vertical="center"/>
      <protection locked="0"/>
    </xf>
    <xf numFmtId="0" fontId="28" fillId="0" borderId="0" xfId="2" applyFont="1" applyAlignment="1" applyProtection="1">
      <alignment horizontal="left" vertical="center"/>
      <protection locked="0"/>
    </xf>
    <xf numFmtId="43" fontId="28" fillId="0" borderId="0" xfId="1" applyFont="1" applyBorder="1" applyAlignment="1" applyProtection="1">
      <alignment vertical="center"/>
      <protection locked="0"/>
    </xf>
    <xf numFmtId="0" fontId="29" fillId="0" borderId="0" xfId="2" applyFont="1" applyAlignment="1" applyProtection="1">
      <alignment vertical="center" wrapText="1"/>
      <protection locked="0"/>
    </xf>
    <xf numFmtId="43" fontId="26" fillId="0" borderId="0" xfId="1" applyFont="1" applyBorder="1" applyAlignment="1" applyProtection="1">
      <alignment vertical="center"/>
      <protection locked="0"/>
    </xf>
    <xf numFmtId="43" fontId="30" fillId="0" borderId="0" xfId="1" applyFont="1" applyBorder="1" applyAlignment="1" applyProtection="1">
      <alignment vertical="center"/>
      <protection locked="0"/>
    </xf>
    <xf numFmtId="0" fontId="28" fillId="0" borderId="0" xfId="2" applyFont="1" applyAlignment="1" applyProtection="1">
      <alignment horizontal="center" vertical="center" wrapText="1"/>
      <protection locked="0"/>
    </xf>
    <xf numFmtId="0" fontId="32" fillId="0" borderId="0" xfId="2" applyFont="1" applyAlignment="1" applyProtection="1">
      <alignment horizontal="right" vertical="center" wrapText="1"/>
      <protection locked="0"/>
    </xf>
    <xf numFmtId="0" fontId="28" fillId="0" borderId="0" xfId="2" applyFont="1" applyAlignment="1" applyProtection="1">
      <alignment vertical="center"/>
      <protection locked="0"/>
    </xf>
    <xf numFmtId="43" fontId="33" fillId="0" borderId="0" xfId="1" applyFont="1" applyBorder="1" applyAlignment="1" applyProtection="1">
      <alignment horizontal="right" vertical="center"/>
      <protection locked="0"/>
    </xf>
    <xf numFmtId="0" fontId="30" fillId="0" borderId="0" xfId="2" applyFont="1" applyAlignment="1" applyProtection="1">
      <alignment vertical="center"/>
      <protection locked="0"/>
    </xf>
    <xf numFmtId="0" fontId="34" fillId="0" borderId="0" xfId="2" applyFont="1" applyAlignment="1" applyProtection="1">
      <alignment horizontal="left"/>
      <protection locked="0"/>
    </xf>
    <xf numFmtId="0" fontId="27" fillId="0" borderId="0" xfId="2" applyFont="1" applyAlignment="1" applyProtection="1">
      <alignment vertical="center"/>
      <protection locked="0"/>
    </xf>
    <xf numFmtId="0" fontId="28" fillId="0" borderId="0" xfId="2" applyFont="1" applyAlignment="1">
      <alignment horizontal="left"/>
    </xf>
    <xf numFmtId="43" fontId="28" fillId="0" borderId="0" xfId="1" applyFont="1" applyBorder="1"/>
    <xf numFmtId="0" fontId="29" fillId="0" borderId="0" xfId="2" applyFont="1" applyAlignment="1">
      <alignment wrapText="1"/>
    </xf>
    <xf numFmtId="43" fontId="26" fillId="0" borderId="0" xfId="1" applyFont="1" applyBorder="1"/>
    <xf numFmtId="43" fontId="30" fillId="0" borderId="0" xfId="1" applyFont="1" applyBorder="1"/>
    <xf numFmtId="0" fontId="28" fillId="0" borderId="0" xfId="2" applyFont="1" applyAlignment="1">
      <alignment horizontal="center" wrapText="1"/>
    </xf>
    <xf numFmtId="0" fontId="32" fillId="0" borderId="0" xfId="2" applyFont="1" applyAlignment="1">
      <alignment horizontal="right" wrapText="1"/>
    </xf>
    <xf numFmtId="0" fontId="28" fillId="0" borderId="0" xfId="2" applyFont="1"/>
    <xf numFmtId="43" fontId="33" fillId="0" borderId="0" xfId="1" applyFont="1" applyBorder="1" applyAlignment="1">
      <alignment horizontal="right"/>
    </xf>
    <xf numFmtId="0" fontId="30" fillId="0" borderId="0" xfId="2" applyFont="1" applyAlignment="1">
      <alignment wrapText="1"/>
    </xf>
    <xf numFmtId="0" fontId="34" fillId="0" borderId="0" xfId="2" applyFont="1" applyAlignment="1">
      <alignment horizontal="left" wrapText="1"/>
    </xf>
    <xf numFmtId="0" fontId="27" fillId="0" borderId="0" xfId="2" applyFont="1"/>
  </cellXfs>
  <cellStyles count="3">
    <cellStyle name="Millares" xfId="1" builtinId="3"/>
    <cellStyle name="Normal" xfId="0" builtinId="0"/>
    <cellStyle name="Normal 2" xfId="2" xr:uid="{03FFA4B1-6BDA-4A02-B723-57FBB7E9EC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273957</xdr:colOff>
      <xdr:row>1</xdr:row>
      <xdr:rowOff>39915</xdr:rowOff>
    </xdr:from>
    <xdr:to>
      <xdr:col>10</xdr:col>
      <xdr:colOff>1485446</xdr:colOff>
      <xdr:row>4</xdr:row>
      <xdr:rowOff>11340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DC9F9C42-58C3-4F18-90C7-39D766E6E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69957" y="201840"/>
          <a:ext cx="335189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457200</xdr:colOff>
          <xdr:row>0</xdr:row>
          <xdr:rowOff>180975</xdr:rowOff>
        </xdr:from>
        <xdr:to>
          <xdr:col>6</xdr:col>
          <xdr:colOff>171450</xdr:colOff>
          <xdr:row>4</xdr:row>
          <xdr:rowOff>38100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AED47A73-B33F-46FE-B628-CD950CE0E9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0</xdr:colOff>
      <xdr:row>1</xdr:row>
      <xdr:rowOff>0</xdr:rowOff>
    </xdr:from>
    <xdr:ext cx="1343025" cy="907142"/>
    <xdr:pic>
      <xdr:nvPicPr>
        <xdr:cNvPr id="3" name="Imagen 2">
          <a:extLst>
            <a:ext uri="{FF2B5EF4-FFF2-40B4-BE49-F238E27FC236}">
              <a16:creationId xmlns:a16="http://schemas.microsoft.com/office/drawing/2014/main" id="{BAB9DAF7-28E3-4FBC-B166-E08ABD6BB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161925"/>
          <a:ext cx="1343025" cy="90714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69BFB-04BC-4C2C-AB71-45BC7024F398}">
  <sheetPr>
    <tabColor rgb="FF002060"/>
    <pageSetUpPr fitToPage="1"/>
  </sheetPr>
  <dimension ref="A2:AS206"/>
  <sheetViews>
    <sheetView tabSelected="1" topLeftCell="A131" zoomScale="84" zoomScaleNormal="84" workbookViewId="0">
      <selection activeCell="D172" sqref="D172"/>
    </sheetView>
  </sheetViews>
  <sheetFormatPr baseColWidth="10" defaultColWidth="9.140625" defaultRowHeight="20.25" customHeight="1" x14ac:dyDescent="0.25"/>
  <cols>
    <col min="1" max="1" width="25.28515625" style="5" customWidth="1"/>
    <col min="2" max="2" width="32" style="2" customWidth="1"/>
    <col min="3" max="3" width="47" style="1" customWidth="1"/>
    <col min="4" max="4" width="16" style="1" customWidth="1"/>
    <col min="5" max="5" width="12.85546875" style="1" customWidth="1"/>
    <col min="6" max="6" width="13.140625" style="4" customWidth="1"/>
    <col min="7" max="7" width="16.7109375" style="1" customWidth="1"/>
    <col min="8" max="8" width="12.7109375" style="1" customWidth="1"/>
    <col min="9" max="9" width="17" style="1" customWidth="1"/>
    <col min="10" max="10" width="11.140625" style="1" customWidth="1"/>
    <col min="11" max="11" width="37.28515625" style="3" customWidth="1"/>
    <col min="12" max="12" width="15.5703125" style="1" customWidth="1"/>
    <col min="13" max="13" width="11.85546875" style="2" customWidth="1"/>
    <col min="14" max="16384" width="9.140625" style="1"/>
  </cols>
  <sheetData>
    <row r="2" spans="1:13" ht="20.25" customHeight="1" x14ac:dyDescent="0.25">
      <c r="A2" s="266" t="s">
        <v>10</v>
      </c>
      <c r="B2" s="265"/>
      <c r="C2" s="264"/>
      <c r="D2" s="263"/>
      <c r="E2" s="262"/>
      <c r="F2" s="261"/>
      <c r="G2" s="260"/>
      <c r="H2" s="256"/>
      <c r="I2" s="259"/>
      <c r="J2" s="258"/>
      <c r="K2" s="257"/>
      <c r="L2" s="256"/>
      <c r="M2" s="255"/>
    </row>
    <row r="3" spans="1:13" ht="20.25" customHeight="1" x14ac:dyDescent="0.2">
      <c r="A3" s="254"/>
      <c r="B3" s="253"/>
      <c r="C3" s="252"/>
      <c r="D3" s="251"/>
      <c r="E3" s="250"/>
      <c r="F3" s="249"/>
      <c r="G3" s="248"/>
      <c r="H3" s="244"/>
      <c r="I3" s="247"/>
      <c r="J3" s="246"/>
      <c r="K3" s="245"/>
      <c r="L3" s="244"/>
      <c r="M3" s="243"/>
    </row>
    <row r="4" spans="1:13" ht="20.25" customHeight="1" x14ac:dyDescent="0.2">
      <c r="A4" s="254"/>
      <c r="B4" s="253"/>
      <c r="C4" s="252"/>
      <c r="D4" s="251"/>
      <c r="E4" s="250"/>
      <c r="F4" s="249"/>
      <c r="G4" s="248"/>
      <c r="H4" s="244"/>
      <c r="I4" s="247"/>
      <c r="J4" s="246"/>
      <c r="K4" s="245"/>
      <c r="L4" s="244"/>
      <c r="M4" s="243"/>
    </row>
    <row r="5" spans="1:13" ht="20.25" customHeight="1" x14ac:dyDescent="0.2">
      <c r="A5" s="254"/>
      <c r="B5" s="253"/>
      <c r="C5" s="252"/>
      <c r="D5" s="251"/>
      <c r="E5" s="250"/>
      <c r="F5" s="249"/>
      <c r="G5" s="248"/>
      <c r="H5" s="244"/>
      <c r="I5" s="247"/>
      <c r="J5" s="246"/>
      <c r="K5" s="245"/>
      <c r="L5" s="244"/>
      <c r="M5" s="243"/>
    </row>
    <row r="6" spans="1:13" ht="20.25" customHeight="1" x14ac:dyDescent="0.2">
      <c r="A6" s="242" t="s">
        <v>292</v>
      </c>
      <c r="B6" s="242"/>
      <c r="C6" s="242"/>
      <c r="D6" s="242"/>
      <c r="E6" s="242"/>
      <c r="F6" s="242"/>
      <c r="G6" s="242"/>
      <c r="H6" s="242"/>
      <c r="I6" s="242"/>
      <c r="J6" s="242"/>
      <c r="K6" s="242"/>
      <c r="L6" s="242"/>
      <c r="M6" s="242"/>
    </row>
    <row r="7" spans="1:13" ht="20.25" customHeight="1" x14ac:dyDescent="0.2">
      <c r="A7" s="241" t="s">
        <v>291</v>
      </c>
      <c r="B7" s="241"/>
      <c r="C7" s="241"/>
      <c r="D7" s="241"/>
      <c r="E7" s="241"/>
      <c r="F7" s="241"/>
      <c r="G7" s="241"/>
      <c r="H7" s="241"/>
      <c r="I7" s="241"/>
      <c r="J7" s="241"/>
      <c r="K7" s="241"/>
      <c r="L7" s="241"/>
      <c r="M7" s="241"/>
    </row>
    <row r="8" spans="1:13" ht="20.25" customHeight="1" x14ac:dyDescent="0.25">
      <c r="A8" s="240"/>
      <c r="B8" s="239" t="s">
        <v>10</v>
      </c>
      <c r="C8" s="238"/>
      <c r="D8" s="237"/>
      <c r="E8" s="230"/>
      <c r="F8" s="236"/>
      <c r="G8" s="235"/>
      <c r="H8" s="234"/>
      <c r="I8" s="233"/>
      <c r="J8" s="232"/>
      <c r="K8" s="231"/>
      <c r="L8" s="230"/>
      <c r="M8" s="229"/>
    </row>
    <row r="9" spans="1:13" ht="53.25" customHeight="1" x14ac:dyDescent="0.2">
      <c r="A9" s="228" t="s">
        <v>290</v>
      </c>
      <c r="B9" s="227" t="s">
        <v>289</v>
      </c>
      <c r="C9" s="227" t="s">
        <v>288</v>
      </c>
      <c r="D9" s="227" t="s">
        <v>287</v>
      </c>
      <c r="E9" s="227" t="s">
        <v>286</v>
      </c>
      <c r="F9" s="228" t="s">
        <v>285</v>
      </c>
      <c r="G9" s="227" t="s">
        <v>284</v>
      </c>
      <c r="H9" s="227" t="s">
        <v>283</v>
      </c>
      <c r="I9" s="227" t="s">
        <v>282</v>
      </c>
      <c r="J9" s="227" t="s">
        <v>281</v>
      </c>
      <c r="K9" s="227" t="s">
        <v>280</v>
      </c>
      <c r="L9" s="227" t="s">
        <v>279</v>
      </c>
      <c r="M9" s="227" t="s">
        <v>278</v>
      </c>
    </row>
    <row r="10" spans="1:13" s="69" customFormat="1" ht="50.1" customHeight="1" x14ac:dyDescent="0.2">
      <c r="A10" s="174" t="s">
        <v>277</v>
      </c>
      <c r="B10" s="147" t="s">
        <v>264</v>
      </c>
      <c r="C10" s="147" t="s">
        <v>263</v>
      </c>
      <c r="D10" s="221">
        <v>94985.1</v>
      </c>
      <c r="E10" s="174" t="s">
        <v>15</v>
      </c>
      <c r="F10" s="171" t="s">
        <v>257</v>
      </c>
      <c r="G10" s="221">
        <v>94985.1</v>
      </c>
      <c r="H10" s="174"/>
      <c r="I10" s="221">
        <v>94985.1</v>
      </c>
      <c r="J10" s="174" t="s">
        <v>262</v>
      </c>
      <c r="K10" s="147" t="s">
        <v>261</v>
      </c>
      <c r="L10" s="221">
        <v>94985.1</v>
      </c>
      <c r="M10" s="154" t="s">
        <v>177</v>
      </c>
    </row>
    <row r="11" spans="1:13" s="69" customFormat="1" ht="50.1" customHeight="1" x14ac:dyDescent="0.2">
      <c r="A11" s="174" t="s">
        <v>276</v>
      </c>
      <c r="B11" s="147" t="s">
        <v>264</v>
      </c>
      <c r="C11" s="147" t="s">
        <v>263</v>
      </c>
      <c r="D11" s="221">
        <v>250974.9</v>
      </c>
      <c r="E11" s="174" t="s">
        <v>15</v>
      </c>
      <c r="F11" s="171" t="s">
        <v>257</v>
      </c>
      <c r="G11" s="221">
        <v>250974.9</v>
      </c>
      <c r="H11" s="174"/>
      <c r="I11" s="221">
        <v>250974.9</v>
      </c>
      <c r="J11" s="174" t="s">
        <v>262</v>
      </c>
      <c r="K11" s="147" t="s">
        <v>261</v>
      </c>
      <c r="L11" s="221">
        <v>250974.9</v>
      </c>
      <c r="M11" s="154" t="s">
        <v>177</v>
      </c>
    </row>
    <row r="12" spans="1:13" s="69" customFormat="1" ht="50.1" customHeight="1" x14ac:dyDescent="0.2">
      <c r="A12" s="174" t="s">
        <v>275</v>
      </c>
      <c r="B12" s="147" t="s">
        <v>264</v>
      </c>
      <c r="C12" s="147" t="s">
        <v>263</v>
      </c>
      <c r="D12" s="221">
        <v>125047.8</v>
      </c>
      <c r="E12" s="174" t="s">
        <v>15</v>
      </c>
      <c r="F12" s="171" t="s">
        <v>274</v>
      </c>
      <c r="G12" s="221">
        <v>125047.8</v>
      </c>
      <c r="H12" s="174"/>
      <c r="I12" s="221">
        <v>125047.8</v>
      </c>
      <c r="J12" s="174" t="s">
        <v>262</v>
      </c>
      <c r="K12" s="147" t="s">
        <v>261</v>
      </c>
      <c r="L12" s="221">
        <v>125047.8</v>
      </c>
      <c r="M12" s="154" t="s">
        <v>177</v>
      </c>
    </row>
    <row r="13" spans="1:13" s="69" customFormat="1" ht="50.1" customHeight="1" x14ac:dyDescent="0.2">
      <c r="A13" s="174" t="s">
        <v>273</v>
      </c>
      <c r="B13" s="147" t="s">
        <v>264</v>
      </c>
      <c r="C13" s="147" t="s">
        <v>263</v>
      </c>
      <c r="D13" s="221">
        <v>15598.98</v>
      </c>
      <c r="E13" s="174" t="s">
        <v>15</v>
      </c>
      <c r="F13" s="171" t="s">
        <v>272</v>
      </c>
      <c r="G13" s="221">
        <v>15598.98</v>
      </c>
      <c r="H13" s="174"/>
      <c r="I13" s="221">
        <v>15598.98</v>
      </c>
      <c r="J13" s="174" t="s">
        <v>262</v>
      </c>
      <c r="K13" s="147" t="s">
        <v>261</v>
      </c>
      <c r="L13" s="221">
        <v>15598.98</v>
      </c>
      <c r="M13" s="154" t="s">
        <v>177</v>
      </c>
    </row>
    <row r="14" spans="1:13" s="69" customFormat="1" ht="50.1" customHeight="1" x14ac:dyDescent="0.2">
      <c r="A14" s="174" t="s">
        <v>271</v>
      </c>
      <c r="B14" s="147" t="s">
        <v>264</v>
      </c>
      <c r="C14" s="147" t="s">
        <v>263</v>
      </c>
      <c r="D14" s="221">
        <v>227642.18</v>
      </c>
      <c r="E14" s="174" t="s">
        <v>15</v>
      </c>
      <c r="F14" s="171" t="s">
        <v>269</v>
      </c>
      <c r="G14" s="221">
        <v>227642.18</v>
      </c>
      <c r="H14" s="174"/>
      <c r="I14" s="221">
        <v>227642.18</v>
      </c>
      <c r="J14" s="174" t="s">
        <v>262</v>
      </c>
      <c r="K14" s="147" t="s">
        <v>261</v>
      </c>
      <c r="L14" s="221">
        <v>227642.18</v>
      </c>
      <c r="M14" s="154" t="s">
        <v>177</v>
      </c>
    </row>
    <row r="15" spans="1:13" s="69" customFormat="1" ht="50.1" customHeight="1" x14ac:dyDescent="0.2">
      <c r="A15" s="174" t="s">
        <v>270</v>
      </c>
      <c r="B15" s="147" t="s">
        <v>264</v>
      </c>
      <c r="C15" s="147" t="s">
        <v>263</v>
      </c>
      <c r="D15" s="221">
        <v>81717.3</v>
      </c>
      <c r="E15" s="174" t="s">
        <v>15</v>
      </c>
      <c r="F15" s="171" t="s">
        <v>269</v>
      </c>
      <c r="G15" s="221">
        <v>81717.3</v>
      </c>
      <c r="H15" s="174"/>
      <c r="I15" s="221">
        <v>81717.3</v>
      </c>
      <c r="J15" s="174" t="s">
        <v>262</v>
      </c>
      <c r="K15" s="147" t="s">
        <v>261</v>
      </c>
      <c r="L15" s="221">
        <v>81717.3</v>
      </c>
      <c r="M15" s="154" t="s">
        <v>177</v>
      </c>
    </row>
    <row r="16" spans="1:13" s="69" customFormat="1" ht="50.1" customHeight="1" x14ac:dyDescent="0.2">
      <c r="A16" s="174" t="s">
        <v>268</v>
      </c>
      <c r="B16" s="147" t="s">
        <v>264</v>
      </c>
      <c r="C16" s="147" t="s">
        <v>263</v>
      </c>
      <c r="D16" s="221">
        <v>332692.2</v>
      </c>
      <c r="E16" s="174" t="s">
        <v>15</v>
      </c>
      <c r="F16" s="171" t="s">
        <v>267</v>
      </c>
      <c r="G16" s="221">
        <v>332692.2</v>
      </c>
      <c r="H16" s="174"/>
      <c r="I16" s="221">
        <v>332692.2</v>
      </c>
      <c r="J16" s="174" t="s">
        <v>262</v>
      </c>
      <c r="K16" s="147" t="s">
        <v>261</v>
      </c>
      <c r="L16" s="221">
        <v>332692.2</v>
      </c>
      <c r="M16" s="154" t="s">
        <v>177</v>
      </c>
    </row>
    <row r="17" spans="1:13" s="69" customFormat="1" ht="50.1" customHeight="1" x14ac:dyDescent="0.2">
      <c r="A17" s="174" t="s">
        <v>266</v>
      </c>
      <c r="B17" s="147" t="s">
        <v>264</v>
      </c>
      <c r="C17" s="147" t="s">
        <v>263</v>
      </c>
      <c r="D17" s="221">
        <v>77994.899999999994</v>
      </c>
      <c r="E17" s="174" t="s">
        <v>15</v>
      </c>
      <c r="F17" s="171" t="s">
        <v>244</v>
      </c>
      <c r="G17" s="221">
        <v>77994.899999999994</v>
      </c>
      <c r="H17" s="174"/>
      <c r="I17" s="221">
        <v>77994.899999999994</v>
      </c>
      <c r="J17" s="174" t="s">
        <v>262</v>
      </c>
      <c r="K17" s="147" t="s">
        <v>261</v>
      </c>
      <c r="L17" s="221">
        <v>77994.899999999994</v>
      </c>
      <c r="M17" s="154" t="s">
        <v>177</v>
      </c>
    </row>
    <row r="18" spans="1:13" s="69" customFormat="1" ht="50.1" customHeight="1" x14ac:dyDescent="0.2">
      <c r="A18" s="174" t="s">
        <v>265</v>
      </c>
      <c r="B18" s="147" t="s">
        <v>264</v>
      </c>
      <c r="C18" s="147" t="s">
        <v>263</v>
      </c>
      <c r="D18" s="221">
        <v>786642.44</v>
      </c>
      <c r="E18" s="174" t="s">
        <v>15</v>
      </c>
      <c r="F18" s="222">
        <v>43959</v>
      </c>
      <c r="G18" s="221">
        <v>786642.44</v>
      </c>
      <c r="H18" s="174"/>
      <c r="I18" s="221">
        <v>786642.44</v>
      </c>
      <c r="J18" s="174" t="s">
        <v>262</v>
      </c>
      <c r="K18" s="147" t="s">
        <v>261</v>
      </c>
      <c r="L18" s="221">
        <v>786642.44</v>
      </c>
      <c r="M18" s="154" t="s">
        <v>177</v>
      </c>
    </row>
    <row r="19" spans="1:13" s="69" customFormat="1" ht="25.5" customHeight="1" x14ac:dyDescent="0.25">
      <c r="A19" s="219"/>
      <c r="B19" s="166"/>
      <c r="C19" s="166" t="s">
        <v>225</v>
      </c>
      <c r="D19" s="217">
        <f>SUM(D10:D18)</f>
        <v>1993295.7999999998</v>
      </c>
      <c r="E19" s="219"/>
      <c r="F19" s="163"/>
      <c r="G19" s="220">
        <v>1993295.8</v>
      </c>
      <c r="H19" s="219"/>
      <c r="I19" s="217">
        <v>1993295.8</v>
      </c>
      <c r="J19" s="219"/>
      <c r="K19" s="218"/>
      <c r="L19" s="217">
        <v>1993295.8</v>
      </c>
      <c r="M19" s="160"/>
    </row>
    <row r="20" spans="1:13" s="69" customFormat="1" ht="25.5" customHeight="1" x14ac:dyDescent="0.25">
      <c r="A20" s="189"/>
      <c r="B20" s="184"/>
      <c r="C20" s="184"/>
      <c r="D20" s="224"/>
      <c r="E20" s="189"/>
      <c r="F20" s="182"/>
      <c r="G20" s="226"/>
      <c r="H20" s="189"/>
      <c r="I20" s="224"/>
      <c r="J20" s="189"/>
      <c r="K20" s="225"/>
      <c r="L20" s="224"/>
      <c r="M20" s="179"/>
    </row>
    <row r="21" spans="1:13" s="69" customFormat="1" ht="50.1" customHeight="1" x14ac:dyDescent="0.2">
      <c r="A21" s="149" t="s">
        <v>260</v>
      </c>
      <c r="B21" s="173" t="s">
        <v>238</v>
      </c>
      <c r="C21" s="147" t="s">
        <v>237</v>
      </c>
      <c r="D21" s="221">
        <v>250000</v>
      </c>
      <c r="E21" s="174" t="s">
        <v>15</v>
      </c>
      <c r="F21" s="222">
        <v>43750</v>
      </c>
      <c r="G21" s="221">
        <v>250000</v>
      </c>
      <c r="H21" s="174"/>
      <c r="I21" s="221">
        <v>250000</v>
      </c>
      <c r="J21" s="174" t="s">
        <v>235</v>
      </c>
      <c r="K21" s="147" t="s">
        <v>234</v>
      </c>
      <c r="L21" s="221">
        <v>150000</v>
      </c>
      <c r="M21" s="154" t="s">
        <v>177</v>
      </c>
    </row>
    <row r="22" spans="1:13" s="69" customFormat="1" ht="50.1" customHeight="1" x14ac:dyDescent="0.2">
      <c r="A22" s="149" t="s">
        <v>260</v>
      </c>
      <c r="B22" s="173" t="s">
        <v>238</v>
      </c>
      <c r="C22" s="147" t="s">
        <v>237</v>
      </c>
      <c r="D22" s="174" t="s">
        <v>217</v>
      </c>
      <c r="E22" s="174" t="s">
        <v>15</v>
      </c>
      <c r="F22" s="222">
        <v>43750</v>
      </c>
      <c r="G22" s="174" t="s">
        <v>230</v>
      </c>
      <c r="H22" s="174"/>
      <c r="I22" s="174" t="s">
        <v>217</v>
      </c>
      <c r="J22" s="174" t="s">
        <v>111</v>
      </c>
      <c r="K22" s="147" t="s">
        <v>234</v>
      </c>
      <c r="L22" s="221">
        <v>100000</v>
      </c>
      <c r="M22" s="154" t="s">
        <v>177</v>
      </c>
    </row>
    <row r="23" spans="1:13" s="69" customFormat="1" ht="50.1" customHeight="1" x14ac:dyDescent="0.2">
      <c r="A23" s="149" t="s">
        <v>259</v>
      </c>
      <c r="B23" s="173" t="s">
        <v>238</v>
      </c>
      <c r="C23" s="147" t="s">
        <v>237</v>
      </c>
      <c r="D23" s="221">
        <v>50000</v>
      </c>
      <c r="E23" s="174" t="s">
        <v>15</v>
      </c>
      <c r="F23" s="171" t="s">
        <v>257</v>
      </c>
      <c r="G23" s="221">
        <v>50000</v>
      </c>
      <c r="H23" s="174"/>
      <c r="I23" s="221">
        <v>50000</v>
      </c>
      <c r="J23" s="174" t="s">
        <v>235</v>
      </c>
      <c r="K23" s="147" t="s">
        <v>234</v>
      </c>
      <c r="L23" s="221">
        <v>30000</v>
      </c>
      <c r="M23" s="154" t="s">
        <v>177</v>
      </c>
    </row>
    <row r="24" spans="1:13" s="69" customFormat="1" ht="50.1" customHeight="1" x14ac:dyDescent="0.2">
      <c r="A24" s="149" t="s">
        <v>259</v>
      </c>
      <c r="B24" s="173" t="s">
        <v>238</v>
      </c>
      <c r="C24" s="147" t="s">
        <v>237</v>
      </c>
      <c r="D24" s="174" t="s">
        <v>217</v>
      </c>
      <c r="E24" s="174" t="s">
        <v>15</v>
      </c>
      <c r="F24" s="171" t="s">
        <v>257</v>
      </c>
      <c r="G24" s="174" t="s">
        <v>230</v>
      </c>
      <c r="H24" s="174"/>
      <c r="I24" s="174" t="s">
        <v>217</v>
      </c>
      <c r="J24" s="174" t="s">
        <v>111</v>
      </c>
      <c r="K24" s="147" t="s">
        <v>234</v>
      </c>
      <c r="L24" s="221">
        <v>20000</v>
      </c>
      <c r="M24" s="154" t="s">
        <v>177</v>
      </c>
    </row>
    <row r="25" spans="1:13" s="69" customFormat="1" ht="50.1" customHeight="1" x14ac:dyDescent="0.2">
      <c r="A25" s="149" t="s">
        <v>258</v>
      </c>
      <c r="B25" s="173" t="s">
        <v>238</v>
      </c>
      <c r="C25" s="147" t="s">
        <v>237</v>
      </c>
      <c r="D25" s="221">
        <v>200000</v>
      </c>
      <c r="E25" s="174" t="s">
        <v>15</v>
      </c>
      <c r="F25" s="171" t="s">
        <v>257</v>
      </c>
      <c r="G25" s="221">
        <v>200000</v>
      </c>
      <c r="H25" s="174"/>
      <c r="I25" s="221">
        <v>200000</v>
      </c>
      <c r="J25" s="174" t="s">
        <v>235</v>
      </c>
      <c r="K25" s="147" t="s">
        <v>234</v>
      </c>
      <c r="L25" s="221">
        <v>125000</v>
      </c>
      <c r="M25" s="154" t="s">
        <v>177</v>
      </c>
    </row>
    <row r="26" spans="1:13" s="69" customFormat="1" ht="50.1" customHeight="1" x14ac:dyDescent="0.2">
      <c r="A26" s="149" t="s">
        <v>258</v>
      </c>
      <c r="B26" s="173" t="s">
        <v>238</v>
      </c>
      <c r="C26" s="147" t="s">
        <v>237</v>
      </c>
      <c r="D26" s="174" t="s">
        <v>217</v>
      </c>
      <c r="E26" s="174" t="s">
        <v>15</v>
      </c>
      <c r="F26" s="171" t="s">
        <v>257</v>
      </c>
      <c r="G26" s="174" t="s">
        <v>230</v>
      </c>
      <c r="H26" s="174"/>
      <c r="I26" s="174" t="s">
        <v>217</v>
      </c>
      <c r="J26" s="174" t="s">
        <v>111</v>
      </c>
      <c r="K26" s="147" t="s">
        <v>110</v>
      </c>
      <c r="L26" s="221">
        <v>75000</v>
      </c>
      <c r="M26" s="154" t="s">
        <v>177</v>
      </c>
    </row>
    <row r="27" spans="1:13" s="69" customFormat="1" ht="50.1" customHeight="1" x14ac:dyDescent="0.2">
      <c r="A27" s="149" t="s">
        <v>256</v>
      </c>
      <c r="B27" s="173" t="s">
        <v>238</v>
      </c>
      <c r="C27" s="147" t="s">
        <v>237</v>
      </c>
      <c r="D27" s="221">
        <v>200000</v>
      </c>
      <c r="E27" s="174" t="s">
        <v>15</v>
      </c>
      <c r="F27" s="222">
        <v>44013</v>
      </c>
      <c r="G27" s="221">
        <v>200000</v>
      </c>
      <c r="H27" s="174"/>
      <c r="I27" s="221">
        <v>200000</v>
      </c>
      <c r="J27" s="174" t="s">
        <v>111</v>
      </c>
      <c r="K27" s="147" t="s">
        <v>110</v>
      </c>
      <c r="L27" s="221">
        <v>125000</v>
      </c>
      <c r="M27" s="154" t="s">
        <v>177</v>
      </c>
    </row>
    <row r="28" spans="1:13" s="69" customFormat="1" ht="50.1" customHeight="1" x14ac:dyDescent="0.2">
      <c r="A28" s="149" t="s">
        <v>256</v>
      </c>
      <c r="B28" s="173" t="s">
        <v>238</v>
      </c>
      <c r="C28" s="147" t="s">
        <v>237</v>
      </c>
      <c r="D28" s="174" t="s">
        <v>217</v>
      </c>
      <c r="E28" s="174" t="s">
        <v>15</v>
      </c>
      <c r="F28" s="222">
        <v>44013</v>
      </c>
      <c r="G28" s="174" t="s">
        <v>230</v>
      </c>
      <c r="H28" s="174"/>
      <c r="I28" s="174" t="s">
        <v>217</v>
      </c>
      <c r="J28" s="174" t="s">
        <v>111</v>
      </c>
      <c r="K28" s="147" t="s">
        <v>110</v>
      </c>
      <c r="L28" s="221">
        <v>75000</v>
      </c>
      <c r="M28" s="154" t="s">
        <v>177</v>
      </c>
    </row>
    <row r="29" spans="1:13" s="69" customFormat="1" ht="50.1" customHeight="1" x14ac:dyDescent="0.2">
      <c r="A29" s="149" t="s">
        <v>255</v>
      </c>
      <c r="B29" s="173" t="s">
        <v>238</v>
      </c>
      <c r="C29" s="147" t="s">
        <v>237</v>
      </c>
      <c r="D29" s="221">
        <v>250000</v>
      </c>
      <c r="E29" s="174" t="s">
        <v>15</v>
      </c>
      <c r="F29" s="171" t="s">
        <v>254</v>
      </c>
      <c r="G29" s="221">
        <v>250000</v>
      </c>
      <c r="H29" s="174"/>
      <c r="I29" s="221">
        <v>250000</v>
      </c>
      <c r="J29" s="174" t="s">
        <v>235</v>
      </c>
      <c r="K29" s="147" t="s">
        <v>234</v>
      </c>
      <c r="L29" s="221">
        <v>150000</v>
      </c>
      <c r="M29" s="154" t="s">
        <v>177</v>
      </c>
    </row>
    <row r="30" spans="1:13" s="69" customFormat="1" ht="50.1" customHeight="1" x14ac:dyDescent="0.2">
      <c r="A30" s="149" t="s">
        <v>255</v>
      </c>
      <c r="B30" s="173" t="s">
        <v>238</v>
      </c>
      <c r="C30" s="147" t="s">
        <v>237</v>
      </c>
      <c r="D30" s="174" t="s">
        <v>217</v>
      </c>
      <c r="E30" s="174" t="s">
        <v>15</v>
      </c>
      <c r="F30" s="171" t="s">
        <v>254</v>
      </c>
      <c r="G30" s="174" t="s">
        <v>230</v>
      </c>
      <c r="H30" s="174"/>
      <c r="I30" s="174" t="s">
        <v>217</v>
      </c>
      <c r="J30" s="174" t="s">
        <v>111</v>
      </c>
      <c r="K30" s="147" t="s">
        <v>110</v>
      </c>
      <c r="L30" s="221">
        <v>100000</v>
      </c>
      <c r="M30" s="154" t="s">
        <v>177</v>
      </c>
    </row>
    <row r="31" spans="1:13" s="69" customFormat="1" ht="50.1" customHeight="1" x14ac:dyDescent="0.2">
      <c r="A31" s="149" t="s">
        <v>253</v>
      </c>
      <c r="B31" s="173" t="s">
        <v>238</v>
      </c>
      <c r="C31" s="147" t="s">
        <v>237</v>
      </c>
      <c r="D31" s="221">
        <v>200000</v>
      </c>
      <c r="E31" s="174" t="s">
        <v>15</v>
      </c>
      <c r="F31" s="171" t="s">
        <v>252</v>
      </c>
      <c r="G31" s="221">
        <v>200000</v>
      </c>
      <c r="H31" s="174"/>
      <c r="I31" s="221">
        <v>200000</v>
      </c>
      <c r="J31" s="174" t="s">
        <v>235</v>
      </c>
      <c r="K31" s="147" t="s">
        <v>234</v>
      </c>
      <c r="L31" s="221">
        <v>125000</v>
      </c>
      <c r="M31" s="154" t="s">
        <v>177</v>
      </c>
    </row>
    <row r="32" spans="1:13" s="69" customFormat="1" ht="50.1" customHeight="1" x14ac:dyDescent="0.2">
      <c r="A32" s="149" t="s">
        <v>253</v>
      </c>
      <c r="B32" s="173" t="s">
        <v>238</v>
      </c>
      <c r="C32" s="147" t="s">
        <v>237</v>
      </c>
      <c r="D32" s="174" t="s">
        <v>217</v>
      </c>
      <c r="E32" s="174" t="s">
        <v>15</v>
      </c>
      <c r="F32" s="171" t="s">
        <v>252</v>
      </c>
      <c r="G32" s="174" t="s">
        <v>230</v>
      </c>
      <c r="H32" s="174"/>
      <c r="I32" s="174" t="s">
        <v>217</v>
      </c>
      <c r="J32" s="174" t="s">
        <v>111</v>
      </c>
      <c r="K32" s="147" t="s">
        <v>237</v>
      </c>
      <c r="L32" s="221">
        <v>75000</v>
      </c>
      <c r="M32" s="154" t="s">
        <v>177</v>
      </c>
    </row>
    <row r="33" spans="1:13" s="69" customFormat="1" ht="50.1" customHeight="1" x14ac:dyDescent="0.2">
      <c r="A33" s="149" t="s">
        <v>251</v>
      </c>
      <c r="B33" s="173" t="s">
        <v>238</v>
      </c>
      <c r="C33" s="147" t="s">
        <v>237</v>
      </c>
      <c r="D33" s="221">
        <v>200000</v>
      </c>
      <c r="E33" s="174" t="s">
        <v>15</v>
      </c>
      <c r="F33" s="171" t="s">
        <v>250</v>
      </c>
      <c r="G33" s="221">
        <v>200000</v>
      </c>
      <c r="H33" s="174"/>
      <c r="I33" s="221">
        <v>200000</v>
      </c>
      <c r="J33" s="174" t="s">
        <v>235</v>
      </c>
      <c r="K33" s="147" t="s">
        <v>234</v>
      </c>
      <c r="L33" s="221">
        <v>125000</v>
      </c>
      <c r="M33" s="154" t="s">
        <v>177</v>
      </c>
    </row>
    <row r="34" spans="1:13" s="69" customFormat="1" ht="50.1" customHeight="1" x14ac:dyDescent="0.2">
      <c r="A34" s="149" t="s">
        <v>251</v>
      </c>
      <c r="B34" s="173" t="s">
        <v>238</v>
      </c>
      <c r="C34" s="147" t="s">
        <v>237</v>
      </c>
      <c r="D34" s="174" t="s">
        <v>217</v>
      </c>
      <c r="E34" s="174" t="s">
        <v>15</v>
      </c>
      <c r="F34" s="171" t="s">
        <v>250</v>
      </c>
      <c r="G34" s="174" t="s">
        <v>230</v>
      </c>
      <c r="H34" s="174"/>
      <c r="I34" s="174" t="s">
        <v>217</v>
      </c>
      <c r="J34" s="174" t="s">
        <v>111</v>
      </c>
      <c r="K34" s="147" t="s">
        <v>110</v>
      </c>
      <c r="L34" s="221">
        <v>75000</v>
      </c>
      <c r="M34" s="154" t="s">
        <v>177</v>
      </c>
    </row>
    <row r="35" spans="1:13" s="69" customFormat="1" ht="50.1" customHeight="1" x14ac:dyDescent="0.2">
      <c r="A35" s="149" t="s">
        <v>249</v>
      </c>
      <c r="B35" s="173" t="s">
        <v>238</v>
      </c>
      <c r="C35" s="147" t="s">
        <v>237</v>
      </c>
      <c r="D35" s="221">
        <v>200000</v>
      </c>
      <c r="E35" s="174" t="s">
        <v>15</v>
      </c>
      <c r="F35" s="222">
        <v>43892</v>
      </c>
      <c r="G35" s="221">
        <v>200000</v>
      </c>
      <c r="H35" s="174"/>
      <c r="I35" s="221">
        <v>200000</v>
      </c>
      <c r="J35" s="174" t="s">
        <v>111</v>
      </c>
      <c r="K35" s="147" t="s">
        <v>110</v>
      </c>
      <c r="L35" s="221">
        <v>135000</v>
      </c>
      <c r="M35" s="154" t="s">
        <v>177</v>
      </c>
    </row>
    <row r="36" spans="1:13" s="69" customFormat="1" ht="50.1" customHeight="1" x14ac:dyDescent="0.2">
      <c r="A36" s="149" t="s">
        <v>249</v>
      </c>
      <c r="B36" s="173" t="s">
        <v>238</v>
      </c>
      <c r="C36" s="147" t="s">
        <v>237</v>
      </c>
      <c r="D36" s="174" t="s">
        <v>217</v>
      </c>
      <c r="E36" s="174" t="s">
        <v>15</v>
      </c>
      <c r="F36" s="222">
        <v>43892</v>
      </c>
      <c r="G36" s="174" t="s">
        <v>230</v>
      </c>
      <c r="H36" s="174"/>
      <c r="I36" s="174" t="s">
        <v>217</v>
      </c>
      <c r="J36" s="174" t="s">
        <v>111</v>
      </c>
      <c r="K36" s="147" t="s">
        <v>110</v>
      </c>
      <c r="L36" s="221">
        <v>65000</v>
      </c>
      <c r="M36" s="154" t="s">
        <v>177</v>
      </c>
    </row>
    <row r="37" spans="1:13" s="69" customFormat="1" ht="50.1" customHeight="1" x14ac:dyDescent="0.2">
      <c r="A37" s="149" t="s">
        <v>248</v>
      </c>
      <c r="B37" s="173" t="s">
        <v>238</v>
      </c>
      <c r="C37" s="147" t="s">
        <v>237</v>
      </c>
      <c r="D37" s="221">
        <v>200000</v>
      </c>
      <c r="E37" s="174" t="s">
        <v>15</v>
      </c>
      <c r="F37" s="222">
        <v>44106</v>
      </c>
      <c r="G37" s="221">
        <v>200000</v>
      </c>
      <c r="H37" s="174"/>
      <c r="I37" s="221">
        <v>200000</v>
      </c>
      <c r="J37" s="174" t="s">
        <v>111</v>
      </c>
      <c r="K37" s="147" t="s">
        <v>110</v>
      </c>
      <c r="L37" s="221">
        <v>135000</v>
      </c>
      <c r="M37" s="154" t="s">
        <v>177</v>
      </c>
    </row>
    <row r="38" spans="1:13" s="69" customFormat="1" ht="50.1" customHeight="1" x14ac:dyDescent="0.2">
      <c r="A38" s="149" t="s">
        <v>248</v>
      </c>
      <c r="B38" s="173" t="s">
        <v>238</v>
      </c>
      <c r="C38" s="147" t="s">
        <v>237</v>
      </c>
      <c r="D38" s="174" t="s">
        <v>217</v>
      </c>
      <c r="E38" s="174" t="s">
        <v>15</v>
      </c>
      <c r="F38" s="222">
        <v>44106</v>
      </c>
      <c r="G38" s="174" t="s">
        <v>230</v>
      </c>
      <c r="H38" s="174"/>
      <c r="I38" s="174" t="s">
        <v>217</v>
      </c>
      <c r="J38" s="174" t="s">
        <v>111</v>
      </c>
      <c r="K38" s="147" t="s">
        <v>110</v>
      </c>
      <c r="L38" s="221">
        <v>65000</v>
      </c>
      <c r="M38" s="154" t="s">
        <v>177</v>
      </c>
    </row>
    <row r="39" spans="1:13" s="69" customFormat="1" ht="50.1" customHeight="1" x14ac:dyDescent="0.2">
      <c r="A39" s="149" t="s">
        <v>247</v>
      </c>
      <c r="B39" s="173" t="s">
        <v>238</v>
      </c>
      <c r="C39" s="147" t="s">
        <v>237</v>
      </c>
      <c r="D39" s="221">
        <v>200000</v>
      </c>
      <c r="E39" s="174" t="s">
        <v>15</v>
      </c>
      <c r="F39" s="171" t="s">
        <v>246</v>
      </c>
      <c r="G39" s="221">
        <v>200000</v>
      </c>
      <c r="H39" s="174"/>
      <c r="I39" s="221">
        <v>200000</v>
      </c>
      <c r="J39" s="174" t="s">
        <v>111</v>
      </c>
      <c r="K39" s="147" t="s">
        <v>110</v>
      </c>
      <c r="L39" s="221">
        <v>125000</v>
      </c>
      <c r="M39" s="154" t="s">
        <v>177</v>
      </c>
    </row>
    <row r="40" spans="1:13" s="69" customFormat="1" ht="50.1" customHeight="1" x14ac:dyDescent="0.2">
      <c r="A40" s="149" t="s">
        <v>247</v>
      </c>
      <c r="B40" s="173" t="s">
        <v>238</v>
      </c>
      <c r="C40" s="147" t="s">
        <v>237</v>
      </c>
      <c r="D40" s="174" t="s">
        <v>217</v>
      </c>
      <c r="E40" s="174" t="s">
        <v>15</v>
      </c>
      <c r="F40" s="171" t="s">
        <v>246</v>
      </c>
      <c r="G40" s="174" t="s">
        <v>230</v>
      </c>
      <c r="H40" s="174"/>
      <c r="I40" s="174" t="s">
        <v>217</v>
      </c>
      <c r="J40" s="174" t="s">
        <v>111</v>
      </c>
      <c r="K40" s="147" t="s">
        <v>110</v>
      </c>
      <c r="L40" s="221">
        <v>75000</v>
      </c>
      <c r="M40" s="154" t="s">
        <v>177</v>
      </c>
    </row>
    <row r="41" spans="1:13" s="69" customFormat="1" ht="50.1" customHeight="1" x14ac:dyDescent="0.2">
      <c r="A41" s="149" t="s">
        <v>245</v>
      </c>
      <c r="B41" s="173" t="s">
        <v>238</v>
      </c>
      <c r="C41" s="147" t="s">
        <v>237</v>
      </c>
      <c r="D41" s="221">
        <v>200000</v>
      </c>
      <c r="E41" s="174" t="s">
        <v>15</v>
      </c>
      <c r="F41" s="171" t="s">
        <v>244</v>
      </c>
      <c r="G41" s="221">
        <v>200000</v>
      </c>
      <c r="H41" s="174"/>
      <c r="I41" s="221">
        <v>200000</v>
      </c>
      <c r="J41" s="174" t="s">
        <v>111</v>
      </c>
      <c r="K41" s="147" t="s">
        <v>110</v>
      </c>
      <c r="L41" s="221">
        <v>125000</v>
      </c>
      <c r="M41" s="154" t="s">
        <v>177</v>
      </c>
    </row>
    <row r="42" spans="1:13" s="69" customFormat="1" ht="50.1" customHeight="1" x14ac:dyDescent="0.2">
      <c r="A42" s="149" t="s">
        <v>245</v>
      </c>
      <c r="B42" s="173" t="s">
        <v>238</v>
      </c>
      <c r="C42" s="147" t="s">
        <v>237</v>
      </c>
      <c r="D42" s="174" t="s">
        <v>217</v>
      </c>
      <c r="E42" s="174" t="s">
        <v>15</v>
      </c>
      <c r="F42" s="171" t="s">
        <v>244</v>
      </c>
      <c r="G42" s="174" t="s">
        <v>230</v>
      </c>
      <c r="H42" s="174"/>
      <c r="I42" s="174" t="s">
        <v>217</v>
      </c>
      <c r="J42" s="174" t="s">
        <v>111</v>
      </c>
      <c r="K42" s="147" t="s">
        <v>110</v>
      </c>
      <c r="L42" s="221">
        <v>75000</v>
      </c>
      <c r="M42" s="154" t="s">
        <v>177</v>
      </c>
    </row>
    <row r="43" spans="1:13" s="69" customFormat="1" ht="50.1" customHeight="1" x14ac:dyDescent="0.2">
      <c r="A43" s="149" t="s">
        <v>243</v>
      </c>
      <c r="B43" s="173" t="s">
        <v>238</v>
      </c>
      <c r="C43" s="147" t="s">
        <v>237</v>
      </c>
      <c r="D43" s="221">
        <v>200000</v>
      </c>
      <c r="E43" s="174" t="s">
        <v>15</v>
      </c>
      <c r="F43" s="171" t="s">
        <v>242</v>
      </c>
      <c r="G43" s="221">
        <v>200000</v>
      </c>
      <c r="H43" s="174"/>
      <c r="I43" s="221">
        <v>200000</v>
      </c>
      <c r="J43" s="174" t="s">
        <v>111</v>
      </c>
      <c r="K43" s="147" t="s">
        <v>110</v>
      </c>
      <c r="L43" s="221">
        <v>125000</v>
      </c>
      <c r="M43" s="154" t="s">
        <v>177</v>
      </c>
    </row>
    <row r="44" spans="1:13" s="69" customFormat="1" ht="50.1" customHeight="1" x14ac:dyDescent="0.2">
      <c r="A44" s="149" t="s">
        <v>243</v>
      </c>
      <c r="B44" s="173" t="s">
        <v>238</v>
      </c>
      <c r="C44" s="147" t="s">
        <v>237</v>
      </c>
      <c r="D44" s="174" t="s">
        <v>217</v>
      </c>
      <c r="E44" s="174" t="s">
        <v>15</v>
      </c>
      <c r="F44" s="171" t="s">
        <v>242</v>
      </c>
      <c r="G44" s="174" t="s">
        <v>230</v>
      </c>
      <c r="H44" s="174"/>
      <c r="I44" s="174" t="s">
        <v>217</v>
      </c>
      <c r="J44" s="174" t="s">
        <v>111</v>
      </c>
      <c r="K44" s="147" t="s">
        <v>110</v>
      </c>
      <c r="L44" s="221">
        <v>75000</v>
      </c>
      <c r="M44" s="154" t="s">
        <v>177</v>
      </c>
    </row>
    <row r="45" spans="1:13" s="69" customFormat="1" ht="50.1" customHeight="1" x14ac:dyDescent="0.2">
      <c r="A45" s="149" t="s">
        <v>241</v>
      </c>
      <c r="B45" s="173" t="s">
        <v>238</v>
      </c>
      <c r="C45" s="147" t="s">
        <v>237</v>
      </c>
      <c r="D45" s="221">
        <v>200000</v>
      </c>
      <c r="E45" s="174" t="s">
        <v>15</v>
      </c>
      <c r="F45" s="222">
        <v>43954</v>
      </c>
      <c r="G45" s="221">
        <v>200000</v>
      </c>
      <c r="H45" s="174"/>
      <c r="I45" s="221">
        <v>200000</v>
      </c>
      <c r="J45" s="174" t="s">
        <v>235</v>
      </c>
      <c r="K45" s="147" t="s">
        <v>234</v>
      </c>
      <c r="L45" s="221">
        <v>125000</v>
      </c>
      <c r="M45" s="154" t="s">
        <v>177</v>
      </c>
    </row>
    <row r="46" spans="1:13" s="69" customFormat="1" ht="50.1" customHeight="1" x14ac:dyDescent="0.2">
      <c r="A46" s="149" t="s">
        <v>241</v>
      </c>
      <c r="B46" s="173" t="s">
        <v>238</v>
      </c>
      <c r="C46" s="147" t="s">
        <v>237</v>
      </c>
      <c r="D46" s="174" t="s">
        <v>217</v>
      </c>
      <c r="E46" s="174" t="s">
        <v>15</v>
      </c>
      <c r="F46" s="222">
        <v>43954</v>
      </c>
      <c r="G46" s="174" t="s">
        <v>230</v>
      </c>
      <c r="H46" s="174"/>
      <c r="I46" s="174" t="s">
        <v>217</v>
      </c>
      <c r="J46" s="174" t="s">
        <v>111</v>
      </c>
      <c r="K46" s="147" t="s">
        <v>110</v>
      </c>
      <c r="L46" s="221">
        <v>75000</v>
      </c>
      <c r="M46" s="154" t="s">
        <v>177</v>
      </c>
    </row>
    <row r="47" spans="1:13" s="69" customFormat="1" ht="50.1" customHeight="1" x14ac:dyDescent="0.2">
      <c r="A47" s="149" t="s">
        <v>240</v>
      </c>
      <c r="B47" s="173" t="s">
        <v>238</v>
      </c>
      <c r="C47" s="147" t="s">
        <v>237</v>
      </c>
      <c r="D47" s="221">
        <v>200000</v>
      </c>
      <c r="E47" s="174" t="s">
        <v>15</v>
      </c>
      <c r="F47" s="222">
        <v>44168</v>
      </c>
      <c r="G47" s="221">
        <v>200000</v>
      </c>
      <c r="H47" s="174"/>
      <c r="I47" s="221">
        <v>200000</v>
      </c>
      <c r="J47" s="174" t="s">
        <v>235</v>
      </c>
      <c r="K47" s="147" t="s">
        <v>234</v>
      </c>
      <c r="L47" s="221">
        <v>125000</v>
      </c>
      <c r="M47" s="154" t="s">
        <v>177</v>
      </c>
    </row>
    <row r="48" spans="1:13" s="69" customFormat="1" ht="50.1" customHeight="1" x14ac:dyDescent="0.2">
      <c r="A48" s="149" t="s">
        <v>240</v>
      </c>
      <c r="B48" s="173" t="s">
        <v>238</v>
      </c>
      <c r="C48" s="147" t="s">
        <v>237</v>
      </c>
      <c r="D48" s="174" t="s">
        <v>217</v>
      </c>
      <c r="E48" s="174" t="s">
        <v>15</v>
      </c>
      <c r="F48" s="222">
        <v>44168</v>
      </c>
      <c r="G48" s="174" t="s">
        <v>230</v>
      </c>
      <c r="H48" s="174"/>
      <c r="I48" s="174" t="s">
        <v>217</v>
      </c>
      <c r="J48" s="174" t="s">
        <v>111</v>
      </c>
      <c r="K48" s="147" t="s">
        <v>110</v>
      </c>
      <c r="L48" s="221">
        <v>75000</v>
      </c>
      <c r="M48" s="154" t="s">
        <v>177</v>
      </c>
    </row>
    <row r="49" spans="1:37" s="69" customFormat="1" ht="50.1" customHeight="1" x14ac:dyDescent="0.2">
      <c r="A49" s="149" t="s">
        <v>239</v>
      </c>
      <c r="B49" s="173" t="s">
        <v>238</v>
      </c>
      <c r="C49" s="147" t="s">
        <v>237</v>
      </c>
      <c r="D49" s="221">
        <v>200000</v>
      </c>
      <c r="E49" s="174" t="s">
        <v>15</v>
      </c>
      <c r="F49" s="171" t="s">
        <v>236</v>
      </c>
      <c r="G49" s="221">
        <v>200000</v>
      </c>
      <c r="H49" s="174"/>
      <c r="I49" s="221">
        <v>200000</v>
      </c>
      <c r="J49" s="174" t="s">
        <v>235</v>
      </c>
      <c r="K49" s="147" t="s">
        <v>234</v>
      </c>
      <c r="L49" s="221">
        <v>125000</v>
      </c>
      <c r="M49" s="154" t="s">
        <v>177</v>
      </c>
    </row>
    <row r="50" spans="1:37" s="69" customFormat="1" ht="50.1" customHeight="1" x14ac:dyDescent="0.2">
      <c r="A50" s="149" t="s">
        <v>239</v>
      </c>
      <c r="B50" s="173" t="s">
        <v>238</v>
      </c>
      <c r="C50" s="147" t="s">
        <v>237</v>
      </c>
      <c r="D50" s="174" t="s">
        <v>217</v>
      </c>
      <c r="E50" s="174" t="s">
        <v>15</v>
      </c>
      <c r="F50" s="171" t="s">
        <v>236</v>
      </c>
      <c r="G50" s="223"/>
      <c r="H50" s="174"/>
      <c r="I50" s="174" t="s">
        <v>230</v>
      </c>
      <c r="J50" s="174" t="s">
        <v>111</v>
      </c>
      <c r="K50" s="147" t="s">
        <v>110</v>
      </c>
      <c r="L50" s="221">
        <v>75000</v>
      </c>
      <c r="M50" s="154" t="s">
        <v>177</v>
      </c>
    </row>
    <row r="51" spans="1:37" s="69" customFormat="1" ht="50.1" customHeight="1" x14ac:dyDescent="0.2">
      <c r="A51" s="149" t="s">
        <v>233</v>
      </c>
      <c r="B51" s="173" t="s">
        <v>232</v>
      </c>
      <c r="C51" s="147" t="s">
        <v>231</v>
      </c>
      <c r="D51" s="221">
        <v>250000</v>
      </c>
      <c r="E51" s="174" t="s">
        <v>15</v>
      </c>
      <c r="F51" s="222">
        <v>43933</v>
      </c>
      <c r="G51" s="221">
        <v>250000</v>
      </c>
      <c r="H51" s="174"/>
      <c r="I51" s="221">
        <v>250000</v>
      </c>
      <c r="J51" s="174" t="s">
        <v>235</v>
      </c>
      <c r="K51" s="147" t="s">
        <v>234</v>
      </c>
      <c r="L51" s="221">
        <v>150000</v>
      </c>
      <c r="M51" s="154" t="s">
        <v>177</v>
      </c>
    </row>
    <row r="52" spans="1:37" s="69" customFormat="1" ht="50.1" customHeight="1" x14ac:dyDescent="0.2">
      <c r="A52" s="149" t="s">
        <v>233</v>
      </c>
      <c r="B52" s="173" t="s">
        <v>232</v>
      </c>
      <c r="C52" s="147" t="s">
        <v>231</v>
      </c>
      <c r="D52" s="174" t="s">
        <v>230</v>
      </c>
      <c r="E52" s="174" t="s">
        <v>15</v>
      </c>
      <c r="F52" s="222">
        <v>43933</v>
      </c>
      <c r="G52" s="174" t="s">
        <v>230</v>
      </c>
      <c r="H52" s="174"/>
      <c r="I52" s="174" t="s">
        <v>217</v>
      </c>
      <c r="J52" s="174" t="s">
        <v>111</v>
      </c>
      <c r="K52" s="147" t="s">
        <v>110</v>
      </c>
      <c r="L52" s="221">
        <v>100000</v>
      </c>
      <c r="M52" s="154" t="s">
        <v>177</v>
      </c>
    </row>
    <row r="53" spans="1:37" s="69" customFormat="1" ht="25.5" customHeight="1" x14ac:dyDescent="0.25">
      <c r="A53" s="75"/>
      <c r="B53" s="162"/>
      <c r="C53" s="166" t="s">
        <v>225</v>
      </c>
      <c r="D53" s="217">
        <v>3200000</v>
      </c>
      <c r="E53" s="219"/>
      <c r="F53" s="163"/>
      <c r="G53" s="220">
        <v>3200000</v>
      </c>
      <c r="H53" s="219"/>
      <c r="I53" s="217">
        <v>3200000</v>
      </c>
      <c r="J53" s="219"/>
      <c r="K53" s="218"/>
      <c r="L53" s="217">
        <v>3200000</v>
      </c>
      <c r="M53" s="160"/>
    </row>
    <row r="54" spans="1:37" s="69" customFormat="1" ht="21.75" customHeight="1" x14ac:dyDescent="0.25">
      <c r="A54" s="123"/>
      <c r="B54" s="90"/>
      <c r="C54" s="216"/>
      <c r="D54" s="192"/>
      <c r="E54" s="194"/>
      <c r="F54" s="140"/>
      <c r="G54" s="215"/>
      <c r="H54" s="194"/>
      <c r="I54" s="192"/>
      <c r="J54" s="194"/>
      <c r="K54" s="193"/>
      <c r="L54" s="192"/>
      <c r="M54" s="100"/>
    </row>
    <row r="55" spans="1:37" s="69" customFormat="1" ht="35.25" customHeight="1" x14ac:dyDescent="0.2">
      <c r="A55" s="205" t="s">
        <v>229</v>
      </c>
      <c r="B55" s="214" t="s">
        <v>228</v>
      </c>
      <c r="C55" s="147" t="s">
        <v>192</v>
      </c>
      <c r="D55" s="204">
        <v>13751.8</v>
      </c>
      <c r="E55" s="205" t="s">
        <v>15</v>
      </c>
      <c r="F55" s="157" t="s">
        <v>227</v>
      </c>
      <c r="G55" s="213"/>
      <c r="H55" s="204">
        <v>13751.8</v>
      </c>
      <c r="I55" s="204">
        <v>13751.8</v>
      </c>
      <c r="J55" s="109" t="s">
        <v>26</v>
      </c>
      <c r="K55" s="147" t="s">
        <v>226</v>
      </c>
      <c r="L55" s="204">
        <v>13751.8</v>
      </c>
      <c r="M55" s="154" t="s">
        <v>177</v>
      </c>
    </row>
    <row r="56" spans="1:37" s="69" customFormat="1" ht="25.5" customHeight="1" x14ac:dyDescent="0.25">
      <c r="A56" s="75"/>
      <c r="B56" s="72"/>
      <c r="C56" s="76" t="s">
        <v>225</v>
      </c>
      <c r="D56" s="197">
        <v>13751.8</v>
      </c>
      <c r="E56" s="199"/>
      <c r="F56" s="144"/>
      <c r="G56" s="199" t="s">
        <v>217</v>
      </c>
      <c r="H56" s="197">
        <v>13751.8</v>
      </c>
      <c r="I56" s="197">
        <f>H56</f>
        <v>13751.8</v>
      </c>
      <c r="J56" s="199"/>
      <c r="K56" s="198"/>
      <c r="L56" s="197">
        <v>13751.8</v>
      </c>
      <c r="M56" s="160"/>
    </row>
    <row r="57" spans="1:37" s="69" customFormat="1" ht="23.25" customHeight="1" x14ac:dyDescent="0.25">
      <c r="A57" s="212"/>
      <c r="B57" s="211"/>
      <c r="C57" s="210"/>
      <c r="D57" s="206"/>
      <c r="E57" s="208"/>
      <c r="F57" s="209"/>
      <c r="G57" s="208"/>
      <c r="H57" s="206"/>
      <c r="I57" s="206"/>
      <c r="J57" s="208"/>
      <c r="K57" s="207"/>
      <c r="L57" s="206"/>
      <c r="M57" s="179"/>
    </row>
    <row r="58" spans="1:37" s="69" customFormat="1" ht="38.25" customHeight="1" x14ac:dyDescent="0.2">
      <c r="A58" s="109" t="s">
        <v>224</v>
      </c>
      <c r="B58" s="173" t="s">
        <v>223</v>
      </c>
      <c r="C58" s="147" t="s">
        <v>222</v>
      </c>
      <c r="D58" s="202">
        <v>52923</v>
      </c>
      <c r="E58" s="205" t="s">
        <v>15</v>
      </c>
      <c r="F58" s="157" t="s">
        <v>221</v>
      </c>
      <c r="G58" s="202"/>
      <c r="H58" s="204">
        <v>52923</v>
      </c>
      <c r="I58" s="203"/>
      <c r="J58" s="109" t="s">
        <v>220</v>
      </c>
      <c r="K58" s="147" t="s">
        <v>219</v>
      </c>
      <c r="L58" s="202">
        <v>52923</v>
      </c>
      <c r="M58" s="154" t="s">
        <v>177</v>
      </c>
    </row>
    <row r="59" spans="1:37" s="123" customFormat="1" ht="25.5" customHeight="1" x14ac:dyDescent="0.25">
      <c r="A59" s="201"/>
      <c r="B59" s="72"/>
      <c r="C59" s="76" t="s">
        <v>218</v>
      </c>
      <c r="D59" s="197">
        <f>SUM(D58:D58)</f>
        <v>52923</v>
      </c>
      <c r="E59" s="199" t="s">
        <v>217</v>
      </c>
      <c r="F59" s="200"/>
      <c r="G59" s="197">
        <f>SUM(G58:G58)</f>
        <v>0</v>
      </c>
      <c r="H59" s="197">
        <f>SUM(H58:H58)</f>
        <v>52923</v>
      </c>
      <c r="I59" s="197">
        <f>H59</f>
        <v>52923</v>
      </c>
      <c r="J59" s="199" t="s">
        <v>217</v>
      </c>
      <c r="K59" s="198" t="s">
        <v>217</v>
      </c>
      <c r="L59" s="197">
        <f>SUM(L58:L58)</f>
        <v>52923</v>
      </c>
      <c r="M59" s="160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  <c r="AH59" s="69"/>
      <c r="AI59" s="69"/>
      <c r="AJ59" s="69"/>
      <c r="AK59" s="69"/>
    </row>
    <row r="60" spans="1:37" s="123" customFormat="1" ht="29.25" customHeight="1" x14ac:dyDescent="0.25">
      <c r="A60" s="196" t="s">
        <v>216</v>
      </c>
      <c r="B60" s="90"/>
      <c r="C60" s="141"/>
      <c r="D60" s="192"/>
      <c r="E60" s="194"/>
      <c r="F60" s="195"/>
      <c r="G60" s="192"/>
      <c r="H60" s="192"/>
      <c r="I60" s="192"/>
      <c r="J60" s="194"/>
      <c r="K60" s="193"/>
      <c r="L60" s="192"/>
      <c r="M60" s="100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69"/>
    </row>
    <row r="61" spans="1:37" s="123" customFormat="1" ht="27.75" customHeight="1" x14ac:dyDescent="0.2">
      <c r="A61" s="149" t="s">
        <v>215</v>
      </c>
      <c r="B61" s="109" t="s">
        <v>214</v>
      </c>
      <c r="C61" s="109" t="s">
        <v>213</v>
      </c>
      <c r="D61" s="146">
        <v>23010</v>
      </c>
      <c r="E61" s="149" t="s">
        <v>15</v>
      </c>
      <c r="F61" s="135">
        <v>44628</v>
      </c>
      <c r="G61" s="146">
        <v>23010</v>
      </c>
      <c r="H61" s="191"/>
      <c r="I61" s="146">
        <v>23010</v>
      </c>
      <c r="J61" s="100" t="s">
        <v>82</v>
      </c>
      <c r="K61" s="109" t="s">
        <v>212</v>
      </c>
      <c r="L61" s="146">
        <v>23010</v>
      </c>
      <c r="M61" s="125" t="s">
        <v>177</v>
      </c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K61" s="69"/>
    </row>
    <row r="62" spans="1:37" s="69" customFormat="1" ht="25.5" customHeight="1" x14ac:dyDescent="0.25">
      <c r="A62" s="165"/>
      <c r="B62" s="190"/>
      <c r="C62" s="166" t="s">
        <v>211</v>
      </c>
      <c r="D62" s="161">
        <f>SUM(D61:D61)</f>
        <v>23010</v>
      </c>
      <c r="E62" s="163"/>
      <c r="F62" s="163"/>
      <c r="G62" s="161">
        <f>SUM(G61:G61)</f>
        <v>23010</v>
      </c>
      <c r="H62" s="161"/>
      <c r="I62" s="161">
        <f>SUM(I61:I61)</f>
        <v>23010</v>
      </c>
      <c r="J62" s="163"/>
      <c r="K62" s="163"/>
      <c r="L62" s="161">
        <f>SUM(L61:L61)</f>
        <v>23010</v>
      </c>
      <c r="M62" s="160"/>
    </row>
    <row r="63" spans="1:37" s="69" customFormat="1" ht="24" customHeight="1" x14ac:dyDescent="0.25">
      <c r="A63" s="189" t="s">
        <v>210</v>
      </c>
      <c r="B63" s="188"/>
      <c r="C63" s="184"/>
      <c r="D63" s="180"/>
      <c r="E63" s="182"/>
      <c r="F63" s="182"/>
      <c r="G63" s="180"/>
      <c r="H63" s="180"/>
      <c r="I63" s="180"/>
      <c r="J63" s="182"/>
      <c r="K63" s="182"/>
      <c r="L63" s="180"/>
      <c r="M63" s="179"/>
    </row>
    <row r="64" spans="1:37" s="69" customFormat="1" ht="24.75" customHeight="1" x14ac:dyDescent="0.25">
      <c r="A64" s="149" t="s">
        <v>209</v>
      </c>
      <c r="B64" s="99" t="s">
        <v>208</v>
      </c>
      <c r="C64" s="147" t="s">
        <v>207</v>
      </c>
      <c r="D64" s="185">
        <v>121540</v>
      </c>
      <c r="E64" s="149" t="s">
        <v>15</v>
      </c>
      <c r="F64" s="187">
        <v>44816</v>
      </c>
      <c r="G64" s="185">
        <v>121540</v>
      </c>
      <c r="H64" s="186"/>
      <c r="I64" s="185">
        <v>121540</v>
      </c>
      <c r="J64" s="100" t="s">
        <v>89</v>
      </c>
      <c r="K64" s="147" t="s">
        <v>206</v>
      </c>
      <c r="L64" s="185">
        <v>121540</v>
      </c>
      <c r="M64" s="154" t="s">
        <v>177</v>
      </c>
    </row>
    <row r="65" spans="1:45" s="69" customFormat="1" ht="25.5" customHeight="1" x14ac:dyDescent="0.25">
      <c r="A65" s="165"/>
      <c r="B65" s="162"/>
      <c r="C65" s="166" t="s">
        <v>205</v>
      </c>
      <c r="D65" s="161">
        <f>SUM(D64)</f>
        <v>121540</v>
      </c>
      <c r="E65" s="165"/>
      <c r="F65" s="163"/>
      <c r="G65" s="161">
        <f>SUM(G64)</f>
        <v>121540</v>
      </c>
      <c r="H65" s="163"/>
      <c r="I65" s="161">
        <f>SUM(I64)</f>
        <v>121540</v>
      </c>
      <c r="J65" s="162"/>
      <c r="K65" s="162"/>
      <c r="L65" s="161">
        <f>SUM(L64)</f>
        <v>121540</v>
      </c>
      <c r="M65" s="160"/>
    </row>
    <row r="66" spans="1:45" s="69" customFormat="1" ht="25.5" customHeight="1" x14ac:dyDescent="0.25">
      <c r="A66" s="141" t="s">
        <v>204</v>
      </c>
      <c r="B66" s="123"/>
      <c r="C66" s="141"/>
      <c r="D66" s="136"/>
      <c r="E66" s="123"/>
      <c r="F66" s="140"/>
      <c r="G66" s="136"/>
      <c r="H66" s="140"/>
      <c r="I66" s="136"/>
      <c r="J66" s="90"/>
      <c r="K66" s="90"/>
      <c r="L66" s="136"/>
      <c r="M66" s="100"/>
    </row>
    <row r="67" spans="1:45" s="69" customFormat="1" ht="19.5" customHeight="1" x14ac:dyDescent="0.2">
      <c r="A67" s="109" t="s">
        <v>203</v>
      </c>
      <c r="B67" s="109" t="s">
        <v>202</v>
      </c>
      <c r="C67" s="109" t="s">
        <v>201</v>
      </c>
      <c r="D67" s="146">
        <v>726.51</v>
      </c>
      <c r="E67" s="149" t="s">
        <v>15</v>
      </c>
      <c r="F67" s="135">
        <v>44630</v>
      </c>
      <c r="G67" s="146">
        <v>726.51</v>
      </c>
      <c r="H67" s="157"/>
      <c r="I67" s="146">
        <v>726.51</v>
      </c>
      <c r="J67" s="109"/>
      <c r="K67" s="109" t="s">
        <v>201</v>
      </c>
      <c r="L67" s="146">
        <v>726.51</v>
      </c>
      <c r="M67" s="135">
        <v>44630</v>
      </c>
    </row>
    <row r="68" spans="1:45" s="69" customFormat="1" ht="25.5" customHeight="1" x14ac:dyDescent="0.25">
      <c r="A68" s="165"/>
      <c r="B68" s="162"/>
      <c r="C68" s="166" t="s">
        <v>200</v>
      </c>
      <c r="D68" s="161">
        <f>SUM(D67)</f>
        <v>726.51</v>
      </c>
      <c r="E68" s="165"/>
      <c r="F68" s="163"/>
      <c r="G68" s="161">
        <f>SUM(G67)</f>
        <v>726.51</v>
      </c>
      <c r="H68" s="163"/>
      <c r="I68" s="161">
        <f>SUM(I67)</f>
        <v>726.51</v>
      </c>
      <c r="J68" s="162"/>
      <c r="K68" s="162"/>
      <c r="L68" s="161">
        <f>SUM(L67)</f>
        <v>726.51</v>
      </c>
      <c r="M68" s="160"/>
    </row>
    <row r="69" spans="1:45" s="69" customFormat="1" ht="27.75" customHeight="1" x14ac:dyDescent="0.25">
      <c r="A69" s="184" t="s">
        <v>199</v>
      </c>
      <c r="B69" s="95"/>
      <c r="C69" s="184"/>
      <c r="D69" s="180"/>
      <c r="E69" s="183"/>
      <c r="F69" s="182"/>
      <c r="G69" s="180"/>
      <c r="H69" s="182"/>
      <c r="I69" s="180"/>
      <c r="J69" s="181"/>
      <c r="K69" s="181"/>
      <c r="L69" s="180"/>
      <c r="M69" s="179"/>
    </row>
    <row r="70" spans="1:45" s="69" customFormat="1" ht="36" customHeight="1" x14ac:dyDescent="0.25">
      <c r="A70" s="178" t="s">
        <v>198</v>
      </c>
      <c r="B70" s="99" t="s">
        <v>128</v>
      </c>
      <c r="C70" s="147" t="s">
        <v>197</v>
      </c>
      <c r="D70" s="169">
        <v>34134.03</v>
      </c>
      <c r="E70" s="149" t="s">
        <v>15</v>
      </c>
      <c r="F70" s="177">
        <v>44876</v>
      </c>
      <c r="G70" s="169">
        <v>34134.03</v>
      </c>
      <c r="H70" s="156"/>
      <c r="I70" s="169">
        <v>34134.03</v>
      </c>
      <c r="J70" s="100" t="s">
        <v>26</v>
      </c>
      <c r="K70" s="147" t="s">
        <v>25</v>
      </c>
      <c r="L70" s="169">
        <v>34134.03</v>
      </c>
      <c r="M70" s="154" t="s">
        <v>177</v>
      </c>
    </row>
    <row r="71" spans="1:45" s="123" customFormat="1" ht="25.5" customHeight="1" x14ac:dyDescent="0.25">
      <c r="A71" s="75"/>
      <c r="B71" s="72"/>
      <c r="C71" s="76" t="s">
        <v>196</v>
      </c>
      <c r="D71" s="161">
        <f>SUM(D70:D70)</f>
        <v>34134.03</v>
      </c>
      <c r="E71" s="165"/>
      <c r="F71" s="164"/>
      <c r="G71" s="161">
        <f>SUM(G70:G70)</f>
        <v>34134.03</v>
      </c>
      <c r="H71" s="163"/>
      <c r="I71" s="161">
        <f>SUM(I70:I70)</f>
        <v>34134.03</v>
      </c>
      <c r="J71" s="162"/>
      <c r="K71" s="162"/>
      <c r="L71" s="161">
        <f>SUM(L70:L70)</f>
        <v>34134.03</v>
      </c>
      <c r="M71" s="160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69"/>
      <c r="AC71" s="69"/>
      <c r="AD71" s="69"/>
      <c r="AE71" s="69"/>
      <c r="AF71" s="69"/>
      <c r="AG71" s="69"/>
      <c r="AH71" s="69"/>
      <c r="AI71" s="69"/>
      <c r="AJ71" s="69"/>
      <c r="AK71" s="69"/>
      <c r="AL71" s="69"/>
      <c r="AM71" s="69"/>
      <c r="AN71" s="69"/>
      <c r="AO71" s="69"/>
      <c r="AP71" s="69"/>
      <c r="AQ71" s="69"/>
      <c r="AR71" s="69"/>
      <c r="AS71" s="69"/>
    </row>
    <row r="72" spans="1:45" s="123" customFormat="1" ht="27" customHeight="1" x14ac:dyDescent="0.25">
      <c r="A72" s="151" t="s">
        <v>195</v>
      </c>
      <c r="F72" s="176"/>
      <c r="K72" s="124"/>
      <c r="M72" s="100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9"/>
      <c r="AM72" s="69"/>
      <c r="AN72" s="69"/>
      <c r="AO72" s="69"/>
      <c r="AP72" s="69"/>
      <c r="AQ72" s="69"/>
      <c r="AR72" s="69"/>
      <c r="AS72" s="69"/>
    </row>
    <row r="73" spans="1:45" s="69" customFormat="1" ht="31.5" customHeight="1" x14ac:dyDescent="0.25">
      <c r="A73" s="149" t="s">
        <v>194</v>
      </c>
      <c r="B73" s="175" t="s">
        <v>193</v>
      </c>
      <c r="C73" s="147" t="s">
        <v>192</v>
      </c>
      <c r="D73" s="169">
        <v>11999.04</v>
      </c>
      <c r="E73" s="149" t="s">
        <v>15</v>
      </c>
      <c r="F73" s="135">
        <v>44754</v>
      </c>
      <c r="G73" s="169">
        <v>11999.04</v>
      </c>
      <c r="H73" s="156"/>
      <c r="I73" s="146">
        <v>11999.04</v>
      </c>
      <c r="J73" s="100" t="s">
        <v>26</v>
      </c>
      <c r="K73" s="147" t="s">
        <v>25</v>
      </c>
      <c r="L73" s="146">
        <v>11999.04</v>
      </c>
      <c r="M73" s="154" t="s">
        <v>177</v>
      </c>
    </row>
    <row r="74" spans="1:45" s="168" customFormat="1" ht="33.75" customHeight="1" x14ac:dyDescent="0.2">
      <c r="A74" s="174" t="s">
        <v>191</v>
      </c>
      <c r="B74" s="147" t="s">
        <v>190</v>
      </c>
      <c r="C74" s="173" t="s">
        <v>189</v>
      </c>
      <c r="D74" s="172">
        <v>1151680</v>
      </c>
      <c r="E74" s="149" t="s">
        <v>15</v>
      </c>
      <c r="F74" s="171" t="s">
        <v>188</v>
      </c>
      <c r="G74" s="169">
        <v>1151680</v>
      </c>
      <c r="H74" s="170"/>
      <c r="I74" s="169">
        <v>1151680</v>
      </c>
      <c r="J74" s="100" t="s">
        <v>187</v>
      </c>
      <c r="K74" s="147" t="s">
        <v>186</v>
      </c>
      <c r="L74" s="169">
        <v>1151680</v>
      </c>
      <c r="M74" s="154" t="s">
        <v>177</v>
      </c>
    </row>
    <row r="75" spans="1:45" s="69" customFormat="1" ht="25.5" customHeight="1" x14ac:dyDescent="0.25">
      <c r="A75" s="75"/>
      <c r="B75" s="167"/>
      <c r="C75" s="166" t="s">
        <v>185</v>
      </c>
      <c r="D75" s="161">
        <f>SUM(D73:D74)</f>
        <v>1163679.04</v>
      </c>
      <c r="E75" s="165"/>
      <c r="F75" s="164"/>
      <c r="G75" s="161">
        <f>SUM(G73:G74)</f>
        <v>1163679.04</v>
      </c>
      <c r="H75" s="163"/>
      <c r="I75" s="161">
        <f>SUM(I73:I74)</f>
        <v>1163679.04</v>
      </c>
      <c r="J75" s="162"/>
      <c r="K75" s="162"/>
      <c r="L75" s="161">
        <f>SUM(L73:L74)</f>
        <v>1163679.04</v>
      </c>
      <c r="M75" s="160"/>
    </row>
    <row r="76" spans="1:45" s="158" customFormat="1" ht="34.5" customHeight="1" x14ac:dyDescent="0.25">
      <c r="A76" s="141" t="s">
        <v>184</v>
      </c>
      <c r="B76" s="123"/>
      <c r="C76" s="141"/>
      <c r="D76" s="136"/>
      <c r="E76" s="123"/>
      <c r="F76" s="159"/>
      <c r="G76" s="136"/>
      <c r="H76" s="140"/>
      <c r="I76" s="136"/>
      <c r="J76" s="90"/>
      <c r="K76" s="90"/>
      <c r="L76" s="136"/>
      <c r="M76" s="100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  <c r="AA76" s="69"/>
      <c r="AB76" s="69"/>
      <c r="AC76" s="69"/>
      <c r="AD76" s="69"/>
      <c r="AE76" s="69"/>
      <c r="AF76" s="69"/>
      <c r="AG76" s="69"/>
      <c r="AH76" s="69"/>
      <c r="AI76" s="69"/>
      <c r="AJ76" s="69"/>
      <c r="AK76" s="69"/>
      <c r="AL76" s="69"/>
    </row>
    <row r="77" spans="1:45" s="69" customFormat="1" ht="31.5" customHeight="1" x14ac:dyDescent="0.25">
      <c r="A77" s="149" t="s">
        <v>183</v>
      </c>
      <c r="B77" s="109" t="s">
        <v>182</v>
      </c>
      <c r="C77" s="109" t="s">
        <v>181</v>
      </c>
      <c r="D77" s="146">
        <v>949455.19</v>
      </c>
      <c r="E77" s="149" t="s">
        <v>15</v>
      </c>
      <c r="F77" s="157" t="s">
        <v>180</v>
      </c>
      <c r="G77" s="146">
        <v>949455.19</v>
      </c>
      <c r="H77" s="156"/>
      <c r="I77" s="146">
        <v>949455.19</v>
      </c>
      <c r="J77" s="155" t="s">
        <v>179</v>
      </c>
      <c r="K77" s="147" t="s">
        <v>178</v>
      </c>
      <c r="L77" s="146">
        <v>949455.19</v>
      </c>
      <c r="M77" s="154" t="s">
        <v>177</v>
      </c>
    </row>
    <row r="78" spans="1:45" s="69" customFormat="1" ht="25.5" customHeight="1" x14ac:dyDescent="0.25">
      <c r="A78" s="75"/>
      <c r="B78" s="72"/>
      <c r="C78" s="76" t="s">
        <v>176</v>
      </c>
      <c r="D78" s="143">
        <f>SUM(D77:D77)</f>
        <v>949455.19</v>
      </c>
      <c r="E78" s="75"/>
      <c r="F78" s="144"/>
      <c r="G78" s="143">
        <f>SUM(G77:G77)</f>
        <v>949455.19</v>
      </c>
      <c r="H78" s="143"/>
      <c r="I78" s="143">
        <f>SUM(I77:I77)</f>
        <v>949455.19</v>
      </c>
      <c r="J78" s="72"/>
      <c r="K78" s="72"/>
      <c r="L78" s="143">
        <f>SUM(L77:L77)</f>
        <v>949455.19</v>
      </c>
      <c r="M78" s="70"/>
    </row>
    <row r="79" spans="1:45" s="123" customFormat="1" ht="27" customHeight="1" x14ac:dyDescent="0.25">
      <c r="A79" s="141" t="s">
        <v>175</v>
      </c>
      <c r="C79" s="141"/>
      <c r="D79" s="136"/>
      <c r="F79" s="140"/>
      <c r="G79" s="136"/>
      <c r="H79" s="136"/>
      <c r="I79" s="136"/>
      <c r="J79" s="90"/>
      <c r="K79" s="90"/>
      <c r="L79" s="136"/>
      <c r="M79" s="100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  <c r="AM79" s="69"/>
      <c r="AN79" s="69"/>
      <c r="AO79" s="69"/>
      <c r="AP79" s="69"/>
      <c r="AQ79" s="69"/>
      <c r="AR79" s="69"/>
      <c r="AS79" s="69"/>
    </row>
    <row r="80" spans="1:45" s="123" customFormat="1" ht="30" customHeight="1" x14ac:dyDescent="0.2">
      <c r="A80" s="149" t="s">
        <v>174</v>
      </c>
      <c r="B80" s="109" t="s">
        <v>170</v>
      </c>
      <c r="C80" s="147" t="s">
        <v>168</v>
      </c>
      <c r="D80" s="146">
        <v>88004.7</v>
      </c>
      <c r="E80" s="149" t="s">
        <v>15</v>
      </c>
      <c r="F80" s="135" t="s">
        <v>172</v>
      </c>
      <c r="G80" s="146">
        <v>88004.7</v>
      </c>
      <c r="H80" s="146"/>
      <c r="I80" s="146">
        <v>88004.7</v>
      </c>
      <c r="J80" s="100" t="s">
        <v>169</v>
      </c>
      <c r="K80" s="147" t="s">
        <v>168</v>
      </c>
      <c r="L80" s="146">
        <v>88004.7</v>
      </c>
      <c r="M80" s="154" t="s">
        <v>172</v>
      </c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  <c r="AA80" s="6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  <c r="AM80" s="69"/>
      <c r="AN80" s="69"/>
      <c r="AO80" s="69"/>
      <c r="AP80" s="69"/>
      <c r="AQ80" s="69"/>
      <c r="AR80" s="69"/>
      <c r="AS80" s="69"/>
    </row>
    <row r="81" spans="1:45" s="123" customFormat="1" ht="30" customHeight="1" x14ac:dyDescent="0.2">
      <c r="A81" s="149" t="s">
        <v>173</v>
      </c>
      <c r="B81" s="109" t="s">
        <v>170</v>
      </c>
      <c r="C81" s="147" t="s">
        <v>168</v>
      </c>
      <c r="D81" s="146">
        <v>36.33</v>
      </c>
      <c r="E81" s="149" t="s">
        <v>15</v>
      </c>
      <c r="F81" s="135" t="s">
        <v>172</v>
      </c>
      <c r="G81" s="146">
        <v>36.33</v>
      </c>
      <c r="H81" s="146"/>
      <c r="I81" s="146">
        <v>36.33</v>
      </c>
      <c r="J81" s="100" t="s">
        <v>169</v>
      </c>
      <c r="K81" s="147" t="s">
        <v>168</v>
      </c>
      <c r="L81" s="146">
        <v>36.33</v>
      </c>
      <c r="M81" s="135" t="s">
        <v>172</v>
      </c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69"/>
      <c r="AS81" s="69"/>
    </row>
    <row r="82" spans="1:45" s="123" customFormat="1" ht="30" customHeight="1" x14ac:dyDescent="0.2">
      <c r="A82" s="149" t="s">
        <v>171</v>
      </c>
      <c r="B82" s="109" t="s">
        <v>170</v>
      </c>
      <c r="C82" s="147" t="s">
        <v>168</v>
      </c>
      <c r="D82" s="146">
        <v>181.63</v>
      </c>
      <c r="E82" s="149" t="s">
        <v>15</v>
      </c>
      <c r="F82" s="135" t="s">
        <v>167</v>
      </c>
      <c r="G82" s="146">
        <v>181.63</v>
      </c>
      <c r="H82" s="146"/>
      <c r="I82" s="146">
        <v>181.63</v>
      </c>
      <c r="J82" s="100" t="s">
        <v>169</v>
      </c>
      <c r="K82" s="147" t="s">
        <v>168</v>
      </c>
      <c r="L82" s="146">
        <v>181.63</v>
      </c>
      <c r="M82" s="135" t="s">
        <v>167</v>
      </c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  <c r="AA82" s="6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  <c r="AM82" s="69"/>
      <c r="AN82" s="69"/>
      <c r="AO82" s="69"/>
      <c r="AP82" s="69"/>
      <c r="AQ82" s="69"/>
      <c r="AR82" s="69"/>
      <c r="AS82" s="69"/>
    </row>
    <row r="83" spans="1:45" s="75" customFormat="1" ht="25.5" customHeight="1" x14ac:dyDescent="0.25">
      <c r="A83" s="75" t="s">
        <v>10</v>
      </c>
      <c r="B83" s="72"/>
      <c r="C83" s="76" t="s">
        <v>166</v>
      </c>
      <c r="D83" s="143">
        <f>SUM(D80:D82)</f>
        <v>88222.66</v>
      </c>
      <c r="F83" s="153"/>
      <c r="G83" s="143">
        <f>SUM(G80:G82)</f>
        <v>88222.66</v>
      </c>
      <c r="H83" s="143"/>
      <c r="I83" s="143">
        <f>SUM(I80:I82)</f>
        <v>88222.66</v>
      </c>
      <c r="J83" s="72"/>
      <c r="K83" s="72"/>
      <c r="L83" s="143">
        <f>SUM(L80:L82)</f>
        <v>88222.66</v>
      </c>
      <c r="M83" s="70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  <c r="AA83" s="6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142"/>
      <c r="AM83" s="142"/>
      <c r="AN83" s="142"/>
      <c r="AO83" s="142"/>
      <c r="AP83" s="142"/>
      <c r="AQ83" s="142"/>
      <c r="AR83" s="142"/>
      <c r="AS83" s="142"/>
    </row>
    <row r="84" spans="1:45" s="69" customFormat="1" ht="21.75" customHeight="1" x14ac:dyDescent="0.25">
      <c r="A84" s="152" t="s">
        <v>165</v>
      </c>
      <c r="B84" s="151"/>
      <c r="C84" s="141"/>
      <c r="D84" s="136"/>
      <c r="E84" s="123"/>
      <c r="F84" s="150"/>
      <c r="G84" s="136"/>
      <c r="H84" s="136"/>
      <c r="I84" s="136"/>
      <c r="J84" s="90"/>
      <c r="K84" s="90"/>
      <c r="L84" s="136"/>
      <c r="M84" s="100"/>
      <c r="N84" s="145"/>
      <c r="O84" s="145"/>
      <c r="P84" s="145"/>
      <c r="Q84" s="145"/>
      <c r="R84" s="145"/>
      <c r="S84" s="145"/>
      <c r="T84" s="145"/>
      <c r="U84" s="145"/>
      <c r="V84" s="145"/>
      <c r="W84" s="145"/>
      <c r="X84" s="145"/>
      <c r="Y84" s="145"/>
      <c r="Z84" s="145"/>
      <c r="AA84" s="145"/>
      <c r="AB84" s="145"/>
      <c r="AC84" s="145"/>
      <c r="AD84" s="145"/>
      <c r="AE84" s="145"/>
      <c r="AF84" s="145"/>
      <c r="AG84" s="145"/>
      <c r="AH84" s="145"/>
      <c r="AI84" s="145"/>
      <c r="AJ84" s="145"/>
    </row>
    <row r="85" spans="1:45" s="145" customFormat="1" ht="30" customHeight="1" x14ac:dyDescent="0.25">
      <c r="A85" s="149" t="s">
        <v>164</v>
      </c>
      <c r="B85" s="109" t="s">
        <v>128</v>
      </c>
      <c r="C85" s="109" t="s">
        <v>127</v>
      </c>
      <c r="D85" s="146">
        <v>34749.870000000003</v>
      </c>
      <c r="E85" s="149" t="s">
        <v>15</v>
      </c>
      <c r="F85" s="135">
        <v>45064</v>
      </c>
      <c r="G85" s="146">
        <v>34749.870000000003</v>
      </c>
      <c r="H85" s="148"/>
      <c r="I85" s="146">
        <v>34749.870000000003</v>
      </c>
      <c r="J85" s="100" t="s">
        <v>26</v>
      </c>
      <c r="K85" s="109" t="s">
        <v>25</v>
      </c>
      <c r="L85" s="146">
        <v>34749.870000000003</v>
      </c>
      <c r="M85" s="125">
        <v>45077</v>
      </c>
    </row>
    <row r="86" spans="1:45" s="145" customFormat="1" ht="30" customHeight="1" x14ac:dyDescent="0.25">
      <c r="A86" s="149" t="s">
        <v>163</v>
      </c>
      <c r="B86" s="109" t="s">
        <v>128</v>
      </c>
      <c r="C86" s="109" t="s">
        <v>127</v>
      </c>
      <c r="D86" s="146">
        <v>24275.88</v>
      </c>
      <c r="E86" s="149" t="s">
        <v>15</v>
      </c>
      <c r="F86" s="135">
        <v>45065</v>
      </c>
      <c r="G86" s="146">
        <v>24275.88</v>
      </c>
      <c r="H86" s="148"/>
      <c r="I86" s="146">
        <v>24275.88</v>
      </c>
      <c r="J86" s="100" t="s">
        <v>26</v>
      </c>
      <c r="K86" s="109" t="s">
        <v>25</v>
      </c>
      <c r="L86" s="146">
        <v>24275.88</v>
      </c>
      <c r="M86" s="125">
        <v>45077</v>
      </c>
    </row>
    <row r="87" spans="1:45" s="145" customFormat="1" ht="30" customHeight="1" x14ac:dyDescent="0.25">
      <c r="A87" s="149" t="s">
        <v>162</v>
      </c>
      <c r="B87" s="109" t="s">
        <v>161</v>
      </c>
      <c r="C87" s="109" t="s">
        <v>160</v>
      </c>
      <c r="D87" s="146">
        <v>22656</v>
      </c>
      <c r="E87" s="149" t="s">
        <v>15</v>
      </c>
      <c r="F87" s="135">
        <v>45071</v>
      </c>
      <c r="G87" s="146">
        <v>22656</v>
      </c>
      <c r="H87" s="148"/>
      <c r="I87" s="146">
        <v>22656</v>
      </c>
      <c r="J87" s="100" t="s">
        <v>159</v>
      </c>
      <c r="K87" s="147" t="s">
        <v>158</v>
      </c>
      <c r="L87" s="146">
        <v>22656</v>
      </c>
      <c r="M87" s="125">
        <v>45102</v>
      </c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  <c r="AA87" s="69"/>
      <c r="AB87" s="69"/>
      <c r="AC87" s="69"/>
      <c r="AD87" s="69"/>
      <c r="AE87" s="69"/>
      <c r="AF87" s="69"/>
      <c r="AG87" s="69"/>
      <c r="AH87" s="69"/>
      <c r="AI87" s="69"/>
      <c r="AJ87" s="69"/>
    </row>
    <row r="88" spans="1:45" s="142" customFormat="1" ht="25.5" customHeight="1" x14ac:dyDescent="0.25">
      <c r="A88" s="75"/>
      <c r="B88" s="72"/>
      <c r="C88" s="76" t="s">
        <v>157</v>
      </c>
      <c r="D88" s="143">
        <f>SUM(D85:D87)</f>
        <v>81681.75</v>
      </c>
      <c r="E88" s="75"/>
      <c r="F88" s="144"/>
      <c r="G88" s="143">
        <f>SUM(G85:G87)</f>
        <v>81681.75</v>
      </c>
      <c r="H88" s="143"/>
      <c r="I88" s="143">
        <f>SUM(I85:I87)</f>
        <v>81681.75</v>
      </c>
      <c r="J88" s="72"/>
      <c r="K88" s="72"/>
      <c r="L88" s="143">
        <f>SUM(L85:L87)</f>
        <v>81681.75</v>
      </c>
      <c r="M88" s="70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  <c r="AA88" s="69"/>
      <c r="AB88" s="69"/>
      <c r="AC88" s="69"/>
      <c r="AD88" s="69"/>
      <c r="AE88" s="69"/>
      <c r="AF88" s="69"/>
      <c r="AG88" s="69"/>
      <c r="AH88" s="69"/>
      <c r="AI88" s="69"/>
      <c r="AJ88" s="69"/>
    </row>
    <row r="89" spans="1:45" s="69" customFormat="1" ht="27.75" customHeight="1" x14ac:dyDescent="0.25">
      <c r="A89" s="119" t="s">
        <v>156</v>
      </c>
      <c r="B89" s="90"/>
      <c r="C89" s="141"/>
      <c r="D89" s="136"/>
      <c r="E89" s="123"/>
      <c r="F89" s="140"/>
      <c r="G89" s="136"/>
      <c r="H89" s="136"/>
      <c r="I89" s="136"/>
      <c r="J89" s="90"/>
      <c r="K89" s="90"/>
      <c r="L89" s="136"/>
      <c r="M89" s="100"/>
    </row>
    <row r="90" spans="1:45" s="69" customFormat="1" ht="30" customHeight="1" x14ac:dyDescent="0.25">
      <c r="A90" s="134" t="s">
        <v>155</v>
      </c>
      <c r="B90" s="90" t="s">
        <v>133</v>
      </c>
      <c r="C90" s="90" t="s">
        <v>132</v>
      </c>
      <c r="D90" s="92">
        <v>29500</v>
      </c>
      <c r="E90" s="123" t="s">
        <v>15</v>
      </c>
      <c r="F90" s="126">
        <v>45106</v>
      </c>
      <c r="G90" s="92">
        <v>29500</v>
      </c>
      <c r="H90" s="136"/>
      <c r="I90" s="92">
        <v>29500</v>
      </c>
      <c r="J90" s="95" t="s">
        <v>38</v>
      </c>
      <c r="K90" s="90" t="s">
        <v>131</v>
      </c>
      <c r="L90" s="92">
        <v>29500</v>
      </c>
      <c r="M90" s="125">
        <v>45136</v>
      </c>
    </row>
    <row r="91" spans="1:45" s="69" customFormat="1" ht="30" customHeight="1" x14ac:dyDescent="0.2">
      <c r="A91" s="134" t="s">
        <v>154</v>
      </c>
      <c r="B91" s="90" t="s">
        <v>128</v>
      </c>
      <c r="C91" s="90" t="s">
        <v>127</v>
      </c>
      <c r="D91" s="92">
        <v>24022.16</v>
      </c>
      <c r="E91" s="123" t="s">
        <v>15</v>
      </c>
      <c r="F91" s="126">
        <v>45104</v>
      </c>
      <c r="G91" s="92">
        <v>24022.16</v>
      </c>
      <c r="H91" s="92"/>
      <c r="I91" s="92">
        <v>24022.16</v>
      </c>
      <c r="J91" s="95" t="s">
        <v>26</v>
      </c>
      <c r="K91" s="90" t="s">
        <v>25</v>
      </c>
      <c r="L91" s="92">
        <v>24022.16</v>
      </c>
      <c r="M91" s="125">
        <v>45135</v>
      </c>
    </row>
    <row r="92" spans="1:45" s="69" customFormat="1" ht="30" customHeight="1" x14ac:dyDescent="0.2">
      <c r="A92" s="134" t="s">
        <v>153</v>
      </c>
      <c r="B92" s="90" t="s">
        <v>128</v>
      </c>
      <c r="C92" s="90" t="s">
        <v>127</v>
      </c>
      <c r="D92" s="92">
        <v>32874.25</v>
      </c>
      <c r="E92" s="123" t="s">
        <v>15</v>
      </c>
      <c r="F92" s="126">
        <v>45106</v>
      </c>
      <c r="G92" s="92">
        <v>32874.25</v>
      </c>
      <c r="H92" s="92"/>
      <c r="I92" s="92">
        <v>32874.25</v>
      </c>
      <c r="J92" s="95" t="s">
        <v>26</v>
      </c>
      <c r="K92" s="90" t="s">
        <v>25</v>
      </c>
      <c r="L92" s="92">
        <v>32874.25</v>
      </c>
      <c r="M92" s="125">
        <v>45136</v>
      </c>
    </row>
    <row r="93" spans="1:45" s="69" customFormat="1" ht="30" customHeight="1" x14ac:dyDescent="0.2">
      <c r="A93" s="134" t="s">
        <v>152</v>
      </c>
      <c r="B93" s="90" t="s">
        <v>128</v>
      </c>
      <c r="C93" s="90" t="s">
        <v>127</v>
      </c>
      <c r="D93" s="92">
        <v>9680.1299999999992</v>
      </c>
      <c r="E93" s="123" t="s">
        <v>15</v>
      </c>
      <c r="F93" s="126">
        <v>45079</v>
      </c>
      <c r="G93" s="92">
        <v>9680.1299999999992</v>
      </c>
      <c r="H93" s="92"/>
      <c r="I93" s="92">
        <v>9680.1299999999992</v>
      </c>
      <c r="J93" s="95" t="s">
        <v>26</v>
      </c>
      <c r="K93" s="90" t="s">
        <v>25</v>
      </c>
      <c r="L93" s="92">
        <v>9680.1299999999992</v>
      </c>
      <c r="M93" s="125">
        <v>45109</v>
      </c>
    </row>
    <row r="94" spans="1:45" s="69" customFormat="1" ht="30" customHeight="1" x14ac:dyDescent="0.2">
      <c r="A94" s="134" t="s">
        <v>151</v>
      </c>
      <c r="B94" s="90" t="s">
        <v>146</v>
      </c>
      <c r="C94" s="133" t="s">
        <v>145</v>
      </c>
      <c r="D94" s="92">
        <v>1860</v>
      </c>
      <c r="E94" s="123" t="s">
        <v>15</v>
      </c>
      <c r="F94" s="126">
        <v>45082</v>
      </c>
      <c r="G94" s="92">
        <v>1860</v>
      </c>
      <c r="H94" s="92"/>
      <c r="I94" s="92">
        <v>1860</v>
      </c>
      <c r="J94" s="95" t="s">
        <v>26</v>
      </c>
      <c r="K94" s="133" t="s">
        <v>25</v>
      </c>
      <c r="L94" s="92">
        <v>1860</v>
      </c>
      <c r="M94" s="125">
        <v>45112</v>
      </c>
    </row>
    <row r="95" spans="1:45" s="69" customFormat="1" ht="30" customHeight="1" x14ac:dyDescent="0.2">
      <c r="A95" s="134" t="s">
        <v>150</v>
      </c>
      <c r="B95" s="90" t="s">
        <v>146</v>
      </c>
      <c r="C95" s="133" t="s">
        <v>145</v>
      </c>
      <c r="D95" s="92">
        <v>13500</v>
      </c>
      <c r="E95" s="123" t="s">
        <v>15</v>
      </c>
      <c r="F95" s="126">
        <v>45106</v>
      </c>
      <c r="G95" s="92">
        <v>13500</v>
      </c>
      <c r="H95" s="92"/>
      <c r="I95" s="92">
        <v>13500</v>
      </c>
      <c r="J95" s="95" t="s">
        <v>26</v>
      </c>
      <c r="K95" s="133" t="s">
        <v>25</v>
      </c>
      <c r="L95" s="92">
        <v>13500</v>
      </c>
      <c r="M95" s="125">
        <v>45126</v>
      </c>
    </row>
    <row r="96" spans="1:45" s="69" customFormat="1" ht="30" customHeight="1" x14ac:dyDescent="0.2">
      <c r="A96" s="134" t="s">
        <v>149</v>
      </c>
      <c r="B96" s="90" t="s">
        <v>146</v>
      </c>
      <c r="C96" s="133" t="s">
        <v>145</v>
      </c>
      <c r="D96" s="92">
        <v>1200</v>
      </c>
      <c r="E96" s="123" t="s">
        <v>15</v>
      </c>
      <c r="F96" s="126">
        <v>45104</v>
      </c>
      <c r="G96" s="92">
        <v>1200</v>
      </c>
      <c r="H96" s="92"/>
      <c r="I96" s="92">
        <v>1200</v>
      </c>
      <c r="J96" s="95" t="s">
        <v>26</v>
      </c>
      <c r="K96" s="133" t="s">
        <v>25</v>
      </c>
      <c r="L96" s="92">
        <v>1200</v>
      </c>
      <c r="M96" s="125">
        <v>45134</v>
      </c>
    </row>
    <row r="97" spans="1:13" s="69" customFormat="1" ht="30" customHeight="1" x14ac:dyDescent="0.2">
      <c r="A97" s="134" t="s">
        <v>148</v>
      </c>
      <c r="B97" s="90" t="s">
        <v>146</v>
      </c>
      <c r="C97" s="133" t="s">
        <v>145</v>
      </c>
      <c r="D97" s="92">
        <v>2520</v>
      </c>
      <c r="E97" s="123" t="s">
        <v>15</v>
      </c>
      <c r="F97" s="126">
        <v>45096</v>
      </c>
      <c r="G97" s="92">
        <v>2520</v>
      </c>
      <c r="H97" s="92"/>
      <c r="I97" s="92">
        <v>2520</v>
      </c>
      <c r="J97" s="95" t="s">
        <v>26</v>
      </c>
      <c r="K97" s="133" t="s">
        <v>25</v>
      </c>
      <c r="L97" s="92">
        <v>2520</v>
      </c>
      <c r="M97" s="125">
        <v>45126</v>
      </c>
    </row>
    <row r="98" spans="1:13" s="69" customFormat="1" ht="30" customHeight="1" x14ac:dyDescent="0.2">
      <c r="A98" s="134" t="s">
        <v>147</v>
      </c>
      <c r="B98" s="90" t="s">
        <v>146</v>
      </c>
      <c r="C98" s="133" t="s">
        <v>145</v>
      </c>
      <c r="D98" s="92">
        <v>13500</v>
      </c>
      <c r="E98" s="123" t="s">
        <v>15</v>
      </c>
      <c r="F98" s="126">
        <v>45086</v>
      </c>
      <c r="G98" s="92">
        <v>13500</v>
      </c>
      <c r="H98" s="92"/>
      <c r="I98" s="92">
        <v>13500</v>
      </c>
      <c r="J98" s="95" t="s">
        <v>26</v>
      </c>
      <c r="K98" s="133" t="s">
        <v>25</v>
      </c>
      <c r="L98" s="92">
        <v>13500</v>
      </c>
      <c r="M98" s="125">
        <v>45116</v>
      </c>
    </row>
    <row r="99" spans="1:13" s="69" customFormat="1" ht="30" customHeight="1" x14ac:dyDescent="0.2">
      <c r="A99" s="123" t="s">
        <v>144</v>
      </c>
      <c r="B99" s="123" t="s">
        <v>140</v>
      </c>
      <c r="C99" s="123" t="s">
        <v>139</v>
      </c>
      <c r="D99" s="121">
        <v>784000</v>
      </c>
      <c r="E99" s="123" t="s">
        <v>15</v>
      </c>
      <c r="F99" s="122">
        <v>45100</v>
      </c>
      <c r="G99" s="121">
        <v>784000</v>
      </c>
      <c r="H99" s="92"/>
      <c r="I99" s="121">
        <v>784000</v>
      </c>
      <c r="J99" s="87" t="s">
        <v>138</v>
      </c>
      <c r="K99" s="87" t="s">
        <v>137</v>
      </c>
      <c r="L99" s="121">
        <v>784000</v>
      </c>
      <c r="M99" s="125">
        <v>45130</v>
      </c>
    </row>
    <row r="100" spans="1:13" s="69" customFormat="1" ht="30" customHeight="1" x14ac:dyDescent="0.2">
      <c r="A100" s="123" t="s">
        <v>143</v>
      </c>
      <c r="B100" s="123" t="s">
        <v>140</v>
      </c>
      <c r="C100" s="123" t="s">
        <v>139</v>
      </c>
      <c r="D100" s="121">
        <v>395850</v>
      </c>
      <c r="E100" s="123" t="s">
        <v>15</v>
      </c>
      <c r="F100" s="122">
        <v>45100</v>
      </c>
      <c r="G100" s="121">
        <v>395850</v>
      </c>
      <c r="H100" s="92"/>
      <c r="I100" s="121">
        <v>395850</v>
      </c>
      <c r="J100" s="87" t="s">
        <v>138</v>
      </c>
      <c r="K100" s="87" t="s">
        <v>137</v>
      </c>
      <c r="L100" s="121">
        <v>395850</v>
      </c>
      <c r="M100" s="125">
        <v>45130</v>
      </c>
    </row>
    <row r="101" spans="1:13" s="69" customFormat="1" ht="30" customHeight="1" x14ac:dyDescent="0.2">
      <c r="A101" s="123" t="s">
        <v>142</v>
      </c>
      <c r="B101" s="123" t="s">
        <v>140</v>
      </c>
      <c r="C101" s="123" t="s">
        <v>139</v>
      </c>
      <c r="D101" s="121">
        <v>497250</v>
      </c>
      <c r="E101" s="123" t="s">
        <v>15</v>
      </c>
      <c r="F101" s="122">
        <v>45100</v>
      </c>
      <c r="G101" s="121">
        <v>497250</v>
      </c>
      <c r="H101" s="92"/>
      <c r="I101" s="121">
        <v>497250</v>
      </c>
      <c r="J101" s="87" t="s">
        <v>138</v>
      </c>
      <c r="K101" s="87" t="s">
        <v>137</v>
      </c>
      <c r="L101" s="121">
        <v>497250</v>
      </c>
      <c r="M101" s="125">
        <v>45130</v>
      </c>
    </row>
    <row r="102" spans="1:13" s="69" customFormat="1" ht="30" customHeight="1" x14ac:dyDescent="0.2">
      <c r="A102" s="123" t="s">
        <v>141</v>
      </c>
      <c r="B102" s="123" t="s">
        <v>140</v>
      </c>
      <c r="C102" s="123" t="s">
        <v>139</v>
      </c>
      <c r="D102" s="139">
        <v>1551000</v>
      </c>
      <c r="E102" s="123" t="s">
        <v>15</v>
      </c>
      <c r="F102" s="122">
        <v>45100</v>
      </c>
      <c r="G102" s="121">
        <v>1551000</v>
      </c>
      <c r="H102" s="92"/>
      <c r="I102" s="121">
        <v>1551000</v>
      </c>
      <c r="J102" s="87" t="s">
        <v>138</v>
      </c>
      <c r="K102" s="87" t="s">
        <v>137</v>
      </c>
      <c r="L102" s="121">
        <v>1551000</v>
      </c>
      <c r="M102" s="125">
        <v>45130</v>
      </c>
    </row>
    <row r="103" spans="1:13" ht="23.25" customHeight="1" x14ac:dyDescent="0.25">
      <c r="A103" s="138"/>
      <c r="B103" s="137"/>
      <c r="C103" s="82" t="s">
        <v>136</v>
      </c>
      <c r="D103" s="78">
        <f>SUM(D90:D102)</f>
        <v>3356756.54</v>
      </c>
      <c r="E103" s="81"/>
      <c r="F103" s="80"/>
      <c r="G103" s="78">
        <f>SUM(G90:G102)</f>
        <v>3356756.54</v>
      </c>
      <c r="H103" s="78"/>
      <c r="I103" s="78">
        <f>SUM(I90:I102)</f>
        <v>3356756.54</v>
      </c>
      <c r="J103" s="79"/>
      <c r="K103" s="79"/>
      <c r="L103" s="78">
        <f>SUM(L90:L102)</f>
        <v>3356756.54</v>
      </c>
      <c r="M103" s="77"/>
    </row>
    <row r="104" spans="1:13" ht="23.25" customHeight="1" x14ac:dyDescent="0.25">
      <c r="A104" s="119" t="s">
        <v>135</v>
      </c>
      <c r="B104" s="65"/>
      <c r="C104" s="65"/>
      <c r="D104" s="115"/>
      <c r="E104" s="118"/>
      <c r="F104" s="117"/>
      <c r="G104" s="115"/>
      <c r="H104" s="115"/>
      <c r="I104" s="115"/>
      <c r="J104" s="116"/>
      <c r="K104" s="116"/>
      <c r="L104" s="115"/>
      <c r="M104" s="48"/>
    </row>
    <row r="105" spans="1:13" s="69" customFormat="1" ht="30" customHeight="1" x14ac:dyDescent="0.25">
      <c r="A105" s="134" t="s">
        <v>134</v>
      </c>
      <c r="B105" s="90" t="s">
        <v>133</v>
      </c>
      <c r="C105" s="90" t="s">
        <v>132</v>
      </c>
      <c r="D105" s="92">
        <v>29500</v>
      </c>
      <c r="E105" s="123" t="s">
        <v>15</v>
      </c>
      <c r="F105" s="126">
        <v>45138</v>
      </c>
      <c r="G105" s="92">
        <v>29500</v>
      </c>
      <c r="H105" s="136"/>
      <c r="I105" s="92">
        <v>29500</v>
      </c>
      <c r="J105" s="95" t="s">
        <v>38</v>
      </c>
      <c r="K105" s="90" t="s">
        <v>131</v>
      </c>
      <c r="L105" s="92">
        <v>29500</v>
      </c>
      <c r="M105" s="125">
        <v>45169</v>
      </c>
    </row>
    <row r="106" spans="1:13" s="69" customFormat="1" ht="30" customHeight="1" x14ac:dyDescent="0.2">
      <c r="A106" s="134" t="s">
        <v>130</v>
      </c>
      <c r="B106" s="90" t="s">
        <v>128</v>
      </c>
      <c r="C106" s="90" t="s">
        <v>127</v>
      </c>
      <c r="D106" s="92">
        <v>26157.03</v>
      </c>
      <c r="E106" s="123" t="s">
        <v>15</v>
      </c>
      <c r="F106" s="126">
        <v>45132</v>
      </c>
      <c r="G106" s="92">
        <v>26157.03</v>
      </c>
      <c r="H106" s="92"/>
      <c r="I106" s="92">
        <v>26157.03</v>
      </c>
      <c r="J106" s="95" t="s">
        <v>26</v>
      </c>
      <c r="K106" s="90" t="s">
        <v>25</v>
      </c>
      <c r="L106" s="92">
        <v>26157.03</v>
      </c>
      <c r="M106" s="135">
        <v>45163</v>
      </c>
    </row>
    <row r="107" spans="1:13" ht="33.75" customHeight="1" x14ac:dyDescent="0.2">
      <c r="A107" s="134" t="s">
        <v>129</v>
      </c>
      <c r="B107" s="90" t="s">
        <v>128</v>
      </c>
      <c r="C107" s="90" t="s">
        <v>127</v>
      </c>
      <c r="D107" s="92">
        <v>10110.58</v>
      </c>
      <c r="E107" s="123" t="s">
        <v>15</v>
      </c>
      <c r="F107" s="126">
        <v>45132</v>
      </c>
      <c r="G107" s="92">
        <v>10110.58</v>
      </c>
      <c r="H107" s="115"/>
      <c r="I107" s="92">
        <v>10110.58</v>
      </c>
      <c r="J107" s="95" t="s">
        <v>26</v>
      </c>
      <c r="K107" s="90" t="s">
        <v>25</v>
      </c>
      <c r="L107" s="92">
        <v>10110.58</v>
      </c>
      <c r="M107" s="135">
        <v>45163</v>
      </c>
    </row>
    <row r="108" spans="1:13" s="69" customFormat="1" ht="45" customHeight="1" x14ac:dyDescent="0.2">
      <c r="A108" s="123" t="s">
        <v>126</v>
      </c>
      <c r="B108" s="90" t="s">
        <v>108</v>
      </c>
      <c r="C108" s="90" t="s">
        <v>107</v>
      </c>
      <c r="D108" s="92">
        <v>35528.04</v>
      </c>
      <c r="E108" s="123" t="s">
        <v>15</v>
      </c>
      <c r="F108" s="126">
        <v>45119</v>
      </c>
      <c r="G108" s="92">
        <v>35528.04</v>
      </c>
      <c r="H108" s="92"/>
      <c r="I108" s="92">
        <v>35528.04</v>
      </c>
      <c r="J108" s="95" t="s">
        <v>71</v>
      </c>
      <c r="K108" s="112" t="s">
        <v>70</v>
      </c>
      <c r="L108" s="92">
        <v>35528.04</v>
      </c>
      <c r="M108" s="125">
        <v>45150</v>
      </c>
    </row>
    <row r="109" spans="1:13" s="69" customFormat="1" ht="45" customHeight="1" x14ac:dyDescent="0.2">
      <c r="A109" s="123" t="s">
        <v>125</v>
      </c>
      <c r="B109" s="90" t="s">
        <v>108</v>
      </c>
      <c r="C109" s="90" t="s">
        <v>107</v>
      </c>
      <c r="D109" s="92">
        <v>21145.91</v>
      </c>
      <c r="E109" s="123" t="s">
        <v>15</v>
      </c>
      <c r="F109" s="126">
        <v>45118</v>
      </c>
      <c r="G109" s="92">
        <v>21145.91</v>
      </c>
      <c r="H109" s="92"/>
      <c r="I109" s="92">
        <v>21145.91</v>
      </c>
      <c r="J109" s="95" t="s">
        <v>71</v>
      </c>
      <c r="K109" s="112" t="s">
        <v>70</v>
      </c>
      <c r="L109" s="92">
        <v>21145.91</v>
      </c>
      <c r="M109" s="125">
        <v>45149</v>
      </c>
    </row>
    <row r="110" spans="1:13" s="69" customFormat="1" ht="45" customHeight="1" x14ac:dyDescent="0.2">
      <c r="A110" s="123" t="s">
        <v>124</v>
      </c>
      <c r="B110" s="90" t="s">
        <v>108</v>
      </c>
      <c r="C110" s="90" t="s">
        <v>107</v>
      </c>
      <c r="D110" s="92">
        <v>10049.98</v>
      </c>
      <c r="E110" s="123" t="s">
        <v>15</v>
      </c>
      <c r="F110" s="126">
        <v>45117</v>
      </c>
      <c r="G110" s="92">
        <v>10049.98</v>
      </c>
      <c r="H110" s="92"/>
      <c r="I110" s="92">
        <v>10049.98</v>
      </c>
      <c r="J110" s="95" t="s">
        <v>71</v>
      </c>
      <c r="K110" s="112" t="s">
        <v>70</v>
      </c>
      <c r="L110" s="92">
        <v>10049.98</v>
      </c>
      <c r="M110" s="125">
        <v>45148</v>
      </c>
    </row>
    <row r="111" spans="1:13" s="69" customFormat="1" ht="45" customHeight="1" x14ac:dyDescent="0.2">
      <c r="A111" s="123" t="s">
        <v>123</v>
      </c>
      <c r="B111" s="90" t="s">
        <v>108</v>
      </c>
      <c r="C111" s="90" t="s">
        <v>107</v>
      </c>
      <c r="D111" s="92">
        <v>12692.32</v>
      </c>
      <c r="E111" s="123" t="s">
        <v>15</v>
      </c>
      <c r="F111" s="126">
        <v>45110</v>
      </c>
      <c r="G111" s="92">
        <v>12692.32</v>
      </c>
      <c r="H111" s="92"/>
      <c r="I111" s="92">
        <v>12692.32</v>
      </c>
      <c r="J111" s="95" t="s">
        <v>71</v>
      </c>
      <c r="K111" s="112" t="s">
        <v>70</v>
      </c>
      <c r="L111" s="92">
        <v>12692.32</v>
      </c>
      <c r="M111" s="125">
        <v>45141</v>
      </c>
    </row>
    <row r="112" spans="1:13" s="69" customFormat="1" ht="45" customHeight="1" x14ac:dyDescent="0.2">
      <c r="A112" s="123" t="s">
        <v>122</v>
      </c>
      <c r="B112" s="90" t="s">
        <v>108</v>
      </c>
      <c r="C112" s="90" t="s">
        <v>107</v>
      </c>
      <c r="D112" s="92">
        <v>12672.98</v>
      </c>
      <c r="E112" s="123" t="s">
        <v>15</v>
      </c>
      <c r="F112" s="126">
        <v>45132</v>
      </c>
      <c r="G112" s="92">
        <v>12672.98</v>
      </c>
      <c r="H112" s="92"/>
      <c r="I112" s="92">
        <v>12672.98</v>
      </c>
      <c r="J112" s="95" t="s">
        <v>71</v>
      </c>
      <c r="K112" s="112" t="s">
        <v>70</v>
      </c>
      <c r="L112" s="92">
        <v>12672.98</v>
      </c>
      <c r="M112" s="125">
        <v>45163</v>
      </c>
    </row>
    <row r="113" spans="1:13" s="69" customFormat="1" ht="30" customHeight="1" x14ac:dyDescent="0.2">
      <c r="A113" s="134" t="s">
        <v>121</v>
      </c>
      <c r="B113" s="90" t="s">
        <v>84</v>
      </c>
      <c r="C113" s="133" t="s">
        <v>119</v>
      </c>
      <c r="D113" s="92">
        <v>28290.5</v>
      </c>
      <c r="E113" s="123" t="s">
        <v>15</v>
      </c>
      <c r="F113" s="132">
        <v>45134</v>
      </c>
      <c r="G113" s="92">
        <v>28290.5</v>
      </c>
      <c r="H113" s="92"/>
      <c r="I113" s="92">
        <v>28290.5</v>
      </c>
      <c r="J113" s="95" t="s">
        <v>82</v>
      </c>
      <c r="K113" s="114" t="s">
        <v>81</v>
      </c>
      <c r="L113" s="92">
        <v>28290.5</v>
      </c>
      <c r="M113" s="125">
        <v>45165</v>
      </c>
    </row>
    <row r="114" spans="1:13" s="69" customFormat="1" ht="30" customHeight="1" x14ac:dyDescent="0.2">
      <c r="A114" s="134" t="s">
        <v>120</v>
      </c>
      <c r="B114" s="90" t="s">
        <v>84</v>
      </c>
      <c r="C114" s="133" t="s">
        <v>119</v>
      </c>
      <c r="D114" s="92">
        <v>21712</v>
      </c>
      <c r="E114" s="123" t="s">
        <v>15</v>
      </c>
      <c r="F114" s="132">
        <v>45131</v>
      </c>
      <c r="G114" s="92">
        <v>21712</v>
      </c>
      <c r="H114" s="92"/>
      <c r="I114" s="92">
        <v>21712</v>
      </c>
      <c r="J114" s="95" t="s">
        <v>82</v>
      </c>
      <c r="K114" s="114" t="s">
        <v>81</v>
      </c>
      <c r="L114" s="92">
        <v>21712</v>
      </c>
      <c r="M114" s="125">
        <v>45162</v>
      </c>
    </row>
    <row r="115" spans="1:13" ht="33.75" customHeight="1" x14ac:dyDescent="0.2">
      <c r="A115" s="98" t="s">
        <v>118</v>
      </c>
      <c r="B115" s="98" t="s">
        <v>116</v>
      </c>
      <c r="C115" s="98" t="s">
        <v>115</v>
      </c>
      <c r="D115" s="94">
        <v>47200</v>
      </c>
      <c r="E115" s="98" t="s">
        <v>15</v>
      </c>
      <c r="F115" s="97">
        <v>45128</v>
      </c>
      <c r="G115" s="94">
        <v>47200</v>
      </c>
      <c r="H115" s="115"/>
      <c r="I115" s="103">
        <v>47200</v>
      </c>
      <c r="J115" s="131" t="s">
        <v>89</v>
      </c>
      <c r="K115" s="131" t="s">
        <v>88</v>
      </c>
      <c r="L115" s="101">
        <v>47200</v>
      </c>
      <c r="M115" s="130">
        <v>45159</v>
      </c>
    </row>
    <row r="116" spans="1:13" ht="33.75" customHeight="1" x14ac:dyDescent="0.2">
      <c r="A116" s="98" t="s">
        <v>117</v>
      </c>
      <c r="B116" s="98" t="s">
        <v>116</v>
      </c>
      <c r="C116" s="98" t="s">
        <v>115</v>
      </c>
      <c r="D116" s="94">
        <v>341020</v>
      </c>
      <c r="E116" s="98" t="s">
        <v>15</v>
      </c>
      <c r="F116" s="97">
        <v>45112</v>
      </c>
      <c r="G116" s="94">
        <v>341020</v>
      </c>
      <c r="H116" s="115"/>
      <c r="I116" s="94">
        <v>341020</v>
      </c>
      <c r="J116" s="95" t="s">
        <v>89</v>
      </c>
      <c r="K116" s="95" t="s">
        <v>88</v>
      </c>
      <c r="L116" s="94">
        <v>341020</v>
      </c>
      <c r="M116" s="130">
        <v>45143</v>
      </c>
    </row>
    <row r="117" spans="1:13" ht="33.75" customHeight="1" x14ac:dyDescent="0.2">
      <c r="A117" s="108" t="s">
        <v>114</v>
      </c>
      <c r="B117" s="129" t="s">
        <v>113</v>
      </c>
      <c r="C117" s="108" t="s">
        <v>112</v>
      </c>
      <c r="D117" s="128">
        <v>132801.20000000001</v>
      </c>
      <c r="E117" s="98" t="s">
        <v>15</v>
      </c>
      <c r="F117" s="107">
        <v>45111</v>
      </c>
      <c r="G117" s="128">
        <v>132801.20000000001</v>
      </c>
      <c r="H117" s="106"/>
      <c r="I117" s="128">
        <v>132801.20000000001</v>
      </c>
      <c r="J117" s="123" t="s">
        <v>111</v>
      </c>
      <c r="K117" s="90" t="s">
        <v>110</v>
      </c>
      <c r="L117" s="128">
        <v>132801.20000000001</v>
      </c>
      <c r="M117" s="127">
        <v>45142</v>
      </c>
    </row>
    <row r="118" spans="1:13" ht="48" customHeight="1" x14ac:dyDescent="0.2">
      <c r="A118" s="123" t="s">
        <v>109</v>
      </c>
      <c r="B118" s="90" t="s">
        <v>108</v>
      </c>
      <c r="C118" s="90" t="s">
        <v>107</v>
      </c>
      <c r="D118" s="92">
        <v>19999.98</v>
      </c>
      <c r="E118" s="123" t="s">
        <v>15</v>
      </c>
      <c r="F118" s="126">
        <v>45108</v>
      </c>
      <c r="G118" s="92">
        <v>19999.98</v>
      </c>
      <c r="H118" s="92"/>
      <c r="I118" s="92">
        <v>19999.98</v>
      </c>
      <c r="J118" s="95" t="s">
        <v>71</v>
      </c>
      <c r="K118" s="112" t="s">
        <v>70</v>
      </c>
      <c r="L118" s="92">
        <v>19999.98</v>
      </c>
      <c r="M118" s="125">
        <v>45139</v>
      </c>
    </row>
    <row r="119" spans="1:13" ht="33.75" customHeight="1" x14ac:dyDescent="0.2">
      <c r="A119" s="123" t="s">
        <v>106</v>
      </c>
      <c r="B119" s="124" t="s">
        <v>105</v>
      </c>
      <c r="C119" s="123" t="s">
        <v>104</v>
      </c>
      <c r="D119" s="121">
        <v>756002.6</v>
      </c>
      <c r="E119" s="123" t="s">
        <v>15</v>
      </c>
      <c r="F119" s="122">
        <v>45119</v>
      </c>
      <c r="G119" s="121">
        <v>756002.6</v>
      </c>
      <c r="H119" s="115"/>
      <c r="I119" s="121">
        <v>756002.6</v>
      </c>
      <c r="J119" s="95" t="s">
        <v>48</v>
      </c>
      <c r="K119" s="95" t="s">
        <v>47</v>
      </c>
      <c r="L119" s="121">
        <v>756002.6</v>
      </c>
      <c r="M119" s="120">
        <v>45150</v>
      </c>
    </row>
    <row r="120" spans="1:13" s="69" customFormat="1" ht="23.25" customHeight="1" x14ac:dyDescent="0.25">
      <c r="A120" s="83"/>
      <c r="B120" s="82"/>
      <c r="C120" s="82" t="s">
        <v>103</v>
      </c>
      <c r="D120" s="78">
        <f>SUM(D105:D119)</f>
        <v>1504883.12</v>
      </c>
      <c r="E120" s="81"/>
      <c r="F120" s="80"/>
      <c r="G120" s="78">
        <f>SUM(G105:G119)</f>
        <v>1504883.12</v>
      </c>
      <c r="H120" s="78"/>
      <c r="I120" s="78">
        <f>SUM(I105:I119)</f>
        <v>1504883.12</v>
      </c>
      <c r="J120" s="79"/>
      <c r="K120" s="79"/>
      <c r="L120" s="78">
        <f>SUM(L105:L119)</f>
        <v>1504883.12</v>
      </c>
      <c r="M120" s="77"/>
    </row>
    <row r="121" spans="1:13" ht="23.25" customHeight="1" x14ac:dyDescent="0.25">
      <c r="A121" s="119" t="s">
        <v>102</v>
      </c>
      <c r="B121" s="65"/>
      <c r="C121" s="65"/>
      <c r="D121" s="115"/>
      <c r="E121" s="118"/>
      <c r="F121" s="117"/>
      <c r="G121" s="115"/>
      <c r="H121" s="115"/>
      <c r="I121" s="115"/>
      <c r="J121" s="116"/>
      <c r="K121" s="116"/>
      <c r="L121" s="115"/>
      <c r="M121" s="48"/>
    </row>
    <row r="122" spans="1:13" ht="23.25" customHeight="1" x14ac:dyDescent="0.25">
      <c r="A122" s="98" t="s">
        <v>101</v>
      </c>
      <c r="B122" s="98" t="s">
        <v>97</v>
      </c>
      <c r="C122" s="98" t="s">
        <v>96</v>
      </c>
      <c r="D122" s="94">
        <v>217370.78</v>
      </c>
      <c r="E122" s="98" t="s">
        <v>15</v>
      </c>
      <c r="F122" s="97">
        <v>45165</v>
      </c>
      <c r="G122" s="94">
        <v>217370.78</v>
      </c>
      <c r="H122" s="110"/>
      <c r="I122" s="94">
        <v>217370.78</v>
      </c>
      <c r="J122" s="87" t="s">
        <v>95</v>
      </c>
      <c r="K122" s="87" t="s">
        <v>94</v>
      </c>
      <c r="L122" s="94">
        <v>217370.78</v>
      </c>
      <c r="M122" s="113">
        <v>45196</v>
      </c>
    </row>
    <row r="123" spans="1:13" ht="23.25" customHeight="1" x14ac:dyDescent="0.25">
      <c r="A123" s="98" t="s">
        <v>100</v>
      </c>
      <c r="B123" s="98" t="s">
        <v>97</v>
      </c>
      <c r="C123" s="98" t="s">
        <v>96</v>
      </c>
      <c r="D123" s="94">
        <v>2208.08</v>
      </c>
      <c r="E123" s="98" t="s">
        <v>15</v>
      </c>
      <c r="F123" s="97">
        <v>45165</v>
      </c>
      <c r="G123" s="94">
        <v>2208.08</v>
      </c>
      <c r="H123" s="110"/>
      <c r="I123" s="94">
        <v>2208.08</v>
      </c>
      <c r="J123" s="87" t="s">
        <v>95</v>
      </c>
      <c r="K123" s="87" t="s">
        <v>94</v>
      </c>
      <c r="L123" s="94">
        <v>2208.08</v>
      </c>
      <c r="M123" s="113">
        <v>45196</v>
      </c>
    </row>
    <row r="124" spans="1:13" ht="23.25" customHeight="1" x14ac:dyDescent="0.25">
      <c r="A124" s="98" t="s">
        <v>99</v>
      </c>
      <c r="B124" s="98" t="s">
        <v>97</v>
      </c>
      <c r="C124" s="98" t="s">
        <v>96</v>
      </c>
      <c r="D124" s="94">
        <v>3564.58</v>
      </c>
      <c r="E124" s="98" t="s">
        <v>15</v>
      </c>
      <c r="F124" s="97">
        <v>45165</v>
      </c>
      <c r="G124" s="94">
        <v>3564.58</v>
      </c>
      <c r="H124" s="110"/>
      <c r="I124" s="94">
        <v>3564.58</v>
      </c>
      <c r="J124" s="87" t="s">
        <v>95</v>
      </c>
      <c r="K124" s="87" t="s">
        <v>94</v>
      </c>
      <c r="L124" s="94">
        <v>3564.58</v>
      </c>
      <c r="M124" s="113">
        <v>45196</v>
      </c>
    </row>
    <row r="125" spans="1:13" ht="23.25" customHeight="1" x14ac:dyDescent="0.25">
      <c r="A125" s="98" t="s">
        <v>98</v>
      </c>
      <c r="B125" s="98" t="s">
        <v>97</v>
      </c>
      <c r="C125" s="98" t="s">
        <v>96</v>
      </c>
      <c r="D125" s="94">
        <v>7734.46</v>
      </c>
      <c r="E125" s="98" t="s">
        <v>15</v>
      </c>
      <c r="F125" s="97">
        <v>45165</v>
      </c>
      <c r="G125" s="94">
        <v>7734.46</v>
      </c>
      <c r="H125" s="110"/>
      <c r="I125" s="94">
        <v>7734.46</v>
      </c>
      <c r="J125" s="87" t="s">
        <v>95</v>
      </c>
      <c r="K125" s="87" t="s">
        <v>94</v>
      </c>
      <c r="L125" s="94">
        <v>7734.46</v>
      </c>
      <c r="M125" s="113">
        <v>45196</v>
      </c>
    </row>
    <row r="126" spans="1:13" ht="23.25" customHeight="1" x14ac:dyDescent="0.25">
      <c r="A126" s="98" t="s">
        <v>93</v>
      </c>
      <c r="B126" s="98" t="s">
        <v>91</v>
      </c>
      <c r="C126" s="98" t="s">
        <v>90</v>
      </c>
      <c r="D126" s="94">
        <v>141600</v>
      </c>
      <c r="E126" s="98" t="s">
        <v>15</v>
      </c>
      <c r="F126" s="97">
        <v>45155</v>
      </c>
      <c r="G126" s="94">
        <v>141600</v>
      </c>
      <c r="H126" s="110"/>
      <c r="I126" s="94">
        <v>141600</v>
      </c>
      <c r="J126" s="95" t="s">
        <v>89</v>
      </c>
      <c r="K126" s="95" t="s">
        <v>88</v>
      </c>
      <c r="L126" s="94">
        <v>141600</v>
      </c>
      <c r="M126" s="113">
        <v>45186</v>
      </c>
    </row>
    <row r="127" spans="1:13" ht="23.25" customHeight="1" x14ac:dyDescent="0.25">
      <c r="A127" s="98" t="s">
        <v>92</v>
      </c>
      <c r="B127" s="98" t="s">
        <v>91</v>
      </c>
      <c r="C127" s="98" t="s">
        <v>90</v>
      </c>
      <c r="D127" s="94">
        <v>62540</v>
      </c>
      <c r="E127" s="98" t="s">
        <v>15</v>
      </c>
      <c r="F127" s="97">
        <v>45151</v>
      </c>
      <c r="G127" s="94">
        <v>62540</v>
      </c>
      <c r="H127" s="110"/>
      <c r="I127" s="94">
        <v>62540</v>
      </c>
      <c r="J127" s="95" t="s">
        <v>89</v>
      </c>
      <c r="K127" s="95" t="s">
        <v>88</v>
      </c>
      <c r="L127" s="94">
        <v>62540</v>
      </c>
      <c r="M127" s="113">
        <v>45182</v>
      </c>
    </row>
    <row r="128" spans="1:13" ht="23.25" customHeight="1" x14ac:dyDescent="0.25">
      <c r="A128" s="98" t="s">
        <v>87</v>
      </c>
      <c r="B128" s="98" t="s">
        <v>84</v>
      </c>
      <c r="C128" s="98" t="s">
        <v>83</v>
      </c>
      <c r="D128" s="94">
        <v>20207.5</v>
      </c>
      <c r="E128" s="98" t="s">
        <v>15</v>
      </c>
      <c r="F128" s="97">
        <v>45166</v>
      </c>
      <c r="G128" s="94">
        <v>20207.5</v>
      </c>
      <c r="H128" s="110"/>
      <c r="I128" s="94">
        <v>20207.5</v>
      </c>
      <c r="J128" s="95" t="s">
        <v>82</v>
      </c>
      <c r="K128" s="114" t="s">
        <v>81</v>
      </c>
      <c r="L128" s="94">
        <v>20207.5</v>
      </c>
      <c r="M128" s="113">
        <v>45197</v>
      </c>
    </row>
    <row r="129" spans="1:13" ht="23.25" customHeight="1" x14ac:dyDescent="0.25">
      <c r="A129" s="98" t="s">
        <v>86</v>
      </c>
      <c r="B129" s="98" t="s">
        <v>84</v>
      </c>
      <c r="C129" s="98" t="s">
        <v>83</v>
      </c>
      <c r="D129" s="94">
        <v>49560</v>
      </c>
      <c r="E129" s="98" t="s">
        <v>15</v>
      </c>
      <c r="F129" s="97">
        <v>45168</v>
      </c>
      <c r="G129" s="94">
        <v>49560</v>
      </c>
      <c r="H129" s="110"/>
      <c r="I129" s="94">
        <v>49560</v>
      </c>
      <c r="J129" s="95" t="s">
        <v>82</v>
      </c>
      <c r="K129" s="114" t="s">
        <v>81</v>
      </c>
      <c r="L129" s="94">
        <v>49560</v>
      </c>
      <c r="M129" s="113">
        <v>45199</v>
      </c>
    </row>
    <row r="130" spans="1:13" ht="24" customHeight="1" x14ac:dyDescent="0.25">
      <c r="A130" s="98" t="s">
        <v>85</v>
      </c>
      <c r="B130" s="98" t="s">
        <v>84</v>
      </c>
      <c r="C130" s="98" t="s">
        <v>83</v>
      </c>
      <c r="D130" s="94">
        <v>71744</v>
      </c>
      <c r="E130" s="98" t="s">
        <v>15</v>
      </c>
      <c r="F130" s="97">
        <v>45139</v>
      </c>
      <c r="G130" s="94">
        <v>71744</v>
      </c>
      <c r="H130" s="110"/>
      <c r="I130" s="94">
        <v>71744</v>
      </c>
      <c r="J130" s="95" t="s">
        <v>82</v>
      </c>
      <c r="K130" s="114" t="s">
        <v>81</v>
      </c>
      <c r="L130" s="94">
        <v>71744</v>
      </c>
      <c r="M130" s="113">
        <v>45170</v>
      </c>
    </row>
    <row r="131" spans="1:13" ht="48.75" customHeight="1" x14ac:dyDescent="0.25">
      <c r="A131" s="108" t="s">
        <v>80</v>
      </c>
      <c r="B131" s="108" t="s">
        <v>73</v>
      </c>
      <c r="C131" s="98" t="s">
        <v>72</v>
      </c>
      <c r="D131" s="105">
        <v>5192.09</v>
      </c>
      <c r="E131" s="98" t="s">
        <v>15</v>
      </c>
      <c r="F131" s="107">
        <v>45167</v>
      </c>
      <c r="G131" s="105">
        <v>5192.09</v>
      </c>
      <c r="H131" s="110"/>
      <c r="I131" s="105">
        <v>5192.09</v>
      </c>
      <c r="J131" s="95" t="s">
        <v>71</v>
      </c>
      <c r="K131" s="112" t="s">
        <v>70</v>
      </c>
      <c r="L131" s="105">
        <v>5192.09</v>
      </c>
      <c r="M131" s="111">
        <v>45198</v>
      </c>
    </row>
    <row r="132" spans="1:13" ht="50.25" customHeight="1" x14ac:dyDescent="0.25">
      <c r="A132" s="108" t="s">
        <v>79</v>
      </c>
      <c r="B132" s="108" t="s">
        <v>73</v>
      </c>
      <c r="C132" s="98" t="s">
        <v>72</v>
      </c>
      <c r="D132" s="105">
        <v>10841.88</v>
      </c>
      <c r="E132" s="98" t="s">
        <v>15</v>
      </c>
      <c r="F132" s="107">
        <v>45141</v>
      </c>
      <c r="G132" s="105">
        <v>10841.88</v>
      </c>
      <c r="H132" s="110"/>
      <c r="I132" s="105">
        <v>10841.88</v>
      </c>
      <c r="J132" s="95" t="s">
        <v>71</v>
      </c>
      <c r="K132" s="112" t="s">
        <v>70</v>
      </c>
      <c r="L132" s="105">
        <v>10841.88</v>
      </c>
      <c r="M132" s="111">
        <v>45172</v>
      </c>
    </row>
    <row r="133" spans="1:13" ht="43.5" customHeight="1" x14ac:dyDescent="0.25">
      <c r="A133" s="108" t="s">
        <v>78</v>
      </c>
      <c r="B133" s="108" t="s">
        <v>73</v>
      </c>
      <c r="C133" s="98" t="s">
        <v>72</v>
      </c>
      <c r="D133" s="105">
        <v>17220.939999999999</v>
      </c>
      <c r="E133" s="98" t="s">
        <v>15</v>
      </c>
      <c r="F133" s="107">
        <v>45152</v>
      </c>
      <c r="G133" s="105">
        <v>17220.939999999999</v>
      </c>
      <c r="H133" s="110"/>
      <c r="I133" s="105">
        <v>17220.939999999999</v>
      </c>
      <c r="J133" s="95" t="s">
        <v>71</v>
      </c>
      <c r="K133" s="112" t="s">
        <v>70</v>
      </c>
      <c r="L133" s="105">
        <v>17220.939999999999</v>
      </c>
      <c r="M133" s="111">
        <v>45183</v>
      </c>
    </row>
    <row r="134" spans="1:13" ht="42.75" customHeight="1" x14ac:dyDescent="0.25">
      <c r="A134" s="108" t="s">
        <v>77</v>
      </c>
      <c r="B134" s="108" t="s">
        <v>73</v>
      </c>
      <c r="C134" s="98" t="s">
        <v>72</v>
      </c>
      <c r="D134" s="105">
        <v>10016.44</v>
      </c>
      <c r="E134" s="98" t="s">
        <v>15</v>
      </c>
      <c r="F134" s="107">
        <v>45153</v>
      </c>
      <c r="G134" s="105">
        <v>10016.44</v>
      </c>
      <c r="H134" s="110"/>
      <c r="I134" s="105">
        <v>10016.44</v>
      </c>
      <c r="J134" s="95" t="s">
        <v>71</v>
      </c>
      <c r="K134" s="112" t="s">
        <v>70</v>
      </c>
      <c r="L134" s="105">
        <v>10016.44</v>
      </c>
      <c r="M134" s="111">
        <v>45184</v>
      </c>
    </row>
    <row r="135" spans="1:13" ht="46.5" customHeight="1" x14ac:dyDescent="0.25">
      <c r="A135" s="108" t="s">
        <v>76</v>
      </c>
      <c r="B135" s="108" t="s">
        <v>73</v>
      </c>
      <c r="C135" s="98" t="s">
        <v>72</v>
      </c>
      <c r="D135" s="105">
        <v>12678.27</v>
      </c>
      <c r="E135" s="98" t="s">
        <v>15</v>
      </c>
      <c r="F135" s="107">
        <v>45146</v>
      </c>
      <c r="G135" s="105">
        <v>12678.27</v>
      </c>
      <c r="H135" s="110"/>
      <c r="I135" s="105">
        <v>12678.27</v>
      </c>
      <c r="J135" s="95" t="s">
        <v>71</v>
      </c>
      <c r="K135" s="112" t="s">
        <v>70</v>
      </c>
      <c r="L135" s="105">
        <v>12678.27</v>
      </c>
      <c r="M135" s="111">
        <v>45177</v>
      </c>
    </row>
    <row r="136" spans="1:13" ht="45" customHeight="1" x14ac:dyDescent="0.25">
      <c r="A136" s="108" t="s">
        <v>75</v>
      </c>
      <c r="B136" s="108" t="s">
        <v>73</v>
      </c>
      <c r="C136" s="98" t="s">
        <v>72</v>
      </c>
      <c r="D136" s="105">
        <v>30844.53</v>
      </c>
      <c r="E136" s="98" t="s">
        <v>15</v>
      </c>
      <c r="F136" s="107">
        <v>45141</v>
      </c>
      <c r="G136" s="105">
        <v>30844.53</v>
      </c>
      <c r="H136" s="110"/>
      <c r="I136" s="105">
        <v>30844.53</v>
      </c>
      <c r="J136" s="95" t="s">
        <v>71</v>
      </c>
      <c r="K136" s="112" t="s">
        <v>70</v>
      </c>
      <c r="L136" s="105">
        <v>30844.53</v>
      </c>
      <c r="M136" s="111">
        <v>45172</v>
      </c>
    </row>
    <row r="137" spans="1:13" ht="45.75" customHeight="1" x14ac:dyDescent="0.25">
      <c r="A137" s="98" t="s">
        <v>74</v>
      </c>
      <c r="B137" s="108" t="s">
        <v>73</v>
      </c>
      <c r="C137" s="98" t="s">
        <v>72</v>
      </c>
      <c r="D137" s="94">
        <v>53828.69</v>
      </c>
      <c r="E137" s="98" t="s">
        <v>15</v>
      </c>
      <c r="F137" s="97">
        <v>45145</v>
      </c>
      <c r="G137" s="94">
        <v>53828.69</v>
      </c>
      <c r="H137" s="110"/>
      <c r="I137" s="94">
        <v>53828.69</v>
      </c>
      <c r="J137" s="95" t="s">
        <v>71</v>
      </c>
      <c r="K137" s="112" t="s">
        <v>70</v>
      </c>
      <c r="L137" s="94">
        <v>53828.69</v>
      </c>
      <c r="M137" s="111">
        <v>45176</v>
      </c>
    </row>
    <row r="138" spans="1:13" ht="30.75" customHeight="1" x14ac:dyDescent="0.25">
      <c r="A138" s="98" t="s">
        <v>69</v>
      </c>
      <c r="B138" s="108" t="s">
        <v>68</v>
      </c>
      <c r="C138" s="98" t="s">
        <v>67</v>
      </c>
      <c r="D138" s="94">
        <v>58929.440000000002</v>
      </c>
      <c r="E138" s="98" t="s">
        <v>15</v>
      </c>
      <c r="F138" s="97">
        <v>45163</v>
      </c>
      <c r="G138" s="94">
        <v>58929.440000000002</v>
      </c>
      <c r="H138" s="110"/>
      <c r="I138" s="103">
        <v>58929.440000000002</v>
      </c>
      <c r="J138" s="100" t="s">
        <v>66</v>
      </c>
      <c r="K138" s="109" t="s">
        <v>65</v>
      </c>
      <c r="L138" s="101">
        <v>58929.440000000002</v>
      </c>
      <c r="M138" s="93">
        <v>45194</v>
      </c>
    </row>
    <row r="139" spans="1:13" ht="23.25" customHeight="1" x14ac:dyDescent="0.2">
      <c r="A139" s="98" t="s">
        <v>64</v>
      </c>
      <c r="B139" s="98" t="s">
        <v>63</v>
      </c>
      <c r="C139" s="98" t="s">
        <v>62</v>
      </c>
      <c r="D139" s="94">
        <v>11328</v>
      </c>
      <c r="E139" s="98" t="s">
        <v>15</v>
      </c>
      <c r="F139" s="97">
        <v>45156</v>
      </c>
      <c r="G139" s="94">
        <v>11328</v>
      </c>
      <c r="H139" s="96"/>
      <c r="I139" s="103">
        <v>11328</v>
      </c>
      <c r="J139" s="102" t="s">
        <v>58</v>
      </c>
      <c r="K139" s="102" t="s">
        <v>57</v>
      </c>
      <c r="L139" s="101">
        <v>11328</v>
      </c>
      <c r="M139" s="93">
        <v>45187</v>
      </c>
    </row>
    <row r="140" spans="1:13" ht="23.25" customHeight="1" x14ac:dyDescent="0.2">
      <c r="A140" s="98" t="s">
        <v>61</v>
      </c>
      <c r="B140" s="98" t="s">
        <v>60</v>
      </c>
      <c r="C140" s="98" t="s">
        <v>59</v>
      </c>
      <c r="D140" s="94">
        <v>70800</v>
      </c>
      <c r="E140" s="98" t="s">
        <v>15</v>
      </c>
      <c r="F140" s="97">
        <v>45142</v>
      </c>
      <c r="G140" s="94">
        <v>70800</v>
      </c>
      <c r="H140" s="96"/>
      <c r="I140" s="94">
        <v>70800</v>
      </c>
      <c r="J140" s="102" t="s">
        <v>58</v>
      </c>
      <c r="K140" s="102" t="s">
        <v>57</v>
      </c>
      <c r="L140" s="94">
        <v>70800</v>
      </c>
      <c r="M140" s="93">
        <v>45173</v>
      </c>
    </row>
    <row r="141" spans="1:13" ht="23.25" customHeight="1" x14ac:dyDescent="0.2">
      <c r="A141" s="98" t="s">
        <v>56</v>
      </c>
      <c r="B141" s="98" t="s">
        <v>55</v>
      </c>
      <c r="C141" s="98" t="s">
        <v>54</v>
      </c>
      <c r="D141" s="94">
        <v>900</v>
      </c>
      <c r="E141" s="98" t="s">
        <v>15</v>
      </c>
      <c r="F141" s="97">
        <v>45146</v>
      </c>
      <c r="G141" s="94">
        <v>0</v>
      </c>
      <c r="H141" s="96">
        <v>900</v>
      </c>
      <c r="I141" s="103">
        <v>900</v>
      </c>
      <c r="J141" s="102" t="s">
        <v>53</v>
      </c>
      <c r="K141" s="102" t="s">
        <v>52</v>
      </c>
      <c r="L141" s="101">
        <v>900</v>
      </c>
      <c r="M141" s="93">
        <v>45177</v>
      </c>
    </row>
    <row r="142" spans="1:13" ht="23.25" customHeight="1" x14ac:dyDescent="0.2">
      <c r="A142" s="98" t="s">
        <v>51</v>
      </c>
      <c r="B142" s="98" t="s">
        <v>50</v>
      </c>
      <c r="C142" s="98" t="s">
        <v>49</v>
      </c>
      <c r="D142" s="94">
        <v>467870</v>
      </c>
      <c r="E142" s="98" t="s">
        <v>15</v>
      </c>
      <c r="F142" s="97">
        <v>45149</v>
      </c>
      <c r="G142" s="94">
        <v>467870</v>
      </c>
      <c r="H142" s="96"/>
      <c r="I142" s="94">
        <v>467870</v>
      </c>
      <c r="J142" s="95" t="s">
        <v>48</v>
      </c>
      <c r="K142" s="95" t="s">
        <v>47</v>
      </c>
      <c r="L142" s="94">
        <v>467870</v>
      </c>
      <c r="M142" s="93">
        <v>45180</v>
      </c>
    </row>
    <row r="143" spans="1:13" ht="23.25" customHeight="1" x14ac:dyDescent="0.2">
      <c r="A143" s="108" t="s">
        <v>46</v>
      </c>
      <c r="B143" s="108" t="s">
        <v>45</v>
      </c>
      <c r="C143" s="108" t="s">
        <v>44</v>
      </c>
      <c r="D143" s="105">
        <v>39638.559999999998</v>
      </c>
      <c r="E143" s="108" t="s">
        <v>15</v>
      </c>
      <c r="F143" s="107">
        <v>45163</v>
      </c>
      <c r="G143" s="105">
        <v>39638.559999999998</v>
      </c>
      <c r="H143" s="106"/>
      <c r="I143" s="105">
        <v>39638.559999999998</v>
      </c>
      <c r="J143" s="100" t="s">
        <v>43</v>
      </c>
      <c r="K143" s="99" t="s">
        <v>42</v>
      </c>
      <c r="L143" s="105">
        <v>39638.559999999998</v>
      </c>
      <c r="M143" s="104">
        <v>45194</v>
      </c>
    </row>
    <row r="144" spans="1:13" ht="23.25" customHeight="1" x14ac:dyDescent="0.2">
      <c r="A144" s="98" t="s">
        <v>41</v>
      </c>
      <c r="B144" s="98" t="s">
        <v>40</v>
      </c>
      <c r="C144" s="98" t="s">
        <v>39</v>
      </c>
      <c r="D144" s="94">
        <v>29500</v>
      </c>
      <c r="E144" s="98" t="s">
        <v>15</v>
      </c>
      <c r="F144" s="97">
        <v>45169</v>
      </c>
      <c r="G144" s="94">
        <v>29500</v>
      </c>
      <c r="H144" s="96"/>
      <c r="I144" s="103">
        <v>29500</v>
      </c>
      <c r="J144" s="102" t="s">
        <v>38</v>
      </c>
      <c r="K144" s="102" t="s">
        <v>37</v>
      </c>
      <c r="L144" s="101">
        <v>29500</v>
      </c>
      <c r="M144" s="93">
        <v>45199</v>
      </c>
    </row>
    <row r="145" spans="1:13" ht="23.25" customHeight="1" x14ac:dyDescent="0.2">
      <c r="A145" s="98" t="s">
        <v>36</v>
      </c>
      <c r="B145" s="98" t="s">
        <v>35</v>
      </c>
      <c r="C145" s="98" t="s">
        <v>34</v>
      </c>
      <c r="D145" s="94">
        <v>248300.89</v>
      </c>
      <c r="E145" s="98" t="s">
        <v>15</v>
      </c>
      <c r="F145" s="97">
        <v>45169</v>
      </c>
      <c r="G145" s="94">
        <v>248300.89</v>
      </c>
      <c r="H145" s="96"/>
      <c r="I145" s="94">
        <v>248300.89</v>
      </c>
      <c r="J145" s="100" t="s">
        <v>33</v>
      </c>
      <c r="K145" s="99" t="s">
        <v>32</v>
      </c>
      <c r="L145" s="94">
        <v>248300.89</v>
      </c>
      <c r="M145" s="93">
        <v>45199</v>
      </c>
    </row>
    <row r="146" spans="1:13" ht="23.25" customHeight="1" x14ac:dyDescent="0.2">
      <c r="A146" s="98" t="s">
        <v>31</v>
      </c>
      <c r="B146" s="98" t="s">
        <v>28</v>
      </c>
      <c r="C146" s="98" t="s">
        <v>27</v>
      </c>
      <c r="D146" s="94">
        <v>25404.89</v>
      </c>
      <c r="E146" s="98" t="s">
        <v>15</v>
      </c>
      <c r="F146" s="97">
        <v>45153</v>
      </c>
      <c r="G146" s="94">
        <v>25404.89</v>
      </c>
      <c r="H146" s="96"/>
      <c r="I146" s="94">
        <v>25404.89</v>
      </c>
      <c r="J146" s="95" t="s">
        <v>26</v>
      </c>
      <c r="K146" s="90" t="s">
        <v>25</v>
      </c>
      <c r="L146" s="94">
        <v>25404.89</v>
      </c>
      <c r="M146" s="93">
        <v>45184</v>
      </c>
    </row>
    <row r="147" spans="1:13" ht="23.25" customHeight="1" x14ac:dyDescent="0.2">
      <c r="A147" s="98" t="s">
        <v>30</v>
      </c>
      <c r="B147" s="98" t="s">
        <v>28</v>
      </c>
      <c r="C147" s="98" t="s">
        <v>27</v>
      </c>
      <c r="D147" s="94">
        <v>10110.57</v>
      </c>
      <c r="E147" s="98" t="s">
        <v>15</v>
      </c>
      <c r="F147" s="97">
        <v>45132</v>
      </c>
      <c r="G147" s="94">
        <v>10110.57</v>
      </c>
      <c r="H147" s="96"/>
      <c r="I147" s="94">
        <v>10110.57</v>
      </c>
      <c r="J147" s="95" t="s">
        <v>26</v>
      </c>
      <c r="K147" s="90" t="s">
        <v>25</v>
      </c>
      <c r="L147" s="94">
        <v>10110.57</v>
      </c>
      <c r="M147" s="93">
        <v>45163</v>
      </c>
    </row>
    <row r="148" spans="1:13" ht="23.25" customHeight="1" x14ac:dyDescent="0.2">
      <c r="A148" s="98" t="s">
        <v>29</v>
      </c>
      <c r="B148" s="98" t="s">
        <v>28</v>
      </c>
      <c r="C148" s="98" t="s">
        <v>27</v>
      </c>
      <c r="D148" s="94">
        <v>8502.9500000000007</v>
      </c>
      <c r="E148" s="98" t="s">
        <v>15</v>
      </c>
      <c r="F148" s="97">
        <v>45146</v>
      </c>
      <c r="G148" s="94">
        <v>8502.9500000000007</v>
      </c>
      <c r="H148" s="96"/>
      <c r="I148" s="94">
        <v>8502.9500000000007</v>
      </c>
      <c r="J148" s="95" t="s">
        <v>26</v>
      </c>
      <c r="K148" s="90" t="s">
        <v>25</v>
      </c>
      <c r="L148" s="94">
        <v>8502.9500000000007</v>
      </c>
      <c r="M148" s="93">
        <v>45177</v>
      </c>
    </row>
    <row r="149" spans="1:13" s="69" customFormat="1" ht="78.75" customHeight="1" x14ac:dyDescent="0.2">
      <c r="A149" s="91" t="s">
        <v>24</v>
      </c>
      <c r="B149" s="90" t="s">
        <v>17</v>
      </c>
      <c r="C149" s="90" t="s">
        <v>23</v>
      </c>
      <c r="D149" s="85">
        <v>861326.34</v>
      </c>
      <c r="E149" s="89" t="s">
        <v>15</v>
      </c>
      <c r="F149" s="88">
        <v>45168</v>
      </c>
      <c r="G149" s="85">
        <v>861326.34</v>
      </c>
      <c r="H149" s="85"/>
      <c r="I149" s="85">
        <v>861326.34</v>
      </c>
      <c r="J149" s="87" t="s">
        <v>22</v>
      </c>
      <c r="K149" s="86" t="s">
        <v>21</v>
      </c>
      <c r="L149" s="92">
        <v>46491.199999999997</v>
      </c>
      <c r="M149" s="84">
        <v>45174</v>
      </c>
    </row>
    <row r="150" spans="1:13" s="69" customFormat="1" ht="78.75" customHeight="1" x14ac:dyDescent="0.2">
      <c r="A150" s="91" t="s">
        <v>24</v>
      </c>
      <c r="B150" s="90" t="s">
        <v>17</v>
      </c>
      <c r="C150" s="90" t="s">
        <v>23</v>
      </c>
      <c r="D150" s="85"/>
      <c r="E150" s="89" t="s">
        <v>15</v>
      </c>
      <c r="F150" s="88">
        <v>45168</v>
      </c>
      <c r="G150" s="85"/>
      <c r="H150" s="85"/>
      <c r="I150" s="85"/>
      <c r="J150" s="87" t="s">
        <v>20</v>
      </c>
      <c r="K150" s="86" t="s">
        <v>19</v>
      </c>
      <c r="L150" s="92">
        <v>390789.12</v>
      </c>
      <c r="M150" s="84">
        <v>45174</v>
      </c>
    </row>
    <row r="151" spans="1:13" s="69" customFormat="1" ht="71.25" customHeight="1" x14ac:dyDescent="0.2">
      <c r="A151" s="91" t="s">
        <v>24</v>
      </c>
      <c r="B151" s="90" t="s">
        <v>17</v>
      </c>
      <c r="C151" s="90" t="s">
        <v>23</v>
      </c>
      <c r="D151" s="85"/>
      <c r="E151" s="89" t="s">
        <v>15</v>
      </c>
      <c r="F151" s="88">
        <v>45168</v>
      </c>
      <c r="G151" s="85"/>
      <c r="H151" s="85"/>
      <c r="I151" s="85"/>
      <c r="J151" s="87" t="s">
        <v>14</v>
      </c>
      <c r="K151" s="86" t="s">
        <v>13</v>
      </c>
      <c r="L151" s="92">
        <v>424046.02</v>
      </c>
      <c r="M151" s="84">
        <v>45174</v>
      </c>
    </row>
    <row r="152" spans="1:13" s="69" customFormat="1" ht="34.5" customHeight="1" x14ac:dyDescent="0.2">
      <c r="A152" s="91" t="s">
        <v>18</v>
      </c>
      <c r="B152" s="90" t="s">
        <v>17</v>
      </c>
      <c r="C152" s="90" t="s">
        <v>16</v>
      </c>
      <c r="D152" s="85">
        <v>13120.8</v>
      </c>
      <c r="E152" s="89" t="s">
        <v>15</v>
      </c>
      <c r="F152" s="88">
        <v>45169</v>
      </c>
      <c r="G152" s="85">
        <v>13120.8</v>
      </c>
      <c r="H152" s="85"/>
      <c r="I152" s="85">
        <v>13120.8</v>
      </c>
      <c r="J152" s="87" t="s">
        <v>22</v>
      </c>
      <c r="K152" s="86" t="s">
        <v>21</v>
      </c>
      <c r="L152" s="85">
        <v>739.2</v>
      </c>
      <c r="M152" s="84">
        <v>45174</v>
      </c>
    </row>
    <row r="153" spans="1:13" s="69" customFormat="1" ht="30" customHeight="1" x14ac:dyDescent="0.2">
      <c r="A153" s="91" t="s">
        <v>18</v>
      </c>
      <c r="B153" s="90" t="s">
        <v>17</v>
      </c>
      <c r="C153" s="90" t="s">
        <v>16</v>
      </c>
      <c r="D153" s="85"/>
      <c r="E153" s="89" t="s">
        <v>15</v>
      </c>
      <c r="F153" s="88">
        <v>45169</v>
      </c>
      <c r="G153" s="85"/>
      <c r="H153" s="85"/>
      <c r="I153" s="85"/>
      <c r="J153" s="87" t="s">
        <v>20</v>
      </c>
      <c r="K153" s="86" t="s">
        <v>19</v>
      </c>
      <c r="L153" s="85">
        <v>6141.52</v>
      </c>
      <c r="M153" s="84">
        <v>45174</v>
      </c>
    </row>
    <row r="154" spans="1:13" s="69" customFormat="1" ht="28.5" customHeight="1" x14ac:dyDescent="0.2">
      <c r="A154" s="91" t="s">
        <v>18</v>
      </c>
      <c r="B154" s="90" t="s">
        <v>17</v>
      </c>
      <c r="C154" s="90" t="s">
        <v>16</v>
      </c>
      <c r="D154" s="85"/>
      <c r="E154" s="89" t="s">
        <v>15</v>
      </c>
      <c r="F154" s="88">
        <v>45169</v>
      </c>
      <c r="G154" s="85"/>
      <c r="H154" s="85"/>
      <c r="I154" s="85"/>
      <c r="J154" s="87" t="s">
        <v>14</v>
      </c>
      <c r="K154" s="86" t="s">
        <v>13</v>
      </c>
      <c r="L154" s="85">
        <v>6240.08</v>
      </c>
      <c r="M154" s="84">
        <v>45174</v>
      </c>
    </row>
    <row r="155" spans="1:13" s="69" customFormat="1" ht="23.25" customHeight="1" x14ac:dyDescent="0.25">
      <c r="A155" s="83"/>
      <c r="B155" s="82"/>
      <c r="C155" s="82" t="s">
        <v>12</v>
      </c>
      <c r="D155" s="78">
        <f>SUM(D122:D154)</f>
        <v>2562884.6799999997</v>
      </c>
      <c r="E155" s="81"/>
      <c r="F155" s="80"/>
      <c r="G155" s="78">
        <f>SUM(G122:G154)</f>
        <v>2561984.6799999997</v>
      </c>
      <c r="H155" s="78">
        <f>SUM(H122:H154)</f>
        <v>900</v>
      </c>
      <c r="I155" s="78">
        <f>SUM(I122:I154)</f>
        <v>2562884.6799999997</v>
      </c>
      <c r="J155" s="79"/>
      <c r="K155" s="79"/>
      <c r="L155" s="78">
        <f>SUM(L122:L154)</f>
        <v>2562884.6800000002</v>
      </c>
      <c r="M155" s="77"/>
    </row>
    <row r="156" spans="1:13" s="69" customFormat="1" ht="33" customHeight="1" x14ac:dyDescent="0.25">
      <c r="A156" s="75"/>
      <c r="B156" s="72"/>
      <c r="C156" s="76" t="s">
        <v>11</v>
      </c>
      <c r="D156" s="71">
        <f>D19+D53+D56+D59+D62+D65+D68+D71+D75+D78+D83+D88+D103+D120+D155</f>
        <v>15146944.120000001</v>
      </c>
      <c r="E156" s="75"/>
      <c r="F156" s="74"/>
      <c r="G156" s="71">
        <f>D156-H156</f>
        <v>15079369.32</v>
      </c>
      <c r="H156" s="71">
        <f>H56+H59+H155</f>
        <v>67574.8</v>
      </c>
      <c r="I156" s="71">
        <f>+I19+I53+I56+I59+I62+I65+I68+I71+I75+I78+I83+I88+I103+I120+I155</f>
        <v>15146944.120000001</v>
      </c>
      <c r="J156" s="73"/>
      <c r="K156" s="72"/>
      <c r="L156" s="71">
        <f>+L19+L56+L59+L62+L65+L68+L53+L71+L75+L78+L83+L88+L103+L120+L155</f>
        <v>15146944.120000001</v>
      </c>
      <c r="M156" s="70"/>
    </row>
    <row r="157" spans="1:13" ht="20.25" customHeight="1" x14ac:dyDescent="0.25">
      <c r="A157" s="68"/>
      <c r="B157" s="67"/>
      <c r="C157" s="66"/>
      <c r="D157" s="33"/>
      <c r="E157" s="30"/>
      <c r="F157" s="33"/>
      <c r="G157" s="33"/>
      <c r="H157" s="33"/>
      <c r="I157" s="33"/>
      <c r="J157" s="64"/>
      <c r="K157" s="65"/>
      <c r="L157" s="33"/>
      <c r="M157" s="64"/>
    </row>
    <row r="158" spans="1:13" ht="20.25" customHeight="1" x14ac:dyDescent="0.25">
      <c r="A158" s="63"/>
      <c r="B158" s="56"/>
      <c r="C158" s="53"/>
      <c r="D158" s="59"/>
      <c r="E158" s="59"/>
      <c r="F158" s="62"/>
      <c r="G158" s="61"/>
      <c r="H158" s="59"/>
      <c r="I158" s="59"/>
      <c r="J158" s="59"/>
      <c r="K158" s="60"/>
      <c r="L158" s="59"/>
      <c r="M158" s="58"/>
    </row>
    <row r="159" spans="1:13" ht="20.25" customHeight="1" x14ac:dyDescent="0.25">
      <c r="A159" s="57"/>
      <c r="B159" s="56"/>
      <c r="C159" s="55" t="s">
        <v>10</v>
      </c>
      <c r="D159" s="52"/>
      <c r="E159" s="51"/>
      <c r="F159" s="54"/>
      <c r="G159" s="53"/>
      <c r="H159" s="52"/>
      <c r="I159" s="51"/>
      <c r="J159" s="50"/>
      <c r="K159" s="49"/>
      <c r="L159" s="30"/>
      <c r="M159" s="48"/>
    </row>
    <row r="160" spans="1:13" s="39" customFormat="1" ht="20.25" customHeight="1" x14ac:dyDescent="0.25">
      <c r="A160" s="47"/>
      <c r="B160" s="46" t="s">
        <v>9</v>
      </c>
      <c r="C160" s="45"/>
      <c r="D160" s="43" t="s">
        <v>8</v>
      </c>
      <c r="E160" s="43"/>
      <c r="F160" s="44"/>
      <c r="G160" s="40"/>
      <c r="H160" s="43" t="s">
        <v>7</v>
      </c>
      <c r="I160" s="43"/>
      <c r="J160" s="40"/>
      <c r="K160" s="42" t="s">
        <v>6</v>
      </c>
      <c r="L160" s="41"/>
      <c r="M160" s="40"/>
    </row>
    <row r="161" spans="1:36" ht="20.25" customHeight="1" x14ac:dyDescent="0.2">
      <c r="A161" s="36"/>
      <c r="B161" s="38" t="s">
        <v>5</v>
      </c>
      <c r="C161" s="34"/>
      <c r="D161" s="37" t="s">
        <v>5</v>
      </c>
      <c r="E161" s="37"/>
      <c r="F161" s="33"/>
      <c r="G161" s="30"/>
      <c r="H161" s="31" t="s">
        <v>4</v>
      </c>
      <c r="I161" s="31"/>
      <c r="J161" s="30"/>
      <c r="K161" s="29" t="s">
        <v>3</v>
      </c>
      <c r="L161" s="28"/>
      <c r="M161" s="27"/>
    </row>
    <row r="162" spans="1:36" ht="20.25" customHeight="1" x14ac:dyDescent="0.2">
      <c r="A162" s="36"/>
      <c r="B162" s="35" t="s">
        <v>2</v>
      </c>
      <c r="C162" s="34"/>
      <c r="D162" s="31" t="s">
        <v>1</v>
      </c>
      <c r="E162" s="31"/>
      <c r="F162" s="33"/>
      <c r="G162" s="32"/>
      <c r="H162" s="31" t="s">
        <v>1</v>
      </c>
      <c r="I162" s="31"/>
      <c r="J162" s="30"/>
      <c r="K162" s="29" t="s">
        <v>0</v>
      </c>
      <c r="L162" s="28"/>
      <c r="M162" s="27"/>
    </row>
    <row r="163" spans="1:36" ht="20.25" customHeight="1" x14ac:dyDescent="0.25">
      <c r="A163" s="15"/>
      <c r="B163" s="17"/>
      <c r="C163" s="13"/>
    </row>
    <row r="164" spans="1:36" ht="20.25" customHeight="1" x14ac:dyDescent="0.25">
      <c r="A164" s="15"/>
      <c r="B164" s="14"/>
      <c r="C164" s="13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</row>
    <row r="165" spans="1:36" s="6" customFormat="1" ht="20.25" customHeight="1" x14ac:dyDescent="0.25">
      <c r="A165" s="15"/>
      <c r="B165" s="17"/>
      <c r="C165" s="26"/>
      <c r="D165" s="21"/>
      <c r="E165" s="21"/>
      <c r="F165" s="10"/>
      <c r="G165" s="21"/>
      <c r="K165" s="8"/>
      <c r="M165" s="7"/>
    </row>
    <row r="166" spans="1:36" s="6" customFormat="1" ht="20.25" customHeight="1" x14ac:dyDescent="0.25">
      <c r="A166" s="15"/>
      <c r="B166" s="14"/>
      <c r="C166" s="13"/>
      <c r="D166" s="25"/>
      <c r="E166" s="24"/>
      <c r="F166" s="10"/>
      <c r="G166" s="23"/>
      <c r="K166" s="8"/>
      <c r="M166" s="7"/>
    </row>
    <row r="167" spans="1:36" s="6" customFormat="1" ht="20.25" customHeight="1" x14ac:dyDescent="0.25">
      <c r="A167" s="15"/>
      <c r="B167" s="14"/>
      <c r="C167" s="13"/>
      <c r="D167" s="22"/>
      <c r="E167" s="21"/>
      <c r="F167" s="20"/>
      <c r="G167" s="19"/>
      <c r="K167" s="8"/>
      <c r="M167" s="7"/>
    </row>
    <row r="168" spans="1:36" s="6" customFormat="1" ht="20.25" customHeight="1" x14ac:dyDescent="0.25">
      <c r="G168" s="11"/>
      <c r="K168" s="8"/>
      <c r="M168" s="7"/>
    </row>
    <row r="169" spans="1:36" s="6" customFormat="1" ht="20.25" customHeight="1" x14ac:dyDescent="0.2">
      <c r="K169" s="8"/>
      <c r="M169" s="7"/>
    </row>
    <row r="170" spans="1:36" s="6" customFormat="1" ht="20.25" customHeight="1" x14ac:dyDescent="0.2">
      <c r="K170" s="8"/>
      <c r="M170" s="7"/>
    </row>
    <row r="171" spans="1:36" s="6" customFormat="1" ht="20.25" customHeight="1" x14ac:dyDescent="0.2">
      <c r="K171" s="8"/>
      <c r="M171" s="7"/>
    </row>
    <row r="172" spans="1:36" s="6" customFormat="1" ht="20.25" customHeight="1" x14ac:dyDescent="0.2">
      <c r="K172" s="8"/>
      <c r="M172" s="7"/>
    </row>
    <row r="173" spans="1:36" s="6" customFormat="1" ht="20.25" customHeight="1" x14ac:dyDescent="0.2">
      <c r="K173" s="8"/>
      <c r="M173" s="7"/>
    </row>
    <row r="174" spans="1:36" s="6" customFormat="1" ht="20.25" customHeight="1" x14ac:dyDescent="0.2">
      <c r="K174" s="8"/>
      <c r="M174" s="7"/>
    </row>
    <row r="175" spans="1:36" s="6" customFormat="1" ht="20.25" customHeight="1" x14ac:dyDescent="0.2">
      <c r="K175" s="8"/>
      <c r="M175" s="7"/>
    </row>
    <row r="176" spans="1:36" s="6" customFormat="1" ht="20.25" customHeight="1" x14ac:dyDescent="0.2">
      <c r="K176" s="8"/>
      <c r="M176" s="7"/>
    </row>
    <row r="177" spans="1:13" s="6" customFormat="1" ht="20.25" customHeight="1" x14ac:dyDescent="0.2">
      <c r="K177" s="8"/>
      <c r="M177" s="7"/>
    </row>
    <row r="178" spans="1:13" s="6" customFormat="1" ht="20.25" customHeight="1" x14ac:dyDescent="0.2">
      <c r="K178" s="8"/>
      <c r="M178" s="7"/>
    </row>
    <row r="179" spans="1:13" s="6" customFormat="1" ht="20.25" customHeight="1" x14ac:dyDescent="0.2">
      <c r="K179" s="8"/>
      <c r="M179" s="7"/>
    </row>
    <row r="180" spans="1:13" s="6" customFormat="1" ht="20.25" customHeight="1" x14ac:dyDescent="0.25">
      <c r="G180" s="11"/>
      <c r="K180" s="8"/>
      <c r="M180" s="7"/>
    </row>
    <row r="181" spans="1:13" s="6" customFormat="1" ht="20.25" customHeight="1" x14ac:dyDescent="0.25">
      <c r="G181" s="11"/>
      <c r="K181" s="8"/>
      <c r="M181" s="7"/>
    </row>
    <row r="182" spans="1:13" s="6" customFormat="1" ht="20.25" customHeight="1" x14ac:dyDescent="0.25">
      <c r="G182" s="11"/>
      <c r="K182" s="8"/>
      <c r="M182" s="7"/>
    </row>
    <row r="183" spans="1:13" s="6" customFormat="1" ht="20.25" customHeight="1" x14ac:dyDescent="0.25">
      <c r="A183" s="15"/>
      <c r="B183" s="14"/>
      <c r="C183" s="13"/>
      <c r="D183" s="18"/>
      <c r="E183" s="9"/>
      <c r="F183" s="10"/>
      <c r="G183" s="11"/>
      <c r="K183" s="8"/>
      <c r="M183" s="7"/>
    </row>
    <row r="184" spans="1:13" s="6" customFormat="1" ht="20.25" customHeight="1" x14ac:dyDescent="0.25">
      <c r="A184" s="15"/>
      <c r="B184" s="14"/>
      <c r="C184" s="13"/>
      <c r="D184" s="12"/>
      <c r="E184" s="11"/>
      <c r="F184" s="10"/>
      <c r="G184" s="11"/>
      <c r="K184" s="8"/>
      <c r="M184" s="7"/>
    </row>
    <row r="185" spans="1:13" s="6" customFormat="1" ht="20.25" customHeight="1" x14ac:dyDescent="0.25">
      <c r="A185" s="15"/>
      <c r="B185" s="14"/>
      <c r="C185" s="13"/>
      <c r="D185" s="12"/>
      <c r="E185" s="11"/>
      <c r="F185" s="10"/>
      <c r="G185" s="11"/>
      <c r="K185" s="8"/>
      <c r="M185" s="7"/>
    </row>
    <row r="186" spans="1:13" s="6" customFormat="1" ht="20.25" customHeight="1" x14ac:dyDescent="0.25">
      <c r="A186" s="15"/>
      <c r="B186" s="14"/>
      <c r="C186" s="13"/>
      <c r="D186" s="12"/>
      <c r="E186" s="11"/>
      <c r="F186" s="10"/>
      <c r="G186" s="9"/>
      <c r="K186" s="8"/>
      <c r="M186" s="7"/>
    </row>
    <row r="187" spans="1:13" s="6" customFormat="1" ht="20.25" customHeight="1" x14ac:dyDescent="0.25">
      <c r="A187" s="15"/>
      <c r="B187" s="14"/>
      <c r="C187" s="13"/>
      <c r="D187" s="12"/>
      <c r="E187" s="11"/>
      <c r="F187" s="10"/>
      <c r="G187" s="11"/>
      <c r="K187" s="8"/>
      <c r="M187" s="7"/>
    </row>
    <row r="188" spans="1:13" s="6" customFormat="1" ht="20.25" customHeight="1" x14ac:dyDescent="0.25">
      <c r="A188" s="15"/>
      <c r="B188" s="14"/>
      <c r="C188" s="13"/>
      <c r="D188" s="12"/>
      <c r="E188" s="11"/>
      <c r="F188" s="10"/>
      <c r="G188" s="11"/>
      <c r="K188" s="8"/>
      <c r="M188" s="7"/>
    </row>
    <row r="189" spans="1:13" s="6" customFormat="1" ht="20.25" customHeight="1" x14ac:dyDescent="0.25">
      <c r="A189" s="15"/>
      <c r="B189" s="14"/>
      <c r="C189" s="13"/>
      <c r="D189" s="18"/>
      <c r="E189" s="9"/>
      <c r="F189" s="10"/>
      <c r="G189" s="9"/>
      <c r="K189" s="8"/>
      <c r="M189" s="7"/>
    </row>
    <row r="196" spans="1:36" s="6" customFormat="1" ht="20.25" customHeight="1" x14ac:dyDescent="0.25">
      <c r="A196" s="15"/>
      <c r="B196" s="17"/>
      <c r="C196" s="13"/>
      <c r="D196" s="18"/>
      <c r="E196" s="9"/>
      <c r="F196" s="10"/>
      <c r="G196" s="9"/>
      <c r="K196" s="8"/>
      <c r="M196" s="7"/>
    </row>
    <row r="197" spans="1:36" s="6" customFormat="1" ht="20.25" customHeight="1" x14ac:dyDescent="0.25">
      <c r="A197" s="15"/>
      <c r="B197" s="17"/>
      <c r="C197" s="13"/>
      <c r="D197" s="12"/>
      <c r="E197" s="11"/>
      <c r="F197" s="10"/>
      <c r="G197" s="9"/>
      <c r="K197" s="8"/>
      <c r="M197" s="7"/>
    </row>
    <row r="198" spans="1:36" s="6" customFormat="1" ht="20.25" customHeight="1" x14ac:dyDescent="0.25">
      <c r="A198" s="15"/>
      <c r="B198" s="17"/>
      <c r="C198" s="13"/>
      <c r="D198" s="13"/>
      <c r="E198" s="16"/>
      <c r="F198" s="10"/>
      <c r="G198" s="16"/>
      <c r="K198" s="8"/>
      <c r="M198" s="7"/>
    </row>
    <row r="199" spans="1:36" s="6" customFormat="1" ht="20.25" customHeight="1" x14ac:dyDescent="0.25">
      <c r="A199" s="15"/>
      <c r="B199" s="17"/>
      <c r="C199" s="13"/>
      <c r="D199" s="13"/>
      <c r="E199" s="16"/>
      <c r="F199" s="10"/>
      <c r="G199" s="16"/>
      <c r="K199" s="8"/>
      <c r="M199" s="7"/>
    </row>
    <row r="200" spans="1:36" s="6" customFormat="1" ht="20.25" customHeight="1" x14ac:dyDescent="0.25">
      <c r="A200" s="15"/>
      <c r="B200" s="14"/>
      <c r="C200" s="13"/>
      <c r="D200" s="13"/>
      <c r="E200" s="16"/>
      <c r="F200" s="10"/>
      <c r="G200" s="16"/>
      <c r="K200" s="8"/>
      <c r="M200" s="7"/>
    </row>
    <row r="201" spans="1:36" s="6" customFormat="1" ht="20.25" customHeight="1" x14ac:dyDescent="0.25">
      <c r="A201" s="15"/>
      <c r="B201" s="14"/>
      <c r="C201" s="13"/>
      <c r="D201" s="13"/>
      <c r="E201" s="16"/>
      <c r="F201" s="10"/>
      <c r="G201" s="16"/>
      <c r="K201" s="8"/>
      <c r="M201" s="7"/>
    </row>
    <row r="202" spans="1:36" s="6" customFormat="1" ht="20.25" customHeight="1" x14ac:dyDescent="0.25">
      <c r="A202" s="15"/>
      <c r="B202" s="14"/>
      <c r="C202" s="13"/>
      <c r="D202" s="12"/>
      <c r="E202" s="11"/>
      <c r="F202" s="10"/>
      <c r="G202" s="11"/>
      <c r="K202" s="8"/>
      <c r="M202" s="7"/>
    </row>
    <row r="203" spans="1:36" s="6" customFormat="1" ht="20.25" customHeight="1" x14ac:dyDescent="0.25">
      <c r="A203" s="15"/>
      <c r="B203" s="14"/>
      <c r="C203" s="13"/>
      <c r="D203" s="12"/>
      <c r="E203" s="11"/>
      <c r="F203" s="10"/>
      <c r="G203" s="9"/>
      <c r="K203" s="8"/>
      <c r="M203" s="7"/>
    </row>
    <row r="204" spans="1:36" s="6" customFormat="1" ht="20.25" customHeight="1" x14ac:dyDescent="0.25">
      <c r="A204" s="15"/>
      <c r="B204" s="14"/>
      <c r="C204" s="13"/>
      <c r="D204" s="12"/>
      <c r="E204" s="11"/>
      <c r="F204" s="10"/>
      <c r="G204" s="11"/>
      <c r="K204" s="8"/>
      <c r="M204" s="7"/>
    </row>
    <row r="205" spans="1:36" s="6" customFormat="1" ht="20.25" customHeight="1" x14ac:dyDescent="0.25">
      <c r="A205" s="5"/>
      <c r="B205" s="2"/>
      <c r="C205" s="1"/>
      <c r="D205" s="12"/>
      <c r="E205" s="11"/>
      <c r="F205" s="10"/>
      <c r="G205" s="9"/>
      <c r="K205" s="8"/>
      <c r="M205" s="7"/>
    </row>
    <row r="206" spans="1:36" s="6" customFormat="1" ht="20.25" customHeight="1" x14ac:dyDescent="0.25">
      <c r="A206" s="5"/>
      <c r="B206" s="2"/>
      <c r="C206" s="1"/>
      <c r="D206" s="12"/>
      <c r="E206" s="11"/>
      <c r="F206" s="10"/>
      <c r="G206" s="9"/>
      <c r="K206" s="8"/>
      <c r="M206" s="7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</row>
  </sheetData>
  <mergeCells count="13">
    <mergeCell ref="D161:E161"/>
    <mergeCell ref="H161:I161"/>
    <mergeCell ref="K161:L161"/>
    <mergeCell ref="D162:E162"/>
    <mergeCell ref="H162:I162"/>
    <mergeCell ref="K162:L162"/>
    <mergeCell ref="A6:M6"/>
    <mergeCell ref="A7:M7"/>
    <mergeCell ref="D159:E159"/>
    <mergeCell ref="H159:I159"/>
    <mergeCell ref="D160:E160"/>
    <mergeCell ref="H160:I160"/>
    <mergeCell ref="K160:L160"/>
  </mergeCells>
  <pageMargins left="0.23622047244094491" right="0.23622047244094491" top="0.74803149606299213" bottom="0.74803149606299213" header="0.31496062992125984" footer="0.31496062992125984"/>
  <pageSetup paperSize="5" scale="65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4</xdr:col>
                <xdr:colOff>457200</xdr:colOff>
                <xdr:row>0</xdr:row>
                <xdr:rowOff>180975</xdr:rowOff>
              </from>
              <to>
                <xdr:col>6</xdr:col>
                <xdr:colOff>171450</xdr:colOff>
                <xdr:row>4</xdr:row>
                <xdr:rowOff>38100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Ctas. X P AGOSTO 2023</vt:lpstr>
      <vt:lpstr>'Ctas. X P AGOSTO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</dc:creator>
  <cp:lastModifiedBy>Rosayddel</cp:lastModifiedBy>
  <dcterms:created xsi:type="dcterms:W3CDTF">2023-09-15T13:53:22Z</dcterms:created>
  <dcterms:modified xsi:type="dcterms:W3CDTF">2023-09-15T14:01:03Z</dcterms:modified>
</cp:coreProperties>
</file>