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4 Abril\Finaciero\"/>
    </mc:Choice>
  </mc:AlternateContent>
  <bookViews>
    <workbookView xWindow="0" yWindow="0" windowWidth="38400" windowHeight="17835"/>
  </bookViews>
  <sheets>
    <sheet name="CTAS.X P. ABRIL .2024" sheetId="1" r:id="rId1"/>
  </sheets>
  <externalReferences>
    <externalReference r:id="rId2"/>
  </externalReferences>
  <definedNames>
    <definedName name="_0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52" i="1"/>
  <c r="D115" i="1" s="1"/>
  <c r="D55" i="1"/>
  <c r="I55" i="1"/>
  <c r="D58" i="1"/>
  <c r="G58" i="1"/>
  <c r="H58" i="1"/>
  <c r="I58" i="1"/>
  <c r="L58" i="1"/>
  <c r="D61" i="1"/>
  <c r="G61" i="1"/>
  <c r="I61" i="1"/>
  <c r="L61" i="1"/>
  <c r="D64" i="1"/>
  <c r="G64" i="1"/>
  <c r="I64" i="1"/>
  <c r="L64" i="1"/>
  <c r="D67" i="1"/>
  <c r="G67" i="1"/>
  <c r="G115" i="1" s="1"/>
  <c r="I67" i="1"/>
  <c r="L67" i="1"/>
  <c r="D72" i="1"/>
  <c r="G72" i="1"/>
  <c r="I72" i="1"/>
  <c r="L72" i="1"/>
  <c r="D75" i="1"/>
  <c r="G75" i="1"/>
  <c r="I75" i="1"/>
  <c r="L75" i="1"/>
  <c r="D83" i="1"/>
  <c r="G83" i="1"/>
  <c r="I83" i="1"/>
  <c r="L83" i="1"/>
  <c r="D86" i="1"/>
  <c r="G86" i="1"/>
  <c r="H86" i="1"/>
  <c r="H115" i="1" s="1"/>
  <c r="I86" i="1"/>
  <c r="L86" i="1"/>
  <c r="G89" i="1"/>
  <c r="I89" i="1"/>
  <c r="G90" i="1"/>
  <c r="I90" i="1"/>
  <c r="I92" i="1" s="1"/>
  <c r="G91" i="1"/>
  <c r="I91" i="1"/>
  <c r="D92" i="1"/>
  <c r="G92" i="1"/>
  <c r="L92" i="1"/>
  <c r="G94" i="1"/>
  <c r="I94" i="1"/>
  <c r="I114" i="1" s="1"/>
  <c r="G95" i="1"/>
  <c r="G114" i="1" s="1"/>
  <c r="I95" i="1"/>
  <c r="G96" i="1"/>
  <c r="I96" i="1"/>
  <c r="G97" i="1"/>
  <c r="I97" i="1"/>
  <c r="G98" i="1"/>
  <c r="I98" i="1"/>
  <c r="G99" i="1"/>
  <c r="I99" i="1"/>
  <c r="G100" i="1"/>
  <c r="I100" i="1"/>
  <c r="G101" i="1"/>
  <c r="I101" i="1"/>
  <c r="G102" i="1"/>
  <c r="I102" i="1"/>
  <c r="G103" i="1"/>
  <c r="I103" i="1"/>
  <c r="G104" i="1"/>
  <c r="I104" i="1"/>
  <c r="G105" i="1"/>
  <c r="I105" i="1"/>
  <c r="G106" i="1"/>
  <c r="I106" i="1"/>
  <c r="G107" i="1"/>
  <c r="I107" i="1"/>
  <c r="D114" i="1"/>
  <c r="L114" i="1"/>
  <c r="L115" i="1"/>
  <c r="I115" i="1" l="1"/>
</calcChain>
</file>

<file path=xl/sharedStrings.xml><?xml version="1.0" encoding="utf-8"?>
<sst xmlns="http://schemas.openxmlformats.org/spreadsheetml/2006/main" count="672" uniqueCount="219">
  <si>
    <t>AUTORIZAD0</t>
  </si>
  <si>
    <t xml:space="preserve">REVISADO POR </t>
  </si>
  <si>
    <t>REALIZADO POR</t>
  </si>
  <si>
    <t>DIRECCION ADMINIST. FINANCIERA</t>
  </si>
  <si>
    <t xml:space="preserve">DEPARTAMENTO  FINANCIERO </t>
  </si>
  <si>
    <t>DIVISION DE CONTABILIDAD</t>
  </si>
  <si>
    <t>ESTEFANI TAVERAS</t>
  </si>
  <si>
    <t>KELVIA ALT. REYES</t>
  </si>
  <si>
    <t>MIOSOTIS AQUINO</t>
  </si>
  <si>
    <t xml:space="preserve"> </t>
  </si>
  <si>
    <t>TOTAL GENERAL POR PAGAR  AL 30 DE ABRIL DEL 2024.</t>
  </si>
  <si>
    <t>SUB-TOTAL  ABRIL 2024</t>
  </si>
  <si>
    <t>Contribuciones al Seguro de Salud</t>
  </si>
  <si>
    <t>2.1.5.1.01</t>
  </si>
  <si>
    <t>CREDITO</t>
  </si>
  <si>
    <t>TSS OBREROS CUARENTENA</t>
  </si>
  <si>
    <t>SEGURIDAD SOCIAL</t>
  </si>
  <si>
    <t>OB. De cuarentena</t>
  </si>
  <si>
    <t>Contribuciones al Seguro de Pensiones</t>
  </si>
  <si>
    <t>2.1.5.2.01</t>
  </si>
  <si>
    <t xml:space="preserve">OB. De cuarentena </t>
  </si>
  <si>
    <t>Contribuciones al Seguro de Riesgo Laboral</t>
  </si>
  <si>
    <t>2.1.5.3.01</t>
  </si>
  <si>
    <t>TSS INSPECTORES,UAT Y ,MEGALECHE</t>
  </si>
  <si>
    <t xml:space="preserve"> Insp,  Meg,   UAT</t>
  </si>
  <si>
    <t>Alimentos para animales</t>
  </si>
  <si>
    <t>2.3.1.2.01</t>
  </si>
  <si>
    <t>ALIMENTOS ANIMALES</t>
  </si>
  <si>
    <t>APROLECHE</t>
  </si>
  <si>
    <t>B1500001717</t>
  </si>
  <si>
    <t xml:space="preserve"> Alimentos y bebidas para personas </t>
  </si>
  <si>
    <t>2.3.1.1.01</t>
  </si>
  <si>
    <t>AGUA POTABLE</t>
  </si>
  <si>
    <t>AGUA PLANETA AZUL</t>
  </si>
  <si>
    <t>B1500173575</t>
  </si>
  <si>
    <t>B1500165849</t>
  </si>
  <si>
    <t>B1500173735</t>
  </si>
  <si>
    <t>B1500174087</t>
  </si>
  <si>
    <t>B1500174359</t>
  </si>
  <si>
    <t xml:space="preserve"> Mantenimiento y reparación de equipos de transporte, tracción y elevación </t>
  </si>
  <si>
    <t>2.2.7.2.06</t>
  </si>
  <si>
    <t>MANTENIMIEENTO VEHICULAR</t>
  </si>
  <si>
    <t>VIAMAR</t>
  </si>
  <si>
    <t>E450000000467</t>
  </si>
  <si>
    <t>E450000000445</t>
  </si>
  <si>
    <t>Productos de artes gráficas</t>
  </si>
  <si>
    <t>2.3.3.3.01</t>
  </si>
  <si>
    <t>ROTULACION DE VEHICULOS</t>
  </si>
  <si>
    <t>CP INVESTMENT</t>
  </si>
  <si>
    <t>B1500000155</t>
  </si>
  <si>
    <t>ENERGIA ELECTRICA</t>
  </si>
  <si>
    <t>2.2.1.7.01</t>
  </si>
  <si>
    <t>SERVICIO ENERGIA ELECTRICA</t>
  </si>
  <si>
    <t>EDEESTE</t>
  </si>
  <si>
    <t>B1500327446</t>
  </si>
  <si>
    <t>Servicio de internet y televisión por cable</t>
  </si>
  <si>
    <t>2.2.1.5.01</t>
  </si>
  <si>
    <t>SERVICIO TELECOMUNICACIONES</t>
  </si>
  <si>
    <t>CLARO</t>
  </si>
  <si>
    <t>E450000042021</t>
  </si>
  <si>
    <t>Teléfono local</t>
  </si>
  <si>
    <t>2.2.1.3.01</t>
  </si>
  <si>
    <t>E450000041979</t>
  </si>
  <si>
    <t>E450000041933</t>
  </si>
  <si>
    <t>E450000041446</t>
  </si>
  <si>
    <t>ABRIL 2024</t>
  </si>
  <si>
    <t>SUB-TOTAL  MARZO 2024</t>
  </si>
  <si>
    <t>Útiles menores médico quirúrgicos o de laboratorio</t>
  </si>
  <si>
    <t>2.3.9.3.01</t>
  </si>
  <si>
    <t>COMPRA JERINGAS</t>
  </si>
  <si>
    <t>IDEMESA</t>
  </si>
  <si>
    <t>B1500001188</t>
  </si>
  <si>
    <t xml:space="preserve"> Otros alquileres  </t>
  </si>
  <si>
    <t>2.2.5.8.01</t>
  </si>
  <si>
    <t>RENTA, ALQUILER Y MONTAJE EQUIPOS P/FERIA</t>
  </si>
  <si>
    <t>CARIFEX</t>
  </si>
  <si>
    <t>B1500000134</t>
  </si>
  <si>
    <t>FARMACONAL</t>
  </si>
  <si>
    <t>B1500056144</t>
  </si>
  <si>
    <t>COMPRA AGUA POTABLE</t>
  </si>
  <si>
    <t>B1500173566</t>
  </si>
  <si>
    <t>MARZO 2024</t>
  </si>
  <si>
    <t>SUB-TOTAL  ENERO 2024</t>
  </si>
  <si>
    <t>31/2/2024</t>
  </si>
  <si>
    <t>ALQUILER GALPON</t>
  </si>
  <si>
    <t>PATRONATO NACIONAL DE GANADEROS</t>
  </si>
  <si>
    <t>B1500000243</t>
  </si>
  <si>
    <t>ENERO 2024</t>
  </si>
  <si>
    <t>SUB-TOTAL  DICIEMBRE 2023</t>
  </si>
  <si>
    <t>Servicios sanitarios médicos y veterinarios</t>
  </si>
  <si>
    <t>2.2.8.3.01</t>
  </si>
  <si>
    <t>ANALITICAS PARA EL PROGRAMA MATADERO</t>
  </si>
  <si>
    <t>LAVECEN</t>
  </si>
  <si>
    <t>B1500006315</t>
  </si>
  <si>
    <t>B1500006314</t>
  </si>
  <si>
    <t>B1500006313</t>
  </si>
  <si>
    <t>B1500006312</t>
  </si>
  <si>
    <t>B1500006311</t>
  </si>
  <si>
    <t>Repuestos</t>
  </si>
  <si>
    <t>2.3.9.8.01</t>
  </si>
  <si>
    <t>PIEZAS PARA VEHICULOS</t>
  </si>
  <si>
    <t>REPUESTOS DE LA COSTA</t>
  </si>
  <si>
    <t>B1500003022</t>
  </si>
  <si>
    <t>DICIEMBRE</t>
  </si>
  <si>
    <t>DICIEMBRE 2023</t>
  </si>
  <si>
    <t>SUB-TOTAL  JUNIO 2023</t>
  </si>
  <si>
    <t>Equipo médico y de laboratorio</t>
  </si>
  <si>
    <t>2.6.3.1.01</t>
  </si>
  <si>
    <t>COMPRA BIOLOGICOS</t>
  </si>
  <si>
    <t>B1500006247</t>
  </si>
  <si>
    <t>JUNIO 2023</t>
  </si>
  <si>
    <t>SUB-TOTAL  MARZO 2023</t>
  </si>
  <si>
    <t>23/03/2023</t>
  </si>
  <si>
    <t xml:space="preserve"> Seguro de bienes muebles </t>
  </si>
  <si>
    <t>2.2.6.2.01</t>
  </si>
  <si>
    <t>SEGUROS BANRERVAS</t>
  </si>
  <si>
    <t>B1500041001</t>
  </si>
  <si>
    <t>31/03/2023</t>
  </si>
  <si>
    <t>B1500041046</t>
  </si>
  <si>
    <t>B1500041207</t>
  </si>
  <si>
    <t>MARZO 2023</t>
  </si>
  <si>
    <t>SUB-TOTAL FEBRERO 2023</t>
  </si>
  <si>
    <t>30/04/2023</t>
  </si>
  <si>
    <t xml:space="preserve"> Equipos de cómputo</t>
  </si>
  <si>
    <t>2.6.1.3.01</t>
  </si>
  <si>
    <t>19/02/2023</t>
  </si>
  <si>
    <t>COMPRA DE SOFTWARE</t>
  </si>
  <si>
    <t>SOFTWARE ONE</t>
  </si>
  <si>
    <t>B1500000298</t>
  </si>
  <si>
    <t>FEBRERO 2023</t>
  </si>
  <si>
    <t>SUB TOTAL OCTUBRE/2022</t>
  </si>
  <si>
    <t>POLIZA</t>
  </si>
  <si>
    <t>SEGUROS BANRESERVAS</t>
  </si>
  <si>
    <t>B1500037691</t>
  </si>
  <si>
    <t>OCTUBRE 2022</t>
  </si>
  <si>
    <t>SUB TOTAL AGOSTO/2022</t>
  </si>
  <si>
    <t xml:space="preserve">Servicios de Alimentacion </t>
  </si>
  <si>
    <t>2.2.9.2.01</t>
  </si>
  <si>
    <t>SERVICO DE BUFFET</t>
  </si>
  <si>
    <t>D CRISTAL EVENTOS</t>
  </si>
  <si>
    <t>B1500000001</t>
  </si>
  <si>
    <t>AGOSTO 2022</t>
  </si>
  <si>
    <t xml:space="preserve"> -   </t>
  </si>
  <si>
    <t>SUB-TOTAL/MES DE MAYO 2021</t>
  </si>
  <si>
    <t>Mantenimiento y reparacion de equipos de produccion</t>
  </si>
  <si>
    <t>2.2.7.2.07</t>
  </si>
  <si>
    <t>23/05/2021</t>
  </si>
  <si>
    <t>REPARACION MOTOR PLANTA YSURA.</t>
  </si>
  <si>
    <t>REP. Y SERV. JOAN MANUEL JM EIRL</t>
  </si>
  <si>
    <t>B1500000466</t>
  </si>
  <si>
    <t>SUB-TOTAL</t>
  </si>
  <si>
    <t xml:space="preserve">Alimentos y bebidas para personas </t>
  </si>
  <si>
    <t>20/10/2020</t>
  </si>
  <si>
    <t>COMPRA AZUCAR</t>
  </si>
  <si>
    <t>SEDA COMERCIAL</t>
  </si>
  <si>
    <t>N/A.</t>
  </si>
  <si>
    <t>GASOIL</t>
  </si>
  <si>
    <t>2.3.7.1.02</t>
  </si>
  <si>
    <t xml:space="preserve">-   </t>
  </si>
  <si>
    <t>PAGO CONSUMO COMBUSTIBLE DE ESTA DIGEGA.</t>
  </si>
  <si>
    <t>ESTACION GASOLINERA MARINO DOÑE</t>
  </si>
  <si>
    <t>B1500001273</t>
  </si>
  <si>
    <t>GASOLINA</t>
  </si>
  <si>
    <t>2.3.7.1.01</t>
  </si>
  <si>
    <t>18/03/2020</t>
  </si>
  <si>
    <t xml:space="preserve">PAGO COMBUSTIBLE A VEHICULOS DE ESTA DIGEGA. </t>
  </si>
  <si>
    <t xml:space="preserve">ESTACION GASOLINERA MARINO DOÑE, </t>
  </si>
  <si>
    <t>B1500001463</t>
  </si>
  <si>
    <t>B1500001456</t>
  </si>
  <si>
    <t>B1500001449</t>
  </si>
  <si>
    <t>28/02/2020</t>
  </si>
  <si>
    <t>B1500001433</t>
  </si>
  <si>
    <t>21/02/2020</t>
  </si>
  <si>
    <t>B1500001426</t>
  </si>
  <si>
    <t>17/02/2020</t>
  </si>
  <si>
    <t>B1500001414</t>
  </si>
  <si>
    <t>B1500001403</t>
  </si>
  <si>
    <t>B1500001379</t>
  </si>
  <si>
    <t>27/01/2020</t>
  </si>
  <si>
    <t>B1500001370</t>
  </si>
  <si>
    <t>22/01/2020</t>
  </si>
  <si>
    <t>B1500001361</t>
  </si>
  <si>
    <t>13/01/2020</t>
  </si>
  <si>
    <t>B1500001345</t>
  </si>
  <si>
    <t>B1500001334</t>
  </si>
  <si>
    <t>23/12/2019</t>
  </si>
  <si>
    <t>B1500001318</t>
  </si>
  <si>
    <t>B1500001311</t>
  </si>
  <si>
    <t>B1500001284</t>
  </si>
  <si>
    <t>COMPRA ALIMENTOS PARA ANIMALES DEL PROY. YSURA.</t>
  </si>
  <si>
    <t>AGRIFEED, S.A.S.</t>
  </si>
  <si>
    <t>B1500000178</t>
  </si>
  <si>
    <t>B1500000152</t>
  </si>
  <si>
    <t>20/02/2020</t>
  </si>
  <si>
    <t>B1500000151</t>
  </si>
  <si>
    <t>20/01/2020</t>
  </si>
  <si>
    <t>B0100052673</t>
  </si>
  <si>
    <t>B0100052672</t>
  </si>
  <si>
    <t>27/12/2019</t>
  </si>
  <si>
    <t>B0100050953</t>
  </si>
  <si>
    <t>26/12/2019</t>
  </si>
  <si>
    <t>B0100050745</t>
  </si>
  <si>
    <t>B0100050645</t>
  </si>
  <si>
    <t>B0100050644</t>
  </si>
  <si>
    <t xml:space="preserve">FECHA LIMITE DE PAGO </t>
  </si>
  <si>
    <t>VALOR EN RD$</t>
  </si>
  <si>
    <t xml:space="preserve">DETALLE DE  LA CODIFIC. </t>
  </si>
  <si>
    <t xml:space="preserve">CODIFIC. </t>
  </si>
  <si>
    <t>BALANCE PENDIENTE  POR PAGAR</t>
  </si>
  <si>
    <t>PAGO INTERNO</t>
  </si>
  <si>
    <t>PAGO EJEC. PRESUP.</t>
  </si>
  <si>
    <t>FECHA FACTURA</t>
  </si>
  <si>
    <t>CONDICION PAGO</t>
  </si>
  <si>
    <t>MONTO EN RD$</t>
  </si>
  <si>
    <t>CONCEPTO</t>
  </si>
  <si>
    <t>PROVEEDOR</t>
  </si>
  <si>
    <t>FACTURA NUM.</t>
  </si>
  <si>
    <t>RELACION FACTURAS PENDIENTES DE PAGO AL 30 DE ABRIL 2024</t>
  </si>
  <si>
    <t>DIRECCION GENERAL DE GANADERIA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</si>
</sst>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dd/mm/yyyy"/>
    <numFmt numFmtId="166" formatCode="dd\-mmm"/>
  </numFmts>
  <fonts count="32" x14ac:knownFonts="1">
    <font>
      <sz val="10"/>
      <name val="Arial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rgb="FF00002A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b/>
      <sz val="14"/>
      <color rgb="FF00002A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2A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6"/>
      <color rgb="FF00002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3" tint="0.59999389629810485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2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4" fontId="3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4" fontId="5" fillId="0" borderId="0" xfId="0" applyNumberFormat="1" applyFont="1"/>
    <xf numFmtId="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43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3" fillId="2" borderId="1" xfId="0" applyFont="1" applyFill="1" applyBorder="1" applyAlignment="1">
      <alignment horizontal="left"/>
    </xf>
    <xf numFmtId="4" fontId="14" fillId="3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right"/>
    </xf>
    <xf numFmtId="0" fontId="12" fillId="3" borderId="1" xfId="0" applyFont="1" applyFill="1" applyBorder="1"/>
    <xf numFmtId="0" fontId="14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4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/>
    <xf numFmtId="0" fontId="7" fillId="0" borderId="1" xfId="0" applyFont="1" applyBorder="1" applyAlignment="1">
      <alignment horizontal="left" wrapText="1"/>
    </xf>
    <xf numFmtId="0" fontId="15" fillId="0" borderId="1" xfId="0" applyFont="1" applyBorder="1"/>
    <xf numFmtId="14" fontId="13" fillId="0" borderId="1" xfId="2" applyNumberFormat="1" applyFont="1" applyBorder="1" applyAlignment="1">
      <alignment horizontal="left"/>
    </xf>
    <xf numFmtId="4" fontId="12" fillId="0" borderId="1" xfId="0" applyNumberFormat="1" applyFont="1" applyBorder="1" applyAlignment="1">
      <alignment horizontal="right" wrapText="1"/>
    </xf>
    <xf numFmtId="0" fontId="12" fillId="0" borderId="1" xfId="2" applyFont="1" applyBorder="1" applyAlignment="1">
      <alignment wrapText="1"/>
    </xf>
    <xf numFmtId="0" fontId="12" fillId="0" borderId="1" xfId="0" applyFont="1" applyBorder="1" applyAlignment="1">
      <alignment horizontal="left"/>
    </xf>
    <xf numFmtId="4" fontId="12" fillId="0" borderId="1" xfId="0" applyNumberFormat="1" applyFont="1" applyBorder="1" applyAlignment="1">
      <alignment horizontal="right" vertical="center" wrapText="1"/>
    </xf>
    <xf numFmtId="14" fontId="12" fillId="0" borderId="2" xfId="0" applyNumberFormat="1" applyFont="1" applyBorder="1" applyAlignment="1">
      <alignment horizontal="right" wrapText="1"/>
    </xf>
    <xf numFmtId="0" fontId="12" fillId="0" borderId="1" xfId="2" applyFont="1" applyBorder="1" applyAlignment="1">
      <alignment vertical="center"/>
    </xf>
    <xf numFmtId="0" fontId="12" fillId="0" borderId="1" xfId="0" applyFont="1" applyBorder="1" applyAlignment="1">
      <alignment horizontal="left" wrapText="1"/>
    </xf>
    <xf numFmtId="49" fontId="12" fillId="0" borderId="1" xfId="0" applyNumberFormat="1" applyFont="1" applyBorder="1" applyAlignment="1">
      <alignment wrapText="1"/>
    </xf>
    <xf numFmtId="0" fontId="12" fillId="0" borderId="2" xfId="0" applyFont="1" applyBorder="1" applyAlignment="1">
      <alignment horizontal="left"/>
    </xf>
    <xf numFmtId="4" fontId="12" fillId="0" borderId="2" xfId="0" applyNumberFormat="1" applyFont="1" applyBorder="1" applyAlignment="1">
      <alignment horizontal="right" wrapText="1"/>
    </xf>
    <xf numFmtId="4" fontId="12" fillId="0" borderId="2" xfId="0" applyNumberFormat="1" applyFont="1" applyBorder="1" applyAlignment="1">
      <alignment horizontal="right" vertical="center" wrapText="1"/>
    </xf>
    <xf numFmtId="0" fontId="12" fillId="0" borderId="2" xfId="2" applyFont="1" applyBorder="1" applyAlignment="1">
      <alignment vertical="center"/>
    </xf>
    <xf numFmtId="165" fontId="12" fillId="0" borderId="1" xfId="0" applyNumberFormat="1" applyFont="1" applyBorder="1"/>
    <xf numFmtId="43" fontId="12" fillId="0" borderId="1" xfId="1" applyFont="1" applyBorder="1"/>
    <xf numFmtId="0" fontId="13" fillId="0" borderId="3" xfId="0" applyFont="1" applyBorder="1" applyAlignment="1">
      <alignment horizontal="left" vertical="center"/>
    </xf>
    <xf numFmtId="43" fontId="12" fillId="0" borderId="2" xfId="1" applyFont="1" applyBorder="1"/>
    <xf numFmtId="2" fontId="12" fillId="0" borderId="2" xfId="0" applyNumberFormat="1" applyFont="1" applyBorder="1"/>
    <xf numFmtId="166" fontId="12" fillId="0" borderId="1" xfId="0" applyNumberFormat="1" applyFont="1" applyBorder="1"/>
    <xf numFmtId="0" fontId="12" fillId="0" borderId="1" xfId="0" applyFont="1" applyBorder="1"/>
    <xf numFmtId="2" fontId="12" fillId="0" borderId="1" xfId="0" applyNumberFormat="1" applyFont="1" applyBorder="1"/>
    <xf numFmtId="43" fontId="12" fillId="0" borderId="3" xfId="1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165" fontId="12" fillId="0" borderId="5" xfId="0" applyNumberFormat="1" applyFont="1" applyBorder="1"/>
    <xf numFmtId="43" fontId="12" fillId="0" borderId="5" xfId="1" applyFont="1" applyBorder="1"/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2" fontId="12" fillId="0" borderId="5" xfId="0" applyNumberFormat="1" applyFont="1" applyBorder="1"/>
    <xf numFmtId="166" fontId="12" fillId="0" borderId="5" xfId="0" applyNumberFormat="1" applyFont="1" applyBorder="1"/>
    <xf numFmtId="165" fontId="12" fillId="0" borderId="7" xfId="0" applyNumberFormat="1" applyFont="1" applyBorder="1"/>
    <xf numFmtId="43" fontId="12" fillId="0" borderId="7" xfId="1" applyFont="1" applyBorder="1"/>
    <xf numFmtId="2" fontId="12" fillId="0" borderId="7" xfId="0" applyNumberFormat="1" applyFont="1" applyBorder="1"/>
    <xf numFmtId="0" fontId="17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/>
    </xf>
    <xf numFmtId="0" fontId="17" fillId="0" borderId="0" xfId="0" applyFont="1"/>
    <xf numFmtId="0" fontId="12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49" fontId="14" fillId="0" borderId="1" xfId="0" applyNumberFormat="1" applyFont="1" applyBorder="1"/>
    <xf numFmtId="0" fontId="13" fillId="0" borderId="3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17" fontId="7" fillId="0" borderId="1" xfId="0" applyNumberFormat="1" applyFont="1" applyBorder="1" applyAlignment="1">
      <alignment horizontal="left" wrapText="1"/>
    </xf>
    <xf numFmtId="0" fontId="12" fillId="0" borderId="7" xfId="0" applyFont="1" applyBorder="1" applyAlignment="1">
      <alignment wrapText="1"/>
    </xf>
    <xf numFmtId="43" fontId="12" fillId="0" borderId="9" xfId="1" applyFont="1" applyFill="1" applyBorder="1"/>
    <xf numFmtId="0" fontId="13" fillId="0" borderId="1" xfId="0" applyFont="1" applyBorder="1" applyAlignment="1">
      <alignment horizontal="left" wrapText="1"/>
    </xf>
    <xf numFmtId="43" fontId="12" fillId="0" borderId="6" xfId="1" applyFont="1" applyFill="1" applyBorder="1"/>
    <xf numFmtId="43" fontId="12" fillId="0" borderId="5" xfId="1" applyFont="1" applyFill="1" applyBorder="1"/>
    <xf numFmtId="43" fontId="12" fillId="0" borderId="7" xfId="1" applyFont="1" applyFill="1" applyBorder="1"/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4" fontId="14" fillId="2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right" wrapText="1"/>
    </xf>
    <xf numFmtId="0" fontId="14" fillId="2" borderId="1" xfId="0" applyFont="1" applyFill="1" applyBorder="1"/>
    <xf numFmtId="0" fontId="7" fillId="2" borderId="1" xfId="0" applyFont="1" applyFill="1" applyBorder="1" applyAlignment="1">
      <alignment horizontal="left" wrapText="1"/>
    </xf>
    <xf numFmtId="0" fontId="15" fillId="2" borderId="1" xfId="0" applyFont="1" applyFill="1" applyBorder="1"/>
    <xf numFmtId="14" fontId="13" fillId="0" borderId="1" xfId="0" applyNumberFormat="1" applyFont="1" applyBorder="1" applyAlignment="1">
      <alignment horizontal="left"/>
    </xf>
    <xf numFmtId="43" fontId="13" fillId="0" borderId="1" xfId="1" applyFont="1" applyBorder="1"/>
    <xf numFmtId="0" fontId="12" fillId="3" borderId="0" xfId="0" applyFont="1" applyFill="1"/>
    <xf numFmtId="0" fontId="12" fillId="2" borderId="1" xfId="0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/>
    <xf numFmtId="14" fontId="13" fillId="0" borderId="1" xfId="0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 wrapText="1"/>
    </xf>
    <xf numFmtId="0" fontId="13" fillId="4" borderId="1" xfId="0" applyFont="1" applyFill="1" applyBorder="1" applyAlignment="1">
      <alignment horizontal="left" wrapText="1"/>
    </xf>
    <xf numFmtId="0" fontId="13" fillId="0" borderId="1" xfId="0" applyFont="1" applyBorder="1"/>
    <xf numFmtId="14" fontId="13" fillId="4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20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2" fillId="0" borderId="10" xfId="0" applyFont="1" applyBorder="1"/>
    <xf numFmtId="0" fontId="12" fillId="0" borderId="1" xfId="0" applyFont="1" applyBorder="1" applyAlignment="1">
      <alignment horizontal="right" wrapText="1"/>
    </xf>
    <xf numFmtId="0" fontId="13" fillId="5" borderId="1" xfId="0" applyFont="1" applyFill="1" applyBorder="1" applyAlignment="1">
      <alignment horizontal="left"/>
    </xf>
    <xf numFmtId="4" fontId="14" fillId="5" borderId="1" xfId="0" applyNumberFormat="1" applyFont="1" applyFill="1" applyBorder="1" applyAlignment="1">
      <alignment horizontal="right" wrapText="1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right" wrapText="1"/>
    </xf>
    <xf numFmtId="0" fontId="12" fillId="5" borderId="1" xfId="0" applyFont="1" applyFill="1" applyBorder="1"/>
    <xf numFmtId="0" fontId="14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/>
    </xf>
    <xf numFmtId="4" fontId="13" fillId="0" borderId="1" xfId="0" applyNumberFormat="1" applyFont="1" applyBorder="1"/>
    <xf numFmtId="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vertical="center" wrapText="1"/>
    </xf>
    <xf numFmtId="4" fontId="14" fillId="2" borderId="1" xfId="0" applyNumberFormat="1" applyFont="1" applyFill="1" applyBorder="1"/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left" wrapText="1"/>
    </xf>
    <xf numFmtId="4" fontId="13" fillId="0" borderId="1" xfId="0" applyNumberFormat="1" applyFont="1" applyBorder="1" applyAlignment="1">
      <alignment horizontal="left"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/>
    </xf>
    <xf numFmtId="4" fontId="14" fillId="7" borderId="1" xfId="0" applyNumberFormat="1" applyFont="1" applyFill="1" applyBorder="1"/>
    <xf numFmtId="0" fontId="14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horizontal="right" wrapText="1"/>
    </xf>
    <xf numFmtId="0" fontId="14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12" fillId="7" borderId="1" xfId="0" applyFont="1" applyFill="1" applyBorder="1"/>
    <xf numFmtId="0" fontId="13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4" fontId="14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4" fontId="14" fillId="5" borderId="1" xfId="0" applyNumberFormat="1" applyFont="1" applyFill="1" applyBorder="1"/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/>
    <xf numFmtId="4" fontId="14" fillId="5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/>
    <xf numFmtId="0" fontId="13" fillId="4" borderId="1" xfId="0" applyFont="1" applyFill="1" applyBorder="1"/>
    <xf numFmtId="14" fontId="13" fillId="4" borderId="1" xfId="0" applyNumberFormat="1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right" wrapText="1"/>
    </xf>
    <xf numFmtId="4" fontId="14" fillId="6" borderId="1" xfId="0" applyNumberFormat="1" applyFont="1" applyFill="1" applyBorder="1"/>
    <xf numFmtId="0" fontId="14" fillId="6" borderId="1" xfId="0" applyFont="1" applyFill="1" applyBorder="1" applyAlignment="1">
      <alignment wrapText="1"/>
    </xf>
    <xf numFmtId="0" fontId="14" fillId="6" borderId="1" xfId="0" applyFont="1" applyFill="1" applyBorder="1"/>
    <xf numFmtId="4" fontId="14" fillId="6" borderId="1" xfId="0" applyNumberFormat="1" applyFont="1" applyFill="1" applyBorder="1" applyAlignment="1">
      <alignment wrapText="1"/>
    </xf>
    <xf numFmtId="0" fontId="14" fillId="6" borderId="1" xfId="0" applyFont="1" applyFill="1" applyBorder="1" applyAlignment="1">
      <alignment horizontal="right" wrapText="1"/>
    </xf>
    <xf numFmtId="0" fontId="14" fillId="6" borderId="1" xfId="0" applyFont="1" applyFill="1" applyBorder="1" applyAlignment="1">
      <alignment horizontal="left" wrapText="1"/>
    </xf>
    <xf numFmtId="0" fontId="13" fillId="8" borderId="1" xfId="0" applyFont="1" applyFill="1" applyBorder="1" applyAlignment="1">
      <alignment horizontal="left"/>
    </xf>
    <xf numFmtId="4" fontId="14" fillId="8" borderId="1" xfId="0" applyNumberFormat="1" applyFont="1" applyFill="1" applyBorder="1"/>
    <xf numFmtId="0" fontId="14" fillId="8" borderId="1" xfId="0" applyFont="1" applyFill="1" applyBorder="1" applyAlignment="1">
      <alignment wrapText="1"/>
    </xf>
    <xf numFmtId="0" fontId="14" fillId="8" borderId="1" xfId="0" applyFont="1" applyFill="1" applyBorder="1"/>
    <xf numFmtId="4" fontId="14" fillId="8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horizontal="right" wrapText="1"/>
    </xf>
    <xf numFmtId="0" fontId="14" fillId="8" borderId="1" xfId="0" applyFont="1" applyFill="1" applyBorder="1" applyAlignment="1">
      <alignment horizontal="left" wrapText="1"/>
    </xf>
    <xf numFmtId="0" fontId="22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43" fontId="24" fillId="0" borderId="0" xfId="1" applyFont="1" applyBorder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43" fontId="22" fillId="0" borderId="0" xfId="1" applyFont="1" applyBorder="1" applyAlignment="1" applyProtection="1">
      <alignment vertical="center"/>
      <protection locked="0"/>
    </xf>
    <xf numFmtId="43" fontId="26" fillId="0" borderId="0" xfId="1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right" vertical="center" wrapText="1"/>
      <protection locked="0"/>
    </xf>
    <xf numFmtId="0" fontId="24" fillId="0" borderId="0" xfId="0" applyFont="1" applyAlignment="1" applyProtection="1">
      <alignment vertical="center"/>
      <protection locked="0"/>
    </xf>
    <xf numFmtId="43" fontId="29" fillId="0" borderId="0" xfId="1" applyFont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30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43" fontId="24" fillId="0" borderId="0" xfId="1" applyFont="1" applyBorder="1"/>
    <xf numFmtId="0" fontId="25" fillId="0" borderId="0" xfId="0" applyFont="1" applyAlignment="1">
      <alignment wrapText="1"/>
    </xf>
    <xf numFmtId="43" fontId="22" fillId="0" borderId="0" xfId="1" applyFont="1" applyBorder="1"/>
    <xf numFmtId="43" fontId="26" fillId="0" borderId="0" xfId="1" applyFont="1" applyBorder="1"/>
    <xf numFmtId="0" fontId="24" fillId="0" borderId="0" xfId="0" applyFont="1" applyAlignment="1">
      <alignment horizontal="center" wrapText="1"/>
    </xf>
    <xf numFmtId="0" fontId="28" fillId="0" borderId="0" xfId="0" applyFont="1" applyAlignment="1">
      <alignment horizontal="right" wrapText="1"/>
    </xf>
    <xf numFmtId="0" fontId="24" fillId="0" borderId="0" xfId="0" applyFont="1"/>
    <xf numFmtId="43" fontId="29" fillId="0" borderId="0" xfId="1" applyFont="1" applyBorder="1" applyAlignment="1">
      <alignment horizontal="right"/>
    </xf>
    <xf numFmtId="0" fontId="26" fillId="0" borderId="0" xfId="0" applyFont="1" applyAlignment="1">
      <alignment wrapText="1"/>
    </xf>
    <xf numFmtId="0" fontId="30" fillId="0" borderId="0" xfId="0" applyFont="1" applyAlignment="1">
      <alignment horizontal="left" wrapText="1"/>
    </xf>
    <xf numFmtId="0" fontId="23" fillId="0" borderId="0" xfId="0" applyFont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1584985</xdr:colOff>
      <xdr:row>0</xdr:row>
      <xdr:rowOff>123701</xdr:rowOff>
    </xdr:from>
    <xdr:ext cx="1860962" cy="904049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35" y="123701"/>
          <a:ext cx="1860962" cy="904049"/>
        </a:xfrm>
        <a:prstGeom prst="rect">
          <a:avLst/>
        </a:prstGeom>
      </xdr:spPr>
    </xdr:pic>
    <xdr:clientData/>
  </xdr:oneCellAnchor>
  <xdr:twoCellAnchor>
    <xdr:from>
      <xdr:col>10</xdr:col>
      <xdr:colOff>434769</xdr:colOff>
      <xdr:row>0</xdr:row>
      <xdr:rowOff>64655</xdr:rowOff>
    </xdr:from>
    <xdr:to>
      <xdr:col>10</xdr:col>
      <xdr:colOff>1646258</xdr:colOff>
      <xdr:row>3</xdr:row>
      <xdr:rowOff>24740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0769" y="64655"/>
          <a:ext cx="173264" cy="445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0</xdr:row>
          <xdr:rowOff>133350</xdr:rowOff>
        </xdr:from>
        <xdr:to>
          <xdr:col>5</xdr:col>
          <xdr:colOff>619125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B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MARZ. 2024"/>
      <sheetName val="RESUMEN UNIFIC. ABRIL 2024"/>
      <sheetName val="LIBRO GRAL.MEGALECHE ABRIL 2024"/>
      <sheetName val="DESEM. SAN.A. CODIF. ABRIL 2024"/>
      <sheetName val="RESUMEN CTA.MEG. ABRIL 2024 (2)"/>
      <sheetName val="LIBRO BCO. CTA. PPC. ABRIL 24"/>
      <sheetName val="DESEMBS. CODIF.PPC. ABRIL 2024."/>
      <sheetName val="RES. CODIF. PPC ABRIL  2024"/>
      <sheetName val="CONC.. NOM. ELECT. ABRIL .24"/>
      <sheetName val="Imputacion ABRIL 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774"/>
  </sheetPr>
  <dimension ref="A1:AS126"/>
  <sheetViews>
    <sheetView tabSelected="1" topLeftCell="A55" zoomScale="77" zoomScaleNormal="77" workbookViewId="0">
      <selection activeCell="C17" sqref="C17"/>
    </sheetView>
  </sheetViews>
  <sheetFormatPr baseColWidth="10" defaultColWidth="9.140625" defaultRowHeight="20.25" customHeight="1" x14ac:dyDescent="0.25"/>
  <cols>
    <col min="1" max="1" width="25.28515625" style="4" customWidth="1"/>
    <col min="2" max="2" width="32" style="1" customWidth="1"/>
    <col min="3" max="3" width="47" customWidth="1"/>
    <col min="4" max="4" width="16" customWidth="1"/>
    <col min="5" max="5" width="12.85546875" customWidth="1"/>
    <col min="6" max="6" width="13.140625" style="3" customWidth="1"/>
    <col min="7" max="7" width="16.7109375" customWidth="1"/>
    <col min="8" max="8" width="12.7109375" customWidth="1"/>
    <col min="9" max="9" width="17" customWidth="1"/>
    <col min="10" max="10" width="11.140625" customWidth="1"/>
    <col min="11" max="11" width="37.28515625" style="2" customWidth="1"/>
    <col min="12" max="12" width="18" customWidth="1"/>
    <col min="13" max="13" width="14.28515625" style="1" customWidth="1"/>
  </cols>
  <sheetData>
    <row r="1" spans="1:13" ht="20.25" customHeight="1" x14ac:dyDescent="0.25">
      <c r="A1" s="207"/>
      <c r="B1" s="206" t="s">
        <v>9</v>
      </c>
      <c r="C1" s="205"/>
      <c r="D1" s="204"/>
      <c r="E1" s="197"/>
      <c r="F1" s="203"/>
      <c r="G1" s="202"/>
      <c r="H1" s="201"/>
      <c r="I1" s="200"/>
      <c r="J1" s="199"/>
      <c r="K1" s="198"/>
      <c r="L1" s="197"/>
      <c r="M1" s="196"/>
    </row>
    <row r="2" spans="1:13" ht="20.25" customHeight="1" x14ac:dyDescent="0.25">
      <c r="A2" s="233" t="s">
        <v>9</v>
      </c>
      <c r="B2" s="232"/>
      <c r="C2" s="231"/>
      <c r="D2" s="230"/>
      <c r="E2" s="229"/>
      <c r="F2" s="228"/>
      <c r="G2" s="227"/>
      <c r="H2" s="223"/>
      <c r="I2" s="226"/>
      <c r="J2" s="225"/>
      <c r="K2" s="224"/>
      <c r="L2" s="223"/>
      <c r="M2" s="222"/>
    </row>
    <row r="3" spans="1:13" ht="20.25" customHeight="1" x14ac:dyDescent="0.2">
      <c r="A3" s="221"/>
      <c r="B3" s="220"/>
      <c r="C3" s="219"/>
      <c r="D3" s="218"/>
      <c r="E3" s="217"/>
      <c r="F3" s="216"/>
      <c r="G3" s="215"/>
      <c r="H3" s="211"/>
      <c r="I3" s="214"/>
      <c r="J3" s="213"/>
      <c r="K3" s="212"/>
      <c r="L3" s="211"/>
      <c r="M3" s="210"/>
    </row>
    <row r="4" spans="1:13" ht="20.25" customHeight="1" x14ac:dyDescent="0.2">
      <c r="A4" s="221"/>
      <c r="B4" s="220"/>
      <c r="C4" s="219"/>
      <c r="D4" s="218"/>
      <c r="E4" s="217"/>
      <c r="F4" s="216"/>
      <c r="G4" s="215"/>
      <c r="H4" s="211"/>
      <c r="I4" s="214"/>
      <c r="J4" s="213"/>
      <c r="K4" s="212"/>
      <c r="L4" s="211"/>
      <c r="M4" s="210"/>
    </row>
    <row r="5" spans="1:13" ht="20.25" customHeight="1" x14ac:dyDescent="0.2">
      <c r="A5" s="209" t="s">
        <v>218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</row>
    <row r="6" spans="1:13" ht="20.25" customHeight="1" x14ac:dyDescent="0.2">
      <c r="A6" s="208" t="s">
        <v>217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</row>
    <row r="7" spans="1:13" ht="20.25" customHeight="1" x14ac:dyDescent="0.25">
      <c r="A7" s="207"/>
      <c r="B7" s="206" t="s">
        <v>9</v>
      </c>
      <c r="C7" s="205"/>
      <c r="D7" s="204"/>
      <c r="E7" s="197"/>
      <c r="F7" s="203"/>
      <c r="G7" s="202"/>
      <c r="H7" s="201"/>
      <c r="I7" s="200"/>
      <c r="J7" s="199"/>
      <c r="K7" s="198"/>
      <c r="L7" s="197"/>
      <c r="M7" s="196"/>
    </row>
    <row r="8" spans="1:13" ht="53.25" customHeight="1" x14ac:dyDescent="0.2">
      <c r="A8" s="195" t="s">
        <v>216</v>
      </c>
      <c r="B8" s="194" t="s">
        <v>215</v>
      </c>
      <c r="C8" s="194" t="s">
        <v>214</v>
      </c>
      <c r="D8" s="194" t="s">
        <v>213</v>
      </c>
      <c r="E8" s="194" t="s">
        <v>212</v>
      </c>
      <c r="F8" s="195" t="s">
        <v>211</v>
      </c>
      <c r="G8" s="194" t="s">
        <v>210</v>
      </c>
      <c r="H8" s="194" t="s">
        <v>209</v>
      </c>
      <c r="I8" s="194" t="s">
        <v>208</v>
      </c>
      <c r="J8" s="194" t="s">
        <v>207</v>
      </c>
      <c r="K8" s="194" t="s">
        <v>206</v>
      </c>
      <c r="L8" s="194" t="s">
        <v>205</v>
      </c>
      <c r="M8" s="194" t="s">
        <v>204</v>
      </c>
    </row>
    <row r="9" spans="1:13" s="49" customFormat="1" ht="39" customHeight="1" x14ac:dyDescent="0.2">
      <c r="A9" s="177" t="s">
        <v>203</v>
      </c>
      <c r="B9" s="131" t="s">
        <v>190</v>
      </c>
      <c r="C9" s="131" t="s">
        <v>189</v>
      </c>
      <c r="D9" s="176">
        <v>94985.1</v>
      </c>
      <c r="E9" s="177" t="s">
        <v>14</v>
      </c>
      <c r="F9" s="180" t="s">
        <v>185</v>
      </c>
      <c r="G9" s="176">
        <v>94985.1</v>
      </c>
      <c r="H9" s="177"/>
      <c r="I9" s="176">
        <v>94985.1</v>
      </c>
      <c r="J9" s="177" t="s">
        <v>26</v>
      </c>
      <c r="K9" s="131" t="s">
        <v>25</v>
      </c>
      <c r="L9" s="176">
        <v>94985.1</v>
      </c>
      <c r="M9" s="133" t="s">
        <v>122</v>
      </c>
    </row>
    <row r="10" spans="1:13" s="49" customFormat="1" ht="33" customHeight="1" x14ac:dyDescent="0.2">
      <c r="A10" s="177" t="s">
        <v>202</v>
      </c>
      <c r="B10" s="131" t="s">
        <v>190</v>
      </c>
      <c r="C10" s="131" t="s">
        <v>189</v>
      </c>
      <c r="D10" s="176">
        <v>250974.9</v>
      </c>
      <c r="E10" s="177" t="s">
        <v>14</v>
      </c>
      <c r="F10" s="180" t="s">
        <v>185</v>
      </c>
      <c r="G10" s="176">
        <v>250974.9</v>
      </c>
      <c r="H10" s="177"/>
      <c r="I10" s="176">
        <v>250974.9</v>
      </c>
      <c r="J10" s="177" t="s">
        <v>26</v>
      </c>
      <c r="K10" s="131" t="s">
        <v>25</v>
      </c>
      <c r="L10" s="176">
        <v>250974.9</v>
      </c>
      <c r="M10" s="133" t="s">
        <v>122</v>
      </c>
    </row>
    <row r="11" spans="1:13" s="49" customFormat="1" ht="30.75" customHeight="1" x14ac:dyDescent="0.2">
      <c r="A11" s="177" t="s">
        <v>201</v>
      </c>
      <c r="B11" s="131" t="s">
        <v>190</v>
      </c>
      <c r="C11" s="131" t="s">
        <v>189</v>
      </c>
      <c r="D11" s="176">
        <v>125047.8</v>
      </c>
      <c r="E11" s="177" t="s">
        <v>14</v>
      </c>
      <c r="F11" s="180" t="s">
        <v>200</v>
      </c>
      <c r="G11" s="176">
        <v>125047.8</v>
      </c>
      <c r="H11" s="177"/>
      <c r="I11" s="176">
        <v>125047.8</v>
      </c>
      <c r="J11" s="177" t="s">
        <v>26</v>
      </c>
      <c r="K11" s="131" t="s">
        <v>25</v>
      </c>
      <c r="L11" s="176">
        <v>125047.8</v>
      </c>
      <c r="M11" s="133" t="s">
        <v>122</v>
      </c>
    </row>
    <row r="12" spans="1:13" s="49" customFormat="1" ht="33" customHeight="1" x14ac:dyDescent="0.2">
      <c r="A12" s="177" t="s">
        <v>199</v>
      </c>
      <c r="B12" s="131" t="s">
        <v>190</v>
      </c>
      <c r="C12" s="131" t="s">
        <v>189</v>
      </c>
      <c r="D12" s="176">
        <v>15598.98</v>
      </c>
      <c r="E12" s="177" t="s">
        <v>14</v>
      </c>
      <c r="F12" s="180" t="s">
        <v>198</v>
      </c>
      <c r="G12" s="176">
        <v>15598.98</v>
      </c>
      <c r="H12" s="177"/>
      <c r="I12" s="176">
        <v>15598.98</v>
      </c>
      <c r="J12" s="177" t="s">
        <v>26</v>
      </c>
      <c r="K12" s="131" t="s">
        <v>25</v>
      </c>
      <c r="L12" s="176">
        <v>15598.98</v>
      </c>
      <c r="M12" s="133" t="s">
        <v>122</v>
      </c>
    </row>
    <row r="13" spans="1:13" s="49" customFormat="1" ht="32.25" customHeight="1" x14ac:dyDescent="0.2">
      <c r="A13" s="177" t="s">
        <v>197</v>
      </c>
      <c r="B13" s="131" t="s">
        <v>190</v>
      </c>
      <c r="C13" s="131" t="s">
        <v>189</v>
      </c>
      <c r="D13" s="176">
        <v>227642.18</v>
      </c>
      <c r="E13" s="177" t="s">
        <v>14</v>
      </c>
      <c r="F13" s="180" t="s">
        <v>195</v>
      </c>
      <c r="G13" s="176">
        <v>227642.18</v>
      </c>
      <c r="H13" s="177"/>
      <c r="I13" s="176">
        <v>227642.18</v>
      </c>
      <c r="J13" s="177" t="s">
        <v>26</v>
      </c>
      <c r="K13" s="131" t="s">
        <v>25</v>
      </c>
      <c r="L13" s="176">
        <v>227642.18</v>
      </c>
      <c r="M13" s="133" t="s">
        <v>122</v>
      </c>
    </row>
    <row r="14" spans="1:13" s="49" customFormat="1" ht="35.25" customHeight="1" x14ac:dyDescent="0.2">
      <c r="A14" s="177" t="s">
        <v>196</v>
      </c>
      <c r="B14" s="131" t="s">
        <v>190</v>
      </c>
      <c r="C14" s="131" t="s">
        <v>189</v>
      </c>
      <c r="D14" s="176">
        <v>81717.3</v>
      </c>
      <c r="E14" s="177" t="s">
        <v>14</v>
      </c>
      <c r="F14" s="180" t="s">
        <v>195</v>
      </c>
      <c r="G14" s="176">
        <v>81717.3</v>
      </c>
      <c r="H14" s="177"/>
      <c r="I14" s="176">
        <v>81717.3</v>
      </c>
      <c r="J14" s="177" t="s">
        <v>26</v>
      </c>
      <c r="K14" s="131" t="s">
        <v>25</v>
      </c>
      <c r="L14" s="176">
        <v>81717.3</v>
      </c>
      <c r="M14" s="133" t="s">
        <v>122</v>
      </c>
    </row>
    <row r="15" spans="1:13" s="49" customFormat="1" ht="31.5" customHeight="1" x14ac:dyDescent="0.2">
      <c r="A15" s="177" t="s">
        <v>194</v>
      </c>
      <c r="B15" s="131" t="s">
        <v>190</v>
      </c>
      <c r="C15" s="131" t="s">
        <v>189</v>
      </c>
      <c r="D15" s="176">
        <v>332692.2</v>
      </c>
      <c r="E15" s="177" t="s">
        <v>14</v>
      </c>
      <c r="F15" s="180" t="s">
        <v>193</v>
      </c>
      <c r="G15" s="176">
        <v>332692.2</v>
      </c>
      <c r="H15" s="177"/>
      <c r="I15" s="176">
        <v>332692.2</v>
      </c>
      <c r="J15" s="177" t="s">
        <v>26</v>
      </c>
      <c r="K15" s="131" t="s">
        <v>25</v>
      </c>
      <c r="L15" s="176">
        <v>332692.2</v>
      </c>
      <c r="M15" s="133" t="s">
        <v>122</v>
      </c>
    </row>
    <row r="16" spans="1:13" s="49" customFormat="1" ht="33.75" customHeight="1" x14ac:dyDescent="0.2">
      <c r="A16" s="177" t="s">
        <v>192</v>
      </c>
      <c r="B16" s="131" t="s">
        <v>190</v>
      </c>
      <c r="C16" s="131" t="s">
        <v>189</v>
      </c>
      <c r="D16" s="176">
        <v>77994.899999999994</v>
      </c>
      <c r="E16" s="177" t="s">
        <v>14</v>
      </c>
      <c r="F16" s="180" t="s">
        <v>172</v>
      </c>
      <c r="G16" s="176">
        <v>77994.899999999994</v>
      </c>
      <c r="H16" s="177"/>
      <c r="I16" s="176">
        <v>77994.899999999994</v>
      </c>
      <c r="J16" s="177" t="s">
        <v>26</v>
      </c>
      <c r="K16" s="131" t="s">
        <v>25</v>
      </c>
      <c r="L16" s="176">
        <v>77994.899999999994</v>
      </c>
      <c r="M16" s="133" t="s">
        <v>122</v>
      </c>
    </row>
    <row r="17" spans="1:13" s="49" customFormat="1" ht="31.5" customHeight="1" x14ac:dyDescent="0.2">
      <c r="A17" s="177" t="s">
        <v>191</v>
      </c>
      <c r="B17" s="131" t="s">
        <v>190</v>
      </c>
      <c r="C17" s="131" t="s">
        <v>189</v>
      </c>
      <c r="D17" s="176">
        <v>786642.44</v>
      </c>
      <c r="E17" s="177" t="s">
        <v>14</v>
      </c>
      <c r="F17" s="178">
        <v>43959</v>
      </c>
      <c r="G17" s="176">
        <v>786642.44</v>
      </c>
      <c r="H17" s="177"/>
      <c r="I17" s="176">
        <v>786642.44</v>
      </c>
      <c r="J17" s="177" t="s">
        <v>26</v>
      </c>
      <c r="K17" s="131" t="s">
        <v>25</v>
      </c>
      <c r="L17" s="176">
        <v>786642.44</v>
      </c>
      <c r="M17" s="133" t="s">
        <v>122</v>
      </c>
    </row>
    <row r="18" spans="1:13" s="49" customFormat="1" ht="21.75" customHeight="1" x14ac:dyDescent="0.25">
      <c r="A18" s="190"/>
      <c r="B18" s="193"/>
      <c r="C18" s="193" t="s">
        <v>150</v>
      </c>
      <c r="D18" s="188">
        <f>SUM(D9:D17)</f>
        <v>1993295.7999999998</v>
      </c>
      <c r="E18" s="190"/>
      <c r="F18" s="192"/>
      <c r="G18" s="191">
        <v>1993295.8</v>
      </c>
      <c r="H18" s="190"/>
      <c r="I18" s="188">
        <v>1993295.8</v>
      </c>
      <c r="J18" s="190"/>
      <c r="K18" s="189"/>
      <c r="L18" s="188">
        <v>1993295.8</v>
      </c>
      <c r="M18" s="187"/>
    </row>
    <row r="19" spans="1:13" s="49" customFormat="1" ht="15.75" customHeight="1" x14ac:dyDescent="0.25">
      <c r="A19" s="183"/>
      <c r="B19" s="186"/>
      <c r="C19" s="186"/>
      <c r="D19" s="181"/>
      <c r="E19" s="183"/>
      <c r="F19" s="185"/>
      <c r="G19" s="184"/>
      <c r="H19" s="183"/>
      <c r="I19" s="181"/>
      <c r="J19" s="183"/>
      <c r="K19" s="182"/>
      <c r="L19" s="181"/>
      <c r="M19" s="160"/>
    </row>
    <row r="20" spans="1:13" s="49" customFormat="1" ht="36.75" customHeight="1" x14ac:dyDescent="0.2">
      <c r="A20" s="132" t="s">
        <v>188</v>
      </c>
      <c r="B20" s="159" t="s">
        <v>166</v>
      </c>
      <c r="C20" s="131" t="s">
        <v>165</v>
      </c>
      <c r="D20" s="176">
        <v>250000</v>
      </c>
      <c r="E20" s="177" t="s">
        <v>14</v>
      </c>
      <c r="F20" s="178">
        <v>43750</v>
      </c>
      <c r="G20" s="176">
        <v>250000</v>
      </c>
      <c r="H20" s="177"/>
      <c r="I20" s="176">
        <v>250000</v>
      </c>
      <c r="J20" s="177" t="s">
        <v>163</v>
      </c>
      <c r="K20" s="131" t="s">
        <v>162</v>
      </c>
      <c r="L20" s="176">
        <v>150000</v>
      </c>
      <c r="M20" s="133" t="s">
        <v>122</v>
      </c>
    </row>
    <row r="21" spans="1:13" s="49" customFormat="1" ht="36" customHeight="1" x14ac:dyDescent="0.2">
      <c r="A21" s="132" t="s">
        <v>188</v>
      </c>
      <c r="B21" s="159" t="s">
        <v>166</v>
      </c>
      <c r="C21" s="131" t="s">
        <v>165</v>
      </c>
      <c r="D21" s="177" t="s">
        <v>142</v>
      </c>
      <c r="E21" s="177" t="s">
        <v>14</v>
      </c>
      <c r="F21" s="178">
        <v>43750</v>
      </c>
      <c r="G21" s="177" t="s">
        <v>158</v>
      </c>
      <c r="H21" s="177"/>
      <c r="I21" s="177" t="s">
        <v>142</v>
      </c>
      <c r="J21" s="177" t="s">
        <v>157</v>
      </c>
      <c r="K21" s="131" t="s">
        <v>162</v>
      </c>
      <c r="L21" s="176">
        <v>100000</v>
      </c>
      <c r="M21" s="133" t="s">
        <v>122</v>
      </c>
    </row>
    <row r="22" spans="1:13" s="49" customFormat="1" ht="33" customHeight="1" x14ac:dyDescent="0.2">
      <c r="A22" s="132" t="s">
        <v>187</v>
      </c>
      <c r="B22" s="159" t="s">
        <v>166</v>
      </c>
      <c r="C22" s="131" t="s">
        <v>165</v>
      </c>
      <c r="D22" s="176">
        <v>50000</v>
      </c>
      <c r="E22" s="177" t="s">
        <v>14</v>
      </c>
      <c r="F22" s="180" t="s">
        <v>185</v>
      </c>
      <c r="G22" s="176">
        <v>50000</v>
      </c>
      <c r="H22" s="177"/>
      <c r="I22" s="176">
        <v>50000</v>
      </c>
      <c r="J22" s="177" t="s">
        <v>163</v>
      </c>
      <c r="K22" s="131" t="s">
        <v>162</v>
      </c>
      <c r="L22" s="176">
        <v>30000</v>
      </c>
      <c r="M22" s="133" t="s">
        <v>122</v>
      </c>
    </row>
    <row r="23" spans="1:13" s="49" customFormat="1" ht="31.5" customHeight="1" x14ac:dyDescent="0.2">
      <c r="A23" s="132" t="s">
        <v>187</v>
      </c>
      <c r="B23" s="159" t="s">
        <v>166</v>
      </c>
      <c r="C23" s="131" t="s">
        <v>165</v>
      </c>
      <c r="D23" s="177" t="s">
        <v>142</v>
      </c>
      <c r="E23" s="177" t="s">
        <v>14</v>
      </c>
      <c r="F23" s="180" t="s">
        <v>185</v>
      </c>
      <c r="G23" s="177" t="s">
        <v>158</v>
      </c>
      <c r="H23" s="177"/>
      <c r="I23" s="177" t="s">
        <v>142</v>
      </c>
      <c r="J23" s="177" t="s">
        <v>157</v>
      </c>
      <c r="K23" s="131" t="s">
        <v>162</v>
      </c>
      <c r="L23" s="176">
        <v>20000</v>
      </c>
      <c r="M23" s="133" t="s">
        <v>122</v>
      </c>
    </row>
    <row r="24" spans="1:13" s="49" customFormat="1" ht="36.75" customHeight="1" x14ac:dyDescent="0.2">
      <c r="A24" s="132" t="s">
        <v>186</v>
      </c>
      <c r="B24" s="159" t="s">
        <v>166</v>
      </c>
      <c r="C24" s="131" t="s">
        <v>165</v>
      </c>
      <c r="D24" s="176">
        <v>200000</v>
      </c>
      <c r="E24" s="177" t="s">
        <v>14</v>
      </c>
      <c r="F24" s="180" t="s">
        <v>185</v>
      </c>
      <c r="G24" s="176">
        <v>200000</v>
      </c>
      <c r="H24" s="177"/>
      <c r="I24" s="176">
        <v>200000</v>
      </c>
      <c r="J24" s="177" t="s">
        <v>163</v>
      </c>
      <c r="K24" s="131" t="s">
        <v>162</v>
      </c>
      <c r="L24" s="176">
        <v>125000</v>
      </c>
      <c r="M24" s="133" t="s">
        <v>122</v>
      </c>
    </row>
    <row r="25" spans="1:13" s="49" customFormat="1" ht="36.75" customHeight="1" x14ac:dyDescent="0.2">
      <c r="A25" s="132" t="s">
        <v>186</v>
      </c>
      <c r="B25" s="159" t="s">
        <v>166</v>
      </c>
      <c r="C25" s="131" t="s">
        <v>165</v>
      </c>
      <c r="D25" s="177" t="s">
        <v>142</v>
      </c>
      <c r="E25" s="177" t="s">
        <v>14</v>
      </c>
      <c r="F25" s="180" t="s">
        <v>185</v>
      </c>
      <c r="G25" s="177" t="s">
        <v>158</v>
      </c>
      <c r="H25" s="177"/>
      <c r="I25" s="177" t="s">
        <v>142</v>
      </c>
      <c r="J25" s="177" t="s">
        <v>157</v>
      </c>
      <c r="K25" s="131" t="s">
        <v>156</v>
      </c>
      <c r="L25" s="176">
        <v>75000</v>
      </c>
      <c r="M25" s="133" t="s">
        <v>122</v>
      </c>
    </row>
    <row r="26" spans="1:13" s="49" customFormat="1" ht="39" customHeight="1" x14ac:dyDescent="0.2">
      <c r="A26" s="132" t="s">
        <v>184</v>
      </c>
      <c r="B26" s="159" t="s">
        <v>166</v>
      </c>
      <c r="C26" s="131" t="s">
        <v>165</v>
      </c>
      <c r="D26" s="176">
        <v>200000</v>
      </c>
      <c r="E26" s="177" t="s">
        <v>14</v>
      </c>
      <c r="F26" s="178">
        <v>44013</v>
      </c>
      <c r="G26" s="176">
        <v>200000</v>
      </c>
      <c r="H26" s="177"/>
      <c r="I26" s="176">
        <v>200000</v>
      </c>
      <c r="J26" s="177" t="s">
        <v>157</v>
      </c>
      <c r="K26" s="131" t="s">
        <v>156</v>
      </c>
      <c r="L26" s="176">
        <v>125000</v>
      </c>
      <c r="M26" s="133" t="s">
        <v>122</v>
      </c>
    </row>
    <row r="27" spans="1:13" s="49" customFormat="1" ht="33.75" customHeight="1" x14ac:dyDescent="0.2">
      <c r="A27" s="132" t="s">
        <v>184</v>
      </c>
      <c r="B27" s="159" t="s">
        <v>166</v>
      </c>
      <c r="C27" s="131" t="s">
        <v>165</v>
      </c>
      <c r="D27" s="177" t="s">
        <v>142</v>
      </c>
      <c r="E27" s="177" t="s">
        <v>14</v>
      </c>
      <c r="F27" s="178">
        <v>44013</v>
      </c>
      <c r="G27" s="177" t="s">
        <v>158</v>
      </c>
      <c r="H27" s="177"/>
      <c r="I27" s="177" t="s">
        <v>142</v>
      </c>
      <c r="J27" s="177" t="s">
        <v>157</v>
      </c>
      <c r="K27" s="131" t="s">
        <v>156</v>
      </c>
      <c r="L27" s="176">
        <v>75000</v>
      </c>
      <c r="M27" s="133" t="s">
        <v>122</v>
      </c>
    </row>
    <row r="28" spans="1:13" s="49" customFormat="1" ht="37.5" customHeight="1" x14ac:dyDescent="0.2">
      <c r="A28" s="132" t="s">
        <v>183</v>
      </c>
      <c r="B28" s="159" t="s">
        <v>166</v>
      </c>
      <c r="C28" s="131" t="s">
        <v>165</v>
      </c>
      <c r="D28" s="176">
        <v>250000</v>
      </c>
      <c r="E28" s="177" t="s">
        <v>14</v>
      </c>
      <c r="F28" s="180" t="s">
        <v>182</v>
      </c>
      <c r="G28" s="176">
        <v>250000</v>
      </c>
      <c r="H28" s="177"/>
      <c r="I28" s="176">
        <v>250000</v>
      </c>
      <c r="J28" s="177" t="s">
        <v>163</v>
      </c>
      <c r="K28" s="131" t="s">
        <v>162</v>
      </c>
      <c r="L28" s="176">
        <v>150000</v>
      </c>
      <c r="M28" s="133" t="s">
        <v>122</v>
      </c>
    </row>
    <row r="29" spans="1:13" s="49" customFormat="1" ht="36" customHeight="1" x14ac:dyDescent="0.2">
      <c r="A29" s="132" t="s">
        <v>183</v>
      </c>
      <c r="B29" s="159" t="s">
        <v>166</v>
      </c>
      <c r="C29" s="131" t="s">
        <v>165</v>
      </c>
      <c r="D29" s="177" t="s">
        <v>142</v>
      </c>
      <c r="E29" s="177" t="s">
        <v>14</v>
      </c>
      <c r="F29" s="180" t="s">
        <v>182</v>
      </c>
      <c r="G29" s="177" t="s">
        <v>158</v>
      </c>
      <c r="H29" s="177"/>
      <c r="I29" s="177" t="s">
        <v>142</v>
      </c>
      <c r="J29" s="177" t="s">
        <v>157</v>
      </c>
      <c r="K29" s="131" t="s">
        <v>156</v>
      </c>
      <c r="L29" s="176">
        <v>100000</v>
      </c>
      <c r="M29" s="133" t="s">
        <v>122</v>
      </c>
    </row>
    <row r="30" spans="1:13" s="49" customFormat="1" ht="38.25" customHeight="1" x14ac:dyDescent="0.2">
      <c r="A30" s="132" t="s">
        <v>181</v>
      </c>
      <c r="B30" s="159" t="s">
        <v>166</v>
      </c>
      <c r="C30" s="131" t="s">
        <v>165</v>
      </c>
      <c r="D30" s="176">
        <v>200000</v>
      </c>
      <c r="E30" s="177" t="s">
        <v>14</v>
      </c>
      <c r="F30" s="180" t="s">
        <v>180</v>
      </c>
      <c r="G30" s="176">
        <v>200000</v>
      </c>
      <c r="H30" s="177"/>
      <c r="I30" s="176">
        <v>200000</v>
      </c>
      <c r="J30" s="177" t="s">
        <v>163</v>
      </c>
      <c r="K30" s="131" t="s">
        <v>162</v>
      </c>
      <c r="L30" s="176">
        <v>125000</v>
      </c>
      <c r="M30" s="133" t="s">
        <v>122</v>
      </c>
    </row>
    <row r="31" spans="1:13" s="49" customFormat="1" ht="39.75" customHeight="1" x14ac:dyDescent="0.2">
      <c r="A31" s="132" t="s">
        <v>181</v>
      </c>
      <c r="B31" s="159" t="s">
        <v>166</v>
      </c>
      <c r="C31" s="131" t="s">
        <v>165</v>
      </c>
      <c r="D31" s="177" t="s">
        <v>142</v>
      </c>
      <c r="E31" s="177" t="s">
        <v>14</v>
      </c>
      <c r="F31" s="180" t="s">
        <v>180</v>
      </c>
      <c r="G31" s="177" t="s">
        <v>158</v>
      </c>
      <c r="H31" s="177"/>
      <c r="I31" s="177" t="s">
        <v>142</v>
      </c>
      <c r="J31" s="177" t="s">
        <v>157</v>
      </c>
      <c r="K31" s="131" t="s">
        <v>165</v>
      </c>
      <c r="L31" s="176">
        <v>75000</v>
      </c>
      <c r="M31" s="133" t="s">
        <v>122</v>
      </c>
    </row>
    <row r="32" spans="1:13" s="49" customFormat="1" ht="36.75" customHeight="1" x14ac:dyDescent="0.2">
      <c r="A32" s="132" t="s">
        <v>179</v>
      </c>
      <c r="B32" s="159" t="s">
        <v>166</v>
      </c>
      <c r="C32" s="131" t="s">
        <v>165</v>
      </c>
      <c r="D32" s="176">
        <v>200000</v>
      </c>
      <c r="E32" s="177" t="s">
        <v>14</v>
      </c>
      <c r="F32" s="180" t="s">
        <v>178</v>
      </c>
      <c r="G32" s="176">
        <v>200000</v>
      </c>
      <c r="H32" s="177"/>
      <c r="I32" s="176">
        <v>200000</v>
      </c>
      <c r="J32" s="177" t="s">
        <v>163</v>
      </c>
      <c r="K32" s="131" t="s">
        <v>162</v>
      </c>
      <c r="L32" s="176">
        <v>125000</v>
      </c>
      <c r="M32" s="133" t="s">
        <v>122</v>
      </c>
    </row>
    <row r="33" spans="1:13" s="49" customFormat="1" ht="35.25" customHeight="1" x14ac:dyDescent="0.2">
      <c r="A33" s="132" t="s">
        <v>179</v>
      </c>
      <c r="B33" s="159" t="s">
        <v>166</v>
      </c>
      <c r="C33" s="131" t="s">
        <v>165</v>
      </c>
      <c r="D33" s="177" t="s">
        <v>142</v>
      </c>
      <c r="E33" s="177" t="s">
        <v>14</v>
      </c>
      <c r="F33" s="180" t="s">
        <v>178</v>
      </c>
      <c r="G33" s="177" t="s">
        <v>158</v>
      </c>
      <c r="H33" s="177"/>
      <c r="I33" s="177" t="s">
        <v>142</v>
      </c>
      <c r="J33" s="177" t="s">
        <v>157</v>
      </c>
      <c r="K33" s="131" t="s">
        <v>156</v>
      </c>
      <c r="L33" s="176">
        <v>75000</v>
      </c>
      <c r="M33" s="133" t="s">
        <v>122</v>
      </c>
    </row>
    <row r="34" spans="1:13" s="49" customFormat="1" ht="34.5" customHeight="1" x14ac:dyDescent="0.2">
      <c r="A34" s="132" t="s">
        <v>177</v>
      </c>
      <c r="B34" s="159" t="s">
        <v>166</v>
      </c>
      <c r="C34" s="131" t="s">
        <v>165</v>
      </c>
      <c r="D34" s="176">
        <v>200000</v>
      </c>
      <c r="E34" s="177" t="s">
        <v>14</v>
      </c>
      <c r="F34" s="178">
        <v>43892</v>
      </c>
      <c r="G34" s="176">
        <v>200000</v>
      </c>
      <c r="H34" s="177"/>
      <c r="I34" s="176">
        <v>200000</v>
      </c>
      <c r="J34" s="177" t="s">
        <v>157</v>
      </c>
      <c r="K34" s="131" t="s">
        <v>156</v>
      </c>
      <c r="L34" s="176">
        <v>135000</v>
      </c>
      <c r="M34" s="133" t="s">
        <v>122</v>
      </c>
    </row>
    <row r="35" spans="1:13" s="49" customFormat="1" ht="39" customHeight="1" x14ac:dyDescent="0.2">
      <c r="A35" s="132" t="s">
        <v>177</v>
      </c>
      <c r="B35" s="159" t="s">
        <v>166</v>
      </c>
      <c r="C35" s="131" t="s">
        <v>165</v>
      </c>
      <c r="D35" s="177" t="s">
        <v>142</v>
      </c>
      <c r="E35" s="177" t="s">
        <v>14</v>
      </c>
      <c r="F35" s="178">
        <v>43892</v>
      </c>
      <c r="G35" s="177" t="s">
        <v>158</v>
      </c>
      <c r="H35" s="177"/>
      <c r="I35" s="177" t="s">
        <v>142</v>
      </c>
      <c r="J35" s="177" t="s">
        <v>157</v>
      </c>
      <c r="K35" s="131" t="s">
        <v>156</v>
      </c>
      <c r="L35" s="176">
        <v>65000</v>
      </c>
      <c r="M35" s="133" t="s">
        <v>122</v>
      </c>
    </row>
    <row r="36" spans="1:13" s="49" customFormat="1" ht="38.25" customHeight="1" x14ac:dyDescent="0.2">
      <c r="A36" s="132" t="s">
        <v>176</v>
      </c>
      <c r="B36" s="159" t="s">
        <v>166</v>
      </c>
      <c r="C36" s="131" t="s">
        <v>165</v>
      </c>
      <c r="D36" s="176">
        <v>200000</v>
      </c>
      <c r="E36" s="177" t="s">
        <v>14</v>
      </c>
      <c r="F36" s="178">
        <v>44106</v>
      </c>
      <c r="G36" s="176">
        <v>200000</v>
      </c>
      <c r="H36" s="177"/>
      <c r="I36" s="176">
        <v>200000</v>
      </c>
      <c r="J36" s="177" t="s">
        <v>157</v>
      </c>
      <c r="K36" s="131" t="s">
        <v>156</v>
      </c>
      <c r="L36" s="176">
        <v>135000</v>
      </c>
      <c r="M36" s="133" t="s">
        <v>122</v>
      </c>
    </row>
    <row r="37" spans="1:13" s="49" customFormat="1" ht="36.75" customHeight="1" x14ac:dyDescent="0.2">
      <c r="A37" s="132" t="s">
        <v>176</v>
      </c>
      <c r="B37" s="159" t="s">
        <v>166</v>
      </c>
      <c r="C37" s="131" t="s">
        <v>165</v>
      </c>
      <c r="D37" s="177" t="s">
        <v>142</v>
      </c>
      <c r="E37" s="177" t="s">
        <v>14</v>
      </c>
      <c r="F37" s="178">
        <v>44106</v>
      </c>
      <c r="G37" s="177" t="s">
        <v>158</v>
      </c>
      <c r="H37" s="177"/>
      <c r="I37" s="177" t="s">
        <v>142</v>
      </c>
      <c r="J37" s="177" t="s">
        <v>157</v>
      </c>
      <c r="K37" s="131" t="s">
        <v>156</v>
      </c>
      <c r="L37" s="176">
        <v>65000</v>
      </c>
      <c r="M37" s="133" t="s">
        <v>122</v>
      </c>
    </row>
    <row r="38" spans="1:13" s="49" customFormat="1" ht="37.5" customHeight="1" x14ac:dyDescent="0.2">
      <c r="A38" s="132" t="s">
        <v>175</v>
      </c>
      <c r="B38" s="159" t="s">
        <v>166</v>
      </c>
      <c r="C38" s="131" t="s">
        <v>165</v>
      </c>
      <c r="D38" s="176">
        <v>200000</v>
      </c>
      <c r="E38" s="177" t="s">
        <v>14</v>
      </c>
      <c r="F38" s="180" t="s">
        <v>174</v>
      </c>
      <c r="G38" s="176">
        <v>200000</v>
      </c>
      <c r="H38" s="177"/>
      <c r="I38" s="176">
        <v>200000</v>
      </c>
      <c r="J38" s="177" t="s">
        <v>157</v>
      </c>
      <c r="K38" s="131" t="s">
        <v>156</v>
      </c>
      <c r="L38" s="176">
        <v>125000</v>
      </c>
      <c r="M38" s="133" t="s">
        <v>122</v>
      </c>
    </row>
    <row r="39" spans="1:13" s="49" customFormat="1" ht="38.25" customHeight="1" x14ac:dyDescent="0.2">
      <c r="A39" s="132" t="s">
        <v>175</v>
      </c>
      <c r="B39" s="159" t="s">
        <v>166</v>
      </c>
      <c r="C39" s="131" t="s">
        <v>165</v>
      </c>
      <c r="D39" s="177" t="s">
        <v>142</v>
      </c>
      <c r="E39" s="177" t="s">
        <v>14</v>
      </c>
      <c r="F39" s="180" t="s">
        <v>174</v>
      </c>
      <c r="G39" s="177" t="s">
        <v>158</v>
      </c>
      <c r="H39" s="177"/>
      <c r="I39" s="177" t="s">
        <v>142</v>
      </c>
      <c r="J39" s="177" t="s">
        <v>157</v>
      </c>
      <c r="K39" s="131" t="s">
        <v>156</v>
      </c>
      <c r="L39" s="176">
        <v>75000</v>
      </c>
      <c r="M39" s="133" t="s">
        <v>122</v>
      </c>
    </row>
    <row r="40" spans="1:13" s="49" customFormat="1" ht="35.25" customHeight="1" x14ac:dyDescent="0.2">
      <c r="A40" s="132" t="s">
        <v>173</v>
      </c>
      <c r="B40" s="159" t="s">
        <v>166</v>
      </c>
      <c r="C40" s="131" t="s">
        <v>165</v>
      </c>
      <c r="D40" s="176">
        <v>200000</v>
      </c>
      <c r="E40" s="177" t="s">
        <v>14</v>
      </c>
      <c r="F40" s="180" t="s">
        <v>172</v>
      </c>
      <c r="G40" s="176">
        <v>200000</v>
      </c>
      <c r="H40" s="177"/>
      <c r="I40" s="176">
        <v>200000</v>
      </c>
      <c r="J40" s="177" t="s">
        <v>157</v>
      </c>
      <c r="K40" s="131" t="s">
        <v>156</v>
      </c>
      <c r="L40" s="176">
        <v>125000</v>
      </c>
      <c r="M40" s="133" t="s">
        <v>122</v>
      </c>
    </row>
    <row r="41" spans="1:13" s="49" customFormat="1" ht="36.75" customHeight="1" x14ac:dyDescent="0.2">
      <c r="A41" s="132" t="s">
        <v>173</v>
      </c>
      <c r="B41" s="159" t="s">
        <v>166</v>
      </c>
      <c r="C41" s="131" t="s">
        <v>165</v>
      </c>
      <c r="D41" s="177" t="s">
        <v>142</v>
      </c>
      <c r="E41" s="177" t="s">
        <v>14</v>
      </c>
      <c r="F41" s="180" t="s">
        <v>172</v>
      </c>
      <c r="G41" s="177" t="s">
        <v>158</v>
      </c>
      <c r="H41" s="177"/>
      <c r="I41" s="177" t="s">
        <v>142</v>
      </c>
      <c r="J41" s="177" t="s">
        <v>157</v>
      </c>
      <c r="K41" s="131" t="s">
        <v>156</v>
      </c>
      <c r="L41" s="176">
        <v>75000</v>
      </c>
      <c r="M41" s="133" t="s">
        <v>122</v>
      </c>
    </row>
    <row r="42" spans="1:13" s="49" customFormat="1" ht="33.75" customHeight="1" x14ac:dyDescent="0.2">
      <c r="A42" s="132" t="s">
        <v>171</v>
      </c>
      <c r="B42" s="159" t="s">
        <v>166</v>
      </c>
      <c r="C42" s="131" t="s">
        <v>165</v>
      </c>
      <c r="D42" s="176">
        <v>200000</v>
      </c>
      <c r="E42" s="177" t="s">
        <v>14</v>
      </c>
      <c r="F42" s="180" t="s">
        <v>170</v>
      </c>
      <c r="G42" s="176">
        <v>200000</v>
      </c>
      <c r="H42" s="177"/>
      <c r="I42" s="176">
        <v>200000</v>
      </c>
      <c r="J42" s="177" t="s">
        <v>157</v>
      </c>
      <c r="K42" s="131" t="s">
        <v>156</v>
      </c>
      <c r="L42" s="176">
        <v>125000</v>
      </c>
      <c r="M42" s="133" t="s">
        <v>122</v>
      </c>
    </row>
    <row r="43" spans="1:13" s="49" customFormat="1" ht="36.75" customHeight="1" x14ac:dyDescent="0.2">
      <c r="A43" s="132" t="s">
        <v>171</v>
      </c>
      <c r="B43" s="159" t="s">
        <v>166</v>
      </c>
      <c r="C43" s="131" t="s">
        <v>165</v>
      </c>
      <c r="D43" s="177" t="s">
        <v>142</v>
      </c>
      <c r="E43" s="177" t="s">
        <v>14</v>
      </c>
      <c r="F43" s="180" t="s">
        <v>170</v>
      </c>
      <c r="G43" s="177" t="s">
        <v>158</v>
      </c>
      <c r="H43" s="177"/>
      <c r="I43" s="177" t="s">
        <v>142</v>
      </c>
      <c r="J43" s="177" t="s">
        <v>157</v>
      </c>
      <c r="K43" s="131" t="s">
        <v>156</v>
      </c>
      <c r="L43" s="176">
        <v>75000</v>
      </c>
      <c r="M43" s="133" t="s">
        <v>122</v>
      </c>
    </row>
    <row r="44" spans="1:13" s="49" customFormat="1" ht="36" customHeight="1" x14ac:dyDescent="0.2">
      <c r="A44" s="132" t="s">
        <v>169</v>
      </c>
      <c r="B44" s="159" t="s">
        <v>166</v>
      </c>
      <c r="C44" s="131" t="s">
        <v>165</v>
      </c>
      <c r="D44" s="176">
        <v>200000</v>
      </c>
      <c r="E44" s="177" t="s">
        <v>14</v>
      </c>
      <c r="F44" s="178">
        <v>43954</v>
      </c>
      <c r="G44" s="176">
        <v>200000</v>
      </c>
      <c r="H44" s="177"/>
      <c r="I44" s="176">
        <v>200000</v>
      </c>
      <c r="J44" s="177" t="s">
        <v>163</v>
      </c>
      <c r="K44" s="131" t="s">
        <v>162</v>
      </c>
      <c r="L44" s="176">
        <v>125000</v>
      </c>
      <c r="M44" s="133" t="s">
        <v>122</v>
      </c>
    </row>
    <row r="45" spans="1:13" s="49" customFormat="1" ht="33.75" customHeight="1" x14ac:dyDescent="0.2">
      <c r="A45" s="132" t="s">
        <v>169</v>
      </c>
      <c r="B45" s="159" t="s">
        <v>166</v>
      </c>
      <c r="C45" s="131" t="s">
        <v>165</v>
      </c>
      <c r="D45" s="177" t="s">
        <v>142</v>
      </c>
      <c r="E45" s="177" t="s">
        <v>14</v>
      </c>
      <c r="F45" s="178">
        <v>43954</v>
      </c>
      <c r="G45" s="177" t="s">
        <v>158</v>
      </c>
      <c r="H45" s="177"/>
      <c r="I45" s="177" t="s">
        <v>142</v>
      </c>
      <c r="J45" s="177" t="s">
        <v>157</v>
      </c>
      <c r="K45" s="131" t="s">
        <v>156</v>
      </c>
      <c r="L45" s="176">
        <v>75000</v>
      </c>
      <c r="M45" s="133" t="s">
        <v>122</v>
      </c>
    </row>
    <row r="46" spans="1:13" s="49" customFormat="1" ht="36" customHeight="1" x14ac:dyDescent="0.2">
      <c r="A46" s="132" t="s">
        <v>168</v>
      </c>
      <c r="B46" s="159" t="s">
        <v>166</v>
      </c>
      <c r="C46" s="131" t="s">
        <v>165</v>
      </c>
      <c r="D46" s="176">
        <v>200000</v>
      </c>
      <c r="E46" s="177" t="s">
        <v>14</v>
      </c>
      <c r="F46" s="178">
        <v>44168</v>
      </c>
      <c r="G46" s="176">
        <v>200000</v>
      </c>
      <c r="H46" s="177"/>
      <c r="I46" s="176">
        <v>200000</v>
      </c>
      <c r="J46" s="177" t="s">
        <v>163</v>
      </c>
      <c r="K46" s="131" t="s">
        <v>162</v>
      </c>
      <c r="L46" s="176">
        <v>125000</v>
      </c>
      <c r="M46" s="133" t="s">
        <v>122</v>
      </c>
    </row>
    <row r="47" spans="1:13" s="49" customFormat="1" ht="39" customHeight="1" x14ac:dyDescent="0.2">
      <c r="A47" s="132" t="s">
        <v>168</v>
      </c>
      <c r="B47" s="159" t="s">
        <v>166</v>
      </c>
      <c r="C47" s="131" t="s">
        <v>165</v>
      </c>
      <c r="D47" s="177" t="s">
        <v>142</v>
      </c>
      <c r="E47" s="177" t="s">
        <v>14</v>
      </c>
      <c r="F47" s="178">
        <v>44168</v>
      </c>
      <c r="G47" s="177" t="s">
        <v>158</v>
      </c>
      <c r="H47" s="177"/>
      <c r="I47" s="177" t="s">
        <v>142</v>
      </c>
      <c r="J47" s="177" t="s">
        <v>157</v>
      </c>
      <c r="K47" s="131" t="s">
        <v>156</v>
      </c>
      <c r="L47" s="176">
        <v>75000</v>
      </c>
      <c r="M47" s="133" t="s">
        <v>122</v>
      </c>
    </row>
    <row r="48" spans="1:13" s="49" customFormat="1" ht="37.5" customHeight="1" x14ac:dyDescent="0.2">
      <c r="A48" s="132" t="s">
        <v>167</v>
      </c>
      <c r="B48" s="159" t="s">
        <v>166</v>
      </c>
      <c r="C48" s="131" t="s">
        <v>165</v>
      </c>
      <c r="D48" s="176">
        <v>200000</v>
      </c>
      <c r="E48" s="177" t="s">
        <v>14</v>
      </c>
      <c r="F48" s="180" t="s">
        <v>164</v>
      </c>
      <c r="G48" s="176">
        <v>200000</v>
      </c>
      <c r="H48" s="177"/>
      <c r="I48" s="176">
        <v>200000</v>
      </c>
      <c r="J48" s="177" t="s">
        <v>163</v>
      </c>
      <c r="K48" s="131" t="s">
        <v>162</v>
      </c>
      <c r="L48" s="176">
        <v>125000</v>
      </c>
      <c r="M48" s="133" t="s">
        <v>122</v>
      </c>
    </row>
    <row r="49" spans="1:37" s="49" customFormat="1" ht="36" customHeight="1" x14ac:dyDescent="0.2">
      <c r="A49" s="132" t="s">
        <v>167</v>
      </c>
      <c r="B49" s="159" t="s">
        <v>166</v>
      </c>
      <c r="C49" s="131" t="s">
        <v>165</v>
      </c>
      <c r="D49" s="177" t="s">
        <v>142</v>
      </c>
      <c r="E49" s="177" t="s">
        <v>14</v>
      </c>
      <c r="F49" s="180" t="s">
        <v>164</v>
      </c>
      <c r="G49" s="179"/>
      <c r="H49" s="177"/>
      <c r="I49" s="177" t="s">
        <v>158</v>
      </c>
      <c r="J49" s="177" t="s">
        <v>157</v>
      </c>
      <c r="K49" s="131" t="s">
        <v>156</v>
      </c>
      <c r="L49" s="176">
        <v>75000</v>
      </c>
      <c r="M49" s="133" t="s">
        <v>122</v>
      </c>
    </row>
    <row r="50" spans="1:37" s="49" customFormat="1" ht="39.75" customHeight="1" x14ac:dyDescent="0.2">
      <c r="A50" s="132" t="s">
        <v>161</v>
      </c>
      <c r="B50" s="159" t="s">
        <v>160</v>
      </c>
      <c r="C50" s="131" t="s">
        <v>159</v>
      </c>
      <c r="D50" s="176">
        <v>250000</v>
      </c>
      <c r="E50" s="177" t="s">
        <v>14</v>
      </c>
      <c r="F50" s="178">
        <v>43933</v>
      </c>
      <c r="G50" s="176">
        <v>250000</v>
      </c>
      <c r="H50" s="177"/>
      <c r="I50" s="176">
        <v>250000</v>
      </c>
      <c r="J50" s="177" t="s">
        <v>163</v>
      </c>
      <c r="K50" s="131" t="s">
        <v>162</v>
      </c>
      <c r="L50" s="176">
        <v>150000</v>
      </c>
      <c r="M50" s="133" t="s">
        <v>122</v>
      </c>
    </row>
    <row r="51" spans="1:37" s="49" customFormat="1" ht="36" customHeight="1" x14ac:dyDescent="0.2">
      <c r="A51" s="132" t="s">
        <v>161</v>
      </c>
      <c r="B51" s="159" t="s">
        <v>160</v>
      </c>
      <c r="C51" s="131" t="s">
        <v>159</v>
      </c>
      <c r="D51" s="177" t="s">
        <v>158</v>
      </c>
      <c r="E51" s="177" t="s">
        <v>14</v>
      </c>
      <c r="F51" s="178">
        <v>43933</v>
      </c>
      <c r="G51" s="177" t="s">
        <v>158</v>
      </c>
      <c r="H51" s="177"/>
      <c r="I51" s="177" t="s">
        <v>142</v>
      </c>
      <c r="J51" s="177" t="s">
        <v>157</v>
      </c>
      <c r="K51" s="131" t="s">
        <v>156</v>
      </c>
      <c r="L51" s="176">
        <v>100000</v>
      </c>
      <c r="M51" s="133" t="s">
        <v>122</v>
      </c>
    </row>
    <row r="52" spans="1:37" s="49" customFormat="1" ht="25.5" customHeight="1" x14ac:dyDescent="0.25">
      <c r="A52" s="128"/>
      <c r="B52" s="141"/>
      <c r="C52" s="144" t="s">
        <v>150</v>
      </c>
      <c r="D52" s="172">
        <f>SUM(D20:D51)</f>
        <v>3200000</v>
      </c>
      <c r="E52" s="174"/>
      <c r="F52" s="142"/>
      <c r="G52" s="175">
        <v>3200000</v>
      </c>
      <c r="H52" s="174"/>
      <c r="I52" s="172">
        <v>3200000</v>
      </c>
      <c r="J52" s="174"/>
      <c r="K52" s="173"/>
      <c r="L52" s="172">
        <v>3200000</v>
      </c>
      <c r="M52" s="139"/>
    </row>
    <row r="53" spans="1:37" s="49" customFormat="1" ht="18" customHeight="1" x14ac:dyDescent="0.25">
      <c r="A53" s="83"/>
      <c r="B53" s="71"/>
      <c r="C53" s="171"/>
      <c r="D53" s="147"/>
      <c r="E53" s="61"/>
      <c r="F53" s="60"/>
      <c r="G53" s="170"/>
      <c r="H53" s="61"/>
      <c r="I53" s="147"/>
      <c r="J53" s="61"/>
      <c r="K53" s="148"/>
      <c r="L53" s="147"/>
      <c r="M53" s="57"/>
    </row>
    <row r="54" spans="1:37" s="49" customFormat="1" ht="35.25" customHeight="1" x14ac:dyDescent="0.2">
      <c r="A54" s="158" t="s">
        <v>155</v>
      </c>
      <c r="B54" s="169" t="s">
        <v>154</v>
      </c>
      <c r="C54" s="131" t="s">
        <v>153</v>
      </c>
      <c r="D54" s="157">
        <v>13751.8</v>
      </c>
      <c r="E54" s="158" t="s">
        <v>14</v>
      </c>
      <c r="F54" s="136" t="s">
        <v>152</v>
      </c>
      <c r="G54" s="168"/>
      <c r="H54" s="157">
        <v>13751.8</v>
      </c>
      <c r="I54" s="157">
        <v>13751.8</v>
      </c>
      <c r="J54" s="111" t="s">
        <v>31</v>
      </c>
      <c r="K54" s="131" t="s">
        <v>151</v>
      </c>
      <c r="L54" s="157">
        <v>13751.8</v>
      </c>
      <c r="M54" s="133" t="s">
        <v>122</v>
      </c>
    </row>
    <row r="55" spans="1:37" s="49" customFormat="1" ht="28.5" customHeight="1" x14ac:dyDescent="0.25">
      <c r="A55" s="128"/>
      <c r="B55" s="126"/>
      <c r="C55" s="118" t="s">
        <v>150</v>
      </c>
      <c r="D55" s="151">
        <f>SUM(D54)</f>
        <v>13751.8</v>
      </c>
      <c r="E55" s="120"/>
      <c r="F55" s="119"/>
      <c r="G55" s="120" t="s">
        <v>142</v>
      </c>
      <c r="H55" s="151">
        <v>13751.8</v>
      </c>
      <c r="I55" s="151">
        <f>H55</f>
        <v>13751.8</v>
      </c>
      <c r="J55" s="120"/>
      <c r="K55" s="152"/>
      <c r="L55" s="151">
        <v>13751.8</v>
      </c>
      <c r="M55" s="139"/>
    </row>
    <row r="56" spans="1:37" s="49" customFormat="1" ht="33.75" customHeight="1" x14ac:dyDescent="0.25">
      <c r="A56" s="167"/>
      <c r="B56" s="166"/>
      <c r="C56" s="165"/>
      <c r="D56" s="161"/>
      <c r="E56" s="163"/>
      <c r="F56" s="164"/>
      <c r="G56" s="163"/>
      <c r="H56" s="161"/>
      <c r="I56" s="161"/>
      <c r="J56" s="163"/>
      <c r="K56" s="162"/>
      <c r="L56" s="161"/>
      <c r="M56" s="160"/>
    </row>
    <row r="57" spans="1:37" s="49" customFormat="1" ht="35.25" customHeight="1" x14ac:dyDescent="0.2">
      <c r="A57" s="111" t="s">
        <v>149</v>
      </c>
      <c r="B57" s="159" t="s">
        <v>148</v>
      </c>
      <c r="C57" s="131" t="s">
        <v>147</v>
      </c>
      <c r="D57" s="155">
        <v>52923</v>
      </c>
      <c r="E57" s="158" t="s">
        <v>14</v>
      </c>
      <c r="F57" s="136" t="s">
        <v>146</v>
      </c>
      <c r="G57" s="155"/>
      <c r="H57" s="157">
        <v>52923</v>
      </c>
      <c r="I57" s="156"/>
      <c r="J57" s="111" t="s">
        <v>145</v>
      </c>
      <c r="K57" s="131" t="s">
        <v>144</v>
      </c>
      <c r="L57" s="155">
        <v>52923</v>
      </c>
      <c r="M57" s="133" t="s">
        <v>122</v>
      </c>
    </row>
    <row r="58" spans="1:37" s="83" customFormat="1" ht="30.75" customHeight="1" x14ac:dyDescent="0.25">
      <c r="A58" s="154"/>
      <c r="B58" s="126"/>
      <c r="C58" s="118" t="s">
        <v>143</v>
      </c>
      <c r="D58" s="151">
        <f>SUM(D57)</f>
        <v>52923</v>
      </c>
      <c r="E58" s="120" t="s">
        <v>142</v>
      </c>
      <c r="F58" s="153"/>
      <c r="G58" s="151">
        <f>SUM(G57:G57)</f>
        <v>0</v>
      </c>
      <c r="H58" s="151">
        <f>SUM(H57:H57)</f>
        <v>52923</v>
      </c>
      <c r="I58" s="151">
        <f>H58</f>
        <v>52923</v>
      </c>
      <c r="J58" s="120" t="s">
        <v>142</v>
      </c>
      <c r="K58" s="152" t="s">
        <v>142</v>
      </c>
      <c r="L58" s="151">
        <f>SUM(L57:L57)</f>
        <v>52923</v>
      </c>
      <c r="M58" s="13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</row>
    <row r="59" spans="1:37" s="83" customFormat="1" ht="23.25" customHeight="1" x14ac:dyDescent="0.25">
      <c r="A59" s="150" t="s">
        <v>141</v>
      </c>
      <c r="B59" s="71"/>
      <c r="C59" s="59"/>
      <c r="D59" s="147"/>
      <c r="E59" s="61"/>
      <c r="F59" s="149"/>
      <c r="G59" s="147"/>
      <c r="H59" s="147"/>
      <c r="I59" s="147"/>
      <c r="J59" s="61"/>
      <c r="K59" s="148"/>
      <c r="L59" s="147"/>
      <c r="M59" s="57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1:37" s="83" customFormat="1" ht="27.75" customHeight="1" x14ac:dyDescent="0.2">
      <c r="A60" s="132" t="s">
        <v>140</v>
      </c>
      <c r="B60" s="111" t="s">
        <v>139</v>
      </c>
      <c r="C60" s="111" t="s">
        <v>138</v>
      </c>
      <c r="D60" s="130">
        <v>23010</v>
      </c>
      <c r="E60" s="132" t="s">
        <v>14</v>
      </c>
      <c r="F60" s="129">
        <v>44628</v>
      </c>
      <c r="G60" s="130">
        <v>23010</v>
      </c>
      <c r="H60" s="146"/>
      <c r="I60" s="130">
        <v>23010</v>
      </c>
      <c r="J60" s="57" t="s">
        <v>137</v>
      </c>
      <c r="K60" s="111" t="s">
        <v>136</v>
      </c>
      <c r="L60" s="130">
        <v>23010</v>
      </c>
      <c r="M60" s="123" t="s">
        <v>122</v>
      </c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1:37" s="49" customFormat="1" ht="25.5" customHeight="1" x14ac:dyDescent="0.25">
      <c r="A61" s="143"/>
      <c r="B61" s="145"/>
      <c r="C61" s="144" t="s">
        <v>135</v>
      </c>
      <c r="D61" s="140">
        <f>SUM(D60)</f>
        <v>23010</v>
      </c>
      <c r="E61" s="142"/>
      <c r="F61" s="142"/>
      <c r="G61" s="140">
        <f>SUM(G60:G60)</f>
        <v>23010</v>
      </c>
      <c r="H61" s="140"/>
      <c r="I61" s="140">
        <f>SUM(I60:I60)</f>
        <v>23010</v>
      </c>
      <c r="J61" s="142"/>
      <c r="K61" s="142"/>
      <c r="L61" s="140">
        <f>SUM(L60:L60)</f>
        <v>23010</v>
      </c>
      <c r="M61" s="139"/>
    </row>
    <row r="62" spans="1:37" s="49" customFormat="1" ht="25.5" customHeight="1" x14ac:dyDescent="0.25">
      <c r="A62" s="59" t="s">
        <v>134</v>
      </c>
      <c r="B62" s="83"/>
      <c r="C62" s="59"/>
      <c r="D62" s="58"/>
      <c r="E62" s="83"/>
      <c r="F62" s="60"/>
      <c r="G62" s="58"/>
      <c r="H62" s="60"/>
      <c r="I62" s="58"/>
      <c r="J62" s="71"/>
      <c r="K62" s="71"/>
      <c r="L62" s="58"/>
      <c r="M62" s="57"/>
    </row>
    <row r="63" spans="1:37" s="49" customFormat="1" ht="19.5" customHeight="1" x14ac:dyDescent="0.2">
      <c r="A63" s="111" t="s">
        <v>133</v>
      </c>
      <c r="B63" s="111" t="s">
        <v>132</v>
      </c>
      <c r="C63" s="111" t="s">
        <v>131</v>
      </c>
      <c r="D63" s="130">
        <v>726.51</v>
      </c>
      <c r="E63" s="132" t="s">
        <v>14</v>
      </c>
      <c r="F63" s="129">
        <v>44630</v>
      </c>
      <c r="G63" s="130">
        <v>726.51</v>
      </c>
      <c r="H63" s="136"/>
      <c r="I63" s="130">
        <v>726.51</v>
      </c>
      <c r="J63" s="111"/>
      <c r="K63" s="111" t="s">
        <v>131</v>
      </c>
      <c r="L63" s="130">
        <v>726.51</v>
      </c>
      <c r="M63" s="129">
        <v>44630</v>
      </c>
    </row>
    <row r="64" spans="1:37" s="49" customFormat="1" ht="25.5" customHeight="1" x14ac:dyDescent="0.25">
      <c r="A64" s="143"/>
      <c r="B64" s="141"/>
      <c r="C64" s="144" t="s">
        <v>130</v>
      </c>
      <c r="D64" s="140">
        <f>SUM(D63)</f>
        <v>726.51</v>
      </c>
      <c r="E64" s="143"/>
      <c r="F64" s="142"/>
      <c r="G64" s="140">
        <f>SUM(G63)</f>
        <v>726.51</v>
      </c>
      <c r="H64" s="142"/>
      <c r="I64" s="140">
        <f>SUM(I63)</f>
        <v>726.51</v>
      </c>
      <c r="J64" s="141"/>
      <c r="K64" s="141"/>
      <c r="L64" s="140">
        <f>SUM(L63)</f>
        <v>726.51</v>
      </c>
      <c r="M64" s="139"/>
    </row>
    <row r="65" spans="1:45" s="137" customFormat="1" ht="34.5" customHeight="1" x14ac:dyDescent="0.25">
      <c r="A65" s="59" t="s">
        <v>129</v>
      </c>
      <c r="B65" s="83"/>
      <c r="C65" s="59"/>
      <c r="D65" s="58"/>
      <c r="E65" s="83"/>
      <c r="F65" s="138"/>
      <c r="G65" s="58"/>
      <c r="H65" s="60"/>
      <c r="I65" s="58"/>
      <c r="J65" s="71"/>
      <c r="K65" s="71"/>
      <c r="L65" s="58"/>
      <c r="M65" s="57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</row>
    <row r="66" spans="1:45" s="49" customFormat="1" ht="31.5" customHeight="1" x14ac:dyDescent="0.25">
      <c r="A66" s="132" t="s">
        <v>128</v>
      </c>
      <c r="B66" s="111" t="s">
        <v>127</v>
      </c>
      <c r="C66" s="111" t="s">
        <v>126</v>
      </c>
      <c r="D66" s="130">
        <v>949455.19</v>
      </c>
      <c r="E66" s="132" t="s">
        <v>14</v>
      </c>
      <c r="F66" s="136" t="s">
        <v>125</v>
      </c>
      <c r="G66" s="130">
        <v>949455.19</v>
      </c>
      <c r="H66" s="135"/>
      <c r="I66" s="130">
        <v>949455.19</v>
      </c>
      <c r="J66" s="134" t="s">
        <v>124</v>
      </c>
      <c r="K66" s="131" t="s">
        <v>123</v>
      </c>
      <c r="L66" s="130">
        <v>949455.19</v>
      </c>
      <c r="M66" s="133" t="s">
        <v>122</v>
      </c>
    </row>
    <row r="67" spans="1:45" s="49" customFormat="1" ht="25.5" customHeight="1" x14ac:dyDescent="0.25">
      <c r="A67" s="128"/>
      <c r="B67" s="126"/>
      <c r="C67" s="118" t="s">
        <v>121</v>
      </c>
      <c r="D67" s="117">
        <f>SUM(D66)</f>
        <v>949455.19</v>
      </c>
      <c r="E67" s="128"/>
      <c r="F67" s="119"/>
      <c r="G67" s="117">
        <f>SUM(G66:G66)</f>
        <v>949455.19</v>
      </c>
      <c r="H67" s="117"/>
      <c r="I67" s="117">
        <f>SUM(I66:I66)</f>
        <v>949455.19</v>
      </c>
      <c r="J67" s="126"/>
      <c r="K67" s="126"/>
      <c r="L67" s="117">
        <f>SUM(L66:L66)</f>
        <v>949455.19</v>
      </c>
      <c r="M67" s="50"/>
    </row>
    <row r="68" spans="1:45" s="83" customFormat="1" ht="16.5" customHeight="1" x14ac:dyDescent="0.25">
      <c r="A68" s="59" t="s">
        <v>120</v>
      </c>
      <c r="C68" s="59"/>
      <c r="D68" s="58"/>
      <c r="F68" s="60"/>
      <c r="G68" s="58"/>
      <c r="H68" s="58"/>
      <c r="I68" s="58"/>
      <c r="J68" s="71"/>
      <c r="K68" s="71"/>
      <c r="L68" s="58"/>
      <c r="M68" s="57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</row>
    <row r="69" spans="1:45" s="83" customFormat="1" ht="30" customHeight="1" x14ac:dyDescent="0.2">
      <c r="A69" s="132" t="s">
        <v>119</v>
      </c>
      <c r="B69" s="111" t="s">
        <v>115</v>
      </c>
      <c r="C69" s="131" t="s">
        <v>113</v>
      </c>
      <c r="D69" s="130">
        <v>88004.7</v>
      </c>
      <c r="E69" s="132" t="s">
        <v>14</v>
      </c>
      <c r="F69" s="129" t="s">
        <v>117</v>
      </c>
      <c r="G69" s="130">
        <v>88004.7</v>
      </c>
      <c r="H69" s="130"/>
      <c r="I69" s="130">
        <v>88004.7</v>
      </c>
      <c r="J69" s="57" t="s">
        <v>114</v>
      </c>
      <c r="K69" s="131" t="s">
        <v>113</v>
      </c>
      <c r="L69" s="130">
        <v>88004.7</v>
      </c>
      <c r="M69" s="133" t="s">
        <v>117</v>
      </c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</row>
    <row r="70" spans="1:45" s="83" customFormat="1" ht="30" customHeight="1" x14ac:dyDescent="0.2">
      <c r="A70" s="132" t="s">
        <v>118</v>
      </c>
      <c r="B70" s="111" t="s">
        <v>115</v>
      </c>
      <c r="C70" s="131" t="s">
        <v>113</v>
      </c>
      <c r="D70" s="130">
        <v>36.33</v>
      </c>
      <c r="E70" s="132" t="s">
        <v>14</v>
      </c>
      <c r="F70" s="129" t="s">
        <v>117</v>
      </c>
      <c r="G70" s="130">
        <v>36.33</v>
      </c>
      <c r="H70" s="130"/>
      <c r="I70" s="130">
        <v>36.33</v>
      </c>
      <c r="J70" s="57" t="s">
        <v>114</v>
      </c>
      <c r="K70" s="131" t="s">
        <v>113</v>
      </c>
      <c r="L70" s="130">
        <v>36.33</v>
      </c>
      <c r="M70" s="129" t="s">
        <v>117</v>
      </c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</row>
    <row r="71" spans="1:45" s="83" customFormat="1" ht="30" customHeight="1" x14ac:dyDescent="0.2">
      <c r="A71" s="132" t="s">
        <v>116</v>
      </c>
      <c r="B71" s="111" t="s">
        <v>115</v>
      </c>
      <c r="C71" s="131" t="s">
        <v>113</v>
      </c>
      <c r="D71" s="130">
        <v>181.63</v>
      </c>
      <c r="E71" s="132" t="s">
        <v>14</v>
      </c>
      <c r="F71" s="129" t="s">
        <v>112</v>
      </c>
      <c r="G71" s="130">
        <v>181.63</v>
      </c>
      <c r="H71" s="130"/>
      <c r="I71" s="130">
        <v>181.63</v>
      </c>
      <c r="J71" s="57" t="s">
        <v>114</v>
      </c>
      <c r="K71" s="131" t="s">
        <v>113</v>
      </c>
      <c r="L71" s="130">
        <v>181.63</v>
      </c>
      <c r="M71" s="129" t="s">
        <v>112</v>
      </c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</row>
    <row r="72" spans="1:45" s="55" customFormat="1" ht="25.5" customHeight="1" x14ac:dyDescent="0.25">
      <c r="A72" s="128" t="s">
        <v>9</v>
      </c>
      <c r="B72" s="126"/>
      <c r="C72" s="118" t="s">
        <v>111</v>
      </c>
      <c r="D72" s="117">
        <f>SUM(D69:D71)</f>
        <v>88222.66</v>
      </c>
      <c r="E72" s="128"/>
      <c r="F72" s="127"/>
      <c r="G72" s="117">
        <f>SUM(G69:G71)</f>
        <v>88222.66</v>
      </c>
      <c r="H72" s="117"/>
      <c r="I72" s="117">
        <f>SUM(I69:I71)</f>
        <v>88222.66</v>
      </c>
      <c r="J72" s="126"/>
      <c r="K72" s="126"/>
      <c r="L72" s="117">
        <f>SUM(L69:L71)</f>
        <v>88222.66</v>
      </c>
      <c r="M72" s="50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125"/>
      <c r="AM72" s="125"/>
      <c r="AN72" s="125"/>
      <c r="AO72" s="125"/>
      <c r="AP72" s="125"/>
      <c r="AQ72" s="125"/>
      <c r="AR72" s="125"/>
      <c r="AS72" s="125"/>
    </row>
    <row r="73" spans="1:45" s="49" customFormat="1" ht="28.5" customHeight="1" x14ac:dyDescent="0.25">
      <c r="A73" s="104" t="s">
        <v>110</v>
      </c>
      <c r="B73" s="71"/>
      <c r="C73" s="59"/>
      <c r="D73" s="58"/>
      <c r="E73" s="83"/>
      <c r="F73" s="60"/>
      <c r="G73" s="58"/>
      <c r="H73" s="58"/>
      <c r="I73" s="58"/>
      <c r="J73" s="71"/>
      <c r="K73" s="71"/>
      <c r="L73" s="58"/>
      <c r="M73" s="57"/>
    </row>
    <row r="74" spans="1:45" s="49" customFormat="1" ht="30" customHeight="1" x14ac:dyDescent="0.2">
      <c r="A74" s="83" t="s">
        <v>109</v>
      </c>
      <c r="B74" s="83" t="s">
        <v>92</v>
      </c>
      <c r="C74" s="83" t="s">
        <v>108</v>
      </c>
      <c r="D74" s="124">
        <v>1551000</v>
      </c>
      <c r="E74" s="83" t="s">
        <v>14</v>
      </c>
      <c r="F74" s="77">
        <v>45100</v>
      </c>
      <c r="G74" s="78">
        <v>1551000</v>
      </c>
      <c r="H74" s="65"/>
      <c r="I74" s="78">
        <v>1551000</v>
      </c>
      <c r="J74" s="103" t="s">
        <v>107</v>
      </c>
      <c r="K74" s="103" t="s">
        <v>106</v>
      </c>
      <c r="L74" s="78">
        <v>1551000</v>
      </c>
      <c r="M74" s="123">
        <v>45130</v>
      </c>
    </row>
    <row r="75" spans="1:45" ht="31.5" customHeight="1" x14ac:dyDescent="0.25">
      <c r="A75" s="122"/>
      <c r="B75" s="121"/>
      <c r="C75" s="118" t="s">
        <v>105</v>
      </c>
      <c r="D75" s="117">
        <f>SUM(D74:D74)</f>
        <v>1551000</v>
      </c>
      <c r="E75" s="120"/>
      <c r="F75" s="119"/>
      <c r="G75" s="117">
        <f>SUM(G74:G74)</f>
        <v>1551000</v>
      </c>
      <c r="H75" s="117"/>
      <c r="I75" s="117">
        <f>SUM(I74:I74)</f>
        <v>1551000</v>
      </c>
      <c r="J75" s="118"/>
      <c r="K75" s="118"/>
      <c r="L75" s="117">
        <f>SUM(L74:L74)</f>
        <v>1551000</v>
      </c>
      <c r="M75" s="50"/>
    </row>
    <row r="76" spans="1:45" ht="23.25" customHeight="1" x14ac:dyDescent="0.25">
      <c r="A76" s="104" t="s">
        <v>104</v>
      </c>
      <c r="B76" s="62"/>
      <c r="C76" s="59" t="s">
        <v>103</v>
      </c>
      <c r="D76" s="58"/>
      <c r="E76" s="61"/>
      <c r="F76" s="60"/>
      <c r="G76" s="58"/>
      <c r="H76" s="58"/>
      <c r="I76" s="58"/>
      <c r="J76" s="59"/>
      <c r="K76" s="59"/>
      <c r="L76" s="58"/>
      <c r="M76" s="57"/>
    </row>
    <row r="77" spans="1:45" ht="23.25" customHeight="1" x14ac:dyDescent="0.2">
      <c r="A77" s="89" t="s">
        <v>102</v>
      </c>
      <c r="B77" s="89" t="s">
        <v>101</v>
      </c>
      <c r="C77" s="89" t="s">
        <v>100</v>
      </c>
      <c r="D77" s="114">
        <v>20440</v>
      </c>
      <c r="E77" s="95" t="s">
        <v>14</v>
      </c>
      <c r="F77" s="96">
        <v>45273</v>
      </c>
      <c r="G77" s="114">
        <v>20440</v>
      </c>
      <c r="H77" s="98"/>
      <c r="I77" s="112">
        <v>20440</v>
      </c>
      <c r="J77" s="116" t="s">
        <v>99</v>
      </c>
      <c r="K77" s="116" t="s">
        <v>98</v>
      </c>
      <c r="L77" s="110">
        <v>20440</v>
      </c>
      <c r="M77" s="96">
        <v>45304</v>
      </c>
    </row>
    <row r="78" spans="1:45" ht="28.5" customHeight="1" x14ac:dyDescent="0.2">
      <c r="A78" s="89" t="s">
        <v>97</v>
      </c>
      <c r="B78" s="89" t="s">
        <v>92</v>
      </c>
      <c r="C78" s="89" t="s">
        <v>91</v>
      </c>
      <c r="D78" s="114">
        <v>382500</v>
      </c>
      <c r="E78" s="95" t="s">
        <v>14</v>
      </c>
      <c r="F78" s="96">
        <v>45273</v>
      </c>
      <c r="G78" s="114">
        <v>382500</v>
      </c>
      <c r="H78" s="98"/>
      <c r="I78" s="112">
        <v>382500</v>
      </c>
      <c r="J78" s="115" t="s">
        <v>90</v>
      </c>
      <c r="K78" s="115" t="s">
        <v>89</v>
      </c>
      <c r="L78" s="110">
        <v>382500</v>
      </c>
      <c r="M78" s="96">
        <v>45304</v>
      </c>
    </row>
    <row r="79" spans="1:45" ht="33.75" customHeight="1" x14ac:dyDescent="0.2">
      <c r="A79" s="89" t="s">
        <v>96</v>
      </c>
      <c r="B79" s="89" t="s">
        <v>92</v>
      </c>
      <c r="C79" s="89" t="s">
        <v>91</v>
      </c>
      <c r="D79" s="114">
        <v>472500</v>
      </c>
      <c r="E79" s="95" t="s">
        <v>14</v>
      </c>
      <c r="F79" s="96">
        <v>45273</v>
      </c>
      <c r="G79" s="114">
        <v>472500</v>
      </c>
      <c r="H79" s="98"/>
      <c r="I79" s="112">
        <v>472500</v>
      </c>
      <c r="J79" s="111" t="s">
        <v>90</v>
      </c>
      <c r="K79" s="111" t="s">
        <v>89</v>
      </c>
      <c r="L79" s="110">
        <v>472500</v>
      </c>
      <c r="M79" s="96">
        <v>45304</v>
      </c>
    </row>
    <row r="80" spans="1:45" ht="31.5" customHeight="1" x14ac:dyDescent="0.2">
      <c r="A80" s="89" t="s">
        <v>95</v>
      </c>
      <c r="B80" s="89" t="s">
        <v>92</v>
      </c>
      <c r="C80" s="89" t="s">
        <v>91</v>
      </c>
      <c r="D80" s="114">
        <v>297000</v>
      </c>
      <c r="E80" s="95" t="s">
        <v>14</v>
      </c>
      <c r="F80" s="96">
        <v>45273</v>
      </c>
      <c r="G80" s="114">
        <v>297000</v>
      </c>
      <c r="H80" s="98"/>
      <c r="I80" s="112">
        <v>297000</v>
      </c>
      <c r="J80" s="111" t="s">
        <v>90</v>
      </c>
      <c r="K80" s="111" t="s">
        <v>89</v>
      </c>
      <c r="L80" s="110">
        <v>297000</v>
      </c>
      <c r="M80" s="96">
        <v>45304</v>
      </c>
    </row>
    <row r="81" spans="1:14" ht="31.5" customHeight="1" x14ac:dyDescent="0.2">
      <c r="A81" s="89" t="s">
        <v>94</v>
      </c>
      <c r="B81" s="89" t="s">
        <v>92</v>
      </c>
      <c r="C81" s="89" t="s">
        <v>91</v>
      </c>
      <c r="D81" s="114">
        <v>306000</v>
      </c>
      <c r="E81" s="95" t="s">
        <v>14</v>
      </c>
      <c r="F81" s="96">
        <v>45273</v>
      </c>
      <c r="G81" s="114">
        <v>306000</v>
      </c>
      <c r="H81" s="98"/>
      <c r="I81" s="112">
        <v>306000</v>
      </c>
      <c r="J81" s="111" t="s">
        <v>90</v>
      </c>
      <c r="K81" s="111" t="s">
        <v>89</v>
      </c>
      <c r="L81" s="110">
        <v>306000</v>
      </c>
      <c r="M81" s="96">
        <v>45304</v>
      </c>
    </row>
    <row r="82" spans="1:14" ht="36" customHeight="1" x14ac:dyDescent="0.2">
      <c r="A82" s="87" t="s">
        <v>93</v>
      </c>
      <c r="B82" s="89" t="s">
        <v>92</v>
      </c>
      <c r="C82" s="89" t="s">
        <v>91</v>
      </c>
      <c r="D82" s="113">
        <v>477400</v>
      </c>
      <c r="E82" s="95" t="s">
        <v>14</v>
      </c>
      <c r="F82" s="90">
        <v>45273</v>
      </c>
      <c r="G82" s="113">
        <v>477400</v>
      </c>
      <c r="H82" s="94"/>
      <c r="I82" s="112">
        <v>477400</v>
      </c>
      <c r="J82" s="111" t="s">
        <v>90</v>
      </c>
      <c r="K82" s="111" t="s">
        <v>89</v>
      </c>
      <c r="L82" s="110">
        <v>477400</v>
      </c>
      <c r="M82" s="96">
        <v>45304</v>
      </c>
    </row>
    <row r="83" spans="1:14" ht="23.25" customHeight="1" x14ac:dyDescent="0.25">
      <c r="A83" s="63"/>
      <c r="B83" s="62"/>
      <c r="C83" s="59" t="s">
        <v>88</v>
      </c>
      <c r="D83" s="58">
        <f>SUM(D77:D82)</f>
        <v>1955840</v>
      </c>
      <c r="E83" s="61"/>
      <c r="F83" s="60"/>
      <c r="G83" s="58">
        <f>SUM(G77:G82)</f>
        <v>1955840</v>
      </c>
      <c r="H83" s="58"/>
      <c r="I83" s="58">
        <f>SUM(I77:I82)</f>
        <v>1955840</v>
      </c>
      <c r="J83" s="59"/>
      <c r="K83" s="59"/>
      <c r="L83" s="58">
        <f>SUM(L77:L82)</f>
        <v>1955840</v>
      </c>
      <c r="M83" s="57"/>
    </row>
    <row r="84" spans="1:14" ht="18" customHeight="1" x14ac:dyDescent="0.25">
      <c r="A84" s="104" t="s">
        <v>87</v>
      </c>
      <c r="B84" s="62"/>
      <c r="C84" s="59"/>
      <c r="D84" s="58"/>
      <c r="E84" s="61"/>
      <c r="F84" s="60"/>
      <c r="G84" s="58"/>
      <c r="H84" s="58"/>
      <c r="I84" s="58"/>
      <c r="J84" s="59"/>
      <c r="K84" s="59"/>
      <c r="L84" s="58"/>
      <c r="M84" s="57"/>
    </row>
    <row r="85" spans="1:14" ht="30" customHeight="1" x14ac:dyDescent="0.25">
      <c r="A85" s="89" t="s">
        <v>86</v>
      </c>
      <c r="B85" s="109" t="s">
        <v>85</v>
      </c>
      <c r="C85" s="89" t="s">
        <v>84</v>
      </c>
      <c r="D85" s="97">
        <v>29500</v>
      </c>
      <c r="E85" s="95" t="s">
        <v>14</v>
      </c>
      <c r="F85" s="96">
        <v>45322</v>
      </c>
      <c r="G85" s="97">
        <v>29500</v>
      </c>
      <c r="H85" s="98"/>
      <c r="I85" s="97">
        <v>29500</v>
      </c>
      <c r="J85" s="57" t="s">
        <v>73</v>
      </c>
      <c r="K85" s="106" t="s">
        <v>72</v>
      </c>
      <c r="L85" s="97">
        <v>29500</v>
      </c>
      <c r="M85" s="96" t="s">
        <v>83</v>
      </c>
    </row>
    <row r="86" spans="1:14" ht="23.25" customHeight="1" x14ac:dyDescent="0.25">
      <c r="A86" s="63"/>
      <c r="B86" s="62"/>
      <c r="C86" s="59" t="s">
        <v>82</v>
      </c>
      <c r="D86" s="58">
        <f>SUM(D85:D85)</f>
        <v>29500</v>
      </c>
      <c r="E86" s="61"/>
      <c r="F86" s="60"/>
      <c r="G86" s="58">
        <f>SUM(G85:G85)</f>
        <v>29500</v>
      </c>
      <c r="H86" s="58">
        <f>SUM(H85:H85)</f>
        <v>0</v>
      </c>
      <c r="I86" s="58">
        <f>SUM(I85:I85)</f>
        <v>29500</v>
      </c>
      <c r="J86" s="59"/>
      <c r="K86" s="59"/>
      <c r="L86" s="58">
        <f>SUM(L85:L85)</f>
        <v>29500</v>
      </c>
      <c r="M86" s="57"/>
    </row>
    <row r="87" spans="1:14" ht="23.25" customHeight="1" x14ac:dyDescent="0.25">
      <c r="A87" s="104" t="s">
        <v>81</v>
      </c>
      <c r="B87" s="108"/>
      <c r="C87" s="59"/>
      <c r="D87" s="58"/>
      <c r="E87" s="61"/>
      <c r="F87" s="60"/>
      <c r="G87" s="58"/>
      <c r="H87" s="58"/>
      <c r="I87" s="58"/>
      <c r="J87" s="59"/>
      <c r="K87" s="59"/>
      <c r="L87" s="58"/>
      <c r="M87" s="57"/>
    </row>
    <row r="88" spans="1:14" ht="23.25" customHeight="1" x14ac:dyDescent="0.2">
      <c r="A88" s="89" t="s">
        <v>80</v>
      </c>
      <c r="B88" s="89" t="s">
        <v>33</v>
      </c>
      <c r="C88" s="89" t="s">
        <v>79</v>
      </c>
      <c r="D88" s="97">
        <v>1200</v>
      </c>
      <c r="E88" s="95" t="s">
        <v>14</v>
      </c>
      <c r="F88" s="96">
        <v>45376</v>
      </c>
      <c r="G88" s="97">
        <v>1200</v>
      </c>
      <c r="H88" s="98"/>
      <c r="I88" s="97">
        <v>1200</v>
      </c>
      <c r="J88" s="93" t="s">
        <v>31</v>
      </c>
      <c r="K88" s="92" t="s">
        <v>30</v>
      </c>
      <c r="L88" s="97">
        <v>1200</v>
      </c>
      <c r="M88" s="96">
        <v>45407</v>
      </c>
    </row>
    <row r="89" spans="1:14" ht="31.5" customHeight="1" x14ac:dyDescent="0.2">
      <c r="A89" s="89" t="s">
        <v>78</v>
      </c>
      <c r="B89" s="89" t="s">
        <v>77</v>
      </c>
      <c r="C89" s="89" t="s">
        <v>69</v>
      </c>
      <c r="D89" s="97">
        <v>500320</v>
      </c>
      <c r="E89" s="95" t="s">
        <v>14</v>
      </c>
      <c r="F89" s="96">
        <v>45358</v>
      </c>
      <c r="G89" s="97">
        <f>D89</f>
        <v>500320</v>
      </c>
      <c r="H89" s="98"/>
      <c r="I89" s="97">
        <f>G89</f>
        <v>500320</v>
      </c>
      <c r="J89" s="107" t="s">
        <v>68</v>
      </c>
      <c r="K89" s="107" t="s">
        <v>67</v>
      </c>
      <c r="L89" s="97">
        <v>500320</v>
      </c>
      <c r="M89" s="96">
        <v>45389</v>
      </c>
    </row>
    <row r="90" spans="1:14" ht="23.25" customHeight="1" x14ac:dyDescent="0.25">
      <c r="A90" s="89" t="s">
        <v>76</v>
      </c>
      <c r="B90" s="89" t="s">
        <v>75</v>
      </c>
      <c r="C90" s="89" t="s">
        <v>74</v>
      </c>
      <c r="D90" s="97">
        <v>129800</v>
      </c>
      <c r="E90" s="95" t="s">
        <v>14</v>
      </c>
      <c r="F90" s="96">
        <v>45364</v>
      </c>
      <c r="G90" s="97">
        <f>D90</f>
        <v>129800</v>
      </c>
      <c r="H90" s="98"/>
      <c r="I90" s="97">
        <f>G90</f>
        <v>129800</v>
      </c>
      <c r="J90" s="57" t="s">
        <v>73</v>
      </c>
      <c r="K90" s="106" t="s">
        <v>72</v>
      </c>
      <c r="L90" s="97">
        <v>129800</v>
      </c>
      <c r="M90" s="96">
        <v>45395</v>
      </c>
    </row>
    <row r="91" spans="1:14" ht="28.5" customHeight="1" x14ac:dyDescent="0.2">
      <c r="A91" s="89" t="s">
        <v>71</v>
      </c>
      <c r="B91" s="89" t="s">
        <v>70</v>
      </c>
      <c r="C91" s="89" t="s">
        <v>69</v>
      </c>
      <c r="D91" s="97">
        <v>292935</v>
      </c>
      <c r="E91" s="95" t="s">
        <v>14</v>
      </c>
      <c r="F91" s="96">
        <v>45357</v>
      </c>
      <c r="G91" s="97">
        <f>D91</f>
        <v>292935</v>
      </c>
      <c r="H91" s="98"/>
      <c r="I91" s="97">
        <f>G91</f>
        <v>292935</v>
      </c>
      <c r="J91" s="105" t="s">
        <v>68</v>
      </c>
      <c r="K91" s="105" t="s">
        <v>67</v>
      </c>
      <c r="L91" s="97">
        <v>292935</v>
      </c>
      <c r="M91" s="96">
        <v>45388</v>
      </c>
    </row>
    <row r="92" spans="1:14" ht="23.25" customHeight="1" x14ac:dyDescent="0.25">
      <c r="A92" s="63"/>
      <c r="B92" s="62"/>
      <c r="C92" s="59" t="s">
        <v>66</v>
      </c>
      <c r="D92" s="58">
        <f>SUM(D88:D91)</f>
        <v>924255</v>
      </c>
      <c r="E92" s="61"/>
      <c r="F92" s="60"/>
      <c r="G92" s="58">
        <f>SUM(G88:G91)</f>
        <v>924255</v>
      </c>
      <c r="H92" s="58"/>
      <c r="I92" s="58">
        <f>SUM(I88:I91)</f>
        <v>924255</v>
      </c>
      <c r="J92" s="59"/>
      <c r="K92" s="59"/>
      <c r="L92" s="58">
        <f>SUM(L88:L91)</f>
        <v>924255</v>
      </c>
      <c r="M92" s="57"/>
    </row>
    <row r="93" spans="1:14" ht="23.25" customHeight="1" x14ac:dyDescent="0.25">
      <c r="A93" s="104" t="s">
        <v>65</v>
      </c>
      <c r="B93" s="62"/>
      <c r="C93" s="59"/>
      <c r="D93" s="58"/>
      <c r="E93" s="61"/>
      <c r="F93" s="60"/>
      <c r="G93" s="58"/>
      <c r="H93" s="58"/>
      <c r="I93" s="58"/>
      <c r="J93" s="59"/>
      <c r="K93" s="59"/>
      <c r="L93" s="58"/>
      <c r="M93" s="57"/>
    </row>
    <row r="94" spans="1:14" s="49" customFormat="1" ht="15" x14ac:dyDescent="0.2">
      <c r="A94" s="89" t="s">
        <v>64</v>
      </c>
      <c r="B94" s="89" t="s">
        <v>58</v>
      </c>
      <c r="C94" s="89" t="s">
        <v>57</v>
      </c>
      <c r="D94" s="97">
        <v>343543.03</v>
      </c>
      <c r="E94" s="89" t="s">
        <v>14</v>
      </c>
      <c r="F94" s="96">
        <v>45410</v>
      </c>
      <c r="G94" s="97">
        <f>+D94</f>
        <v>343543.03</v>
      </c>
      <c r="H94" s="98"/>
      <c r="I94" s="97">
        <f>+G94</f>
        <v>343543.03</v>
      </c>
      <c r="J94" s="103" t="s">
        <v>61</v>
      </c>
      <c r="K94" s="103" t="s">
        <v>60</v>
      </c>
      <c r="L94" s="97">
        <v>343543.03</v>
      </c>
      <c r="M94" s="96">
        <v>45440</v>
      </c>
      <c r="N94" s="101"/>
    </row>
    <row r="95" spans="1:14" s="49" customFormat="1" ht="30" x14ac:dyDescent="0.2">
      <c r="A95" s="89" t="s">
        <v>63</v>
      </c>
      <c r="B95" s="89" t="s">
        <v>58</v>
      </c>
      <c r="C95" s="89" t="s">
        <v>57</v>
      </c>
      <c r="D95" s="97">
        <v>8169.12</v>
      </c>
      <c r="E95" s="89" t="s">
        <v>14</v>
      </c>
      <c r="F95" s="96">
        <v>45409</v>
      </c>
      <c r="G95" s="97">
        <f>+D95</f>
        <v>8169.12</v>
      </c>
      <c r="H95" s="98"/>
      <c r="I95" s="97">
        <f>+G95</f>
        <v>8169.12</v>
      </c>
      <c r="J95" s="67" t="s">
        <v>56</v>
      </c>
      <c r="K95" s="66" t="s">
        <v>55</v>
      </c>
      <c r="L95" s="97">
        <v>8169.12</v>
      </c>
      <c r="M95" s="96">
        <v>45439</v>
      </c>
      <c r="N95" s="101"/>
    </row>
    <row r="96" spans="1:14" s="49" customFormat="1" ht="15" x14ac:dyDescent="0.2">
      <c r="A96" s="89" t="s">
        <v>62</v>
      </c>
      <c r="B96" s="89" t="s">
        <v>58</v>
      </c>
      <c r="C96" s="89" t="s">
        <v>57</v>
      </c>
      <c r="D96" s="97">
        <v>2273.48</v>
      </c>
      <c r="E96" s="89" t="s">
        <v>14</v>
      </c>
      <c r="F96" s="96">
        <v>45409</v>
      </c>
      <c r="G96" s="97">
        <f>+D96</f>
        <v>2273.48</v>
      </c>
      <c r="H96" s="98"/>
      <c r="I96" s="97">
        <f>+G96</f>
        <v>2273.48</v>
      </c>
      <c r="J96" s="103" t="s">
        <v>61</v>
      </c>
      <c r="K96" s="103" t="s">
        <v>60</v>
      </c>
      <c r="L96" s="97">
        <v>2273.48</v>
      </c>
      <c r="M96" s="96">
        <v>45439</v>
      </c>
      <c r="N96" s="101"/>
    </row>
    <row r="97" spans="1:14" s="49" customFormat="1" ht="30" x14ac:dyDescent="0.2">
      <c r="A97" s="89" t="s">
        <v>59</v>
      </c>
      <c r="B97" s="89" t="s">
        <v>58</v>
      </c>
      <c r="C97" s="89" t="s">
        <v>57</v>
      </c>
      <c r="D97" s="97">
        <v>3823.71</v>
      </c>
      <c r="E97" s="89" t="s">
        <v>14</v>
      </c>
      <c r="F97" s="96">
        <v>45409</v>
      </c>
      <c r="G97" s="97">
        <f>+D97</f>
        <v>3823.71</v>
      </c>
      <c r="H97" s="98"/>
      <c r="I97" s="97">
        <f>+G97</f>
        <v>3823.71</v>
      </c>
      <c r="J97" s="67" t="s">
        <v>56</v>
      </c>
      <c r="K97" s="66" t="s">
        <v>55</v>
      </c>
      <c r="L97" s="97">
        <v>3823.71</v>
      </c>
      <c r="M97" s="96">
        <v>45439</v>
      </c>
      <c r="N97" s="101"/>
    </row>
    <row r="98" spans="1:14" s="49" customFormat="1" ht="15" x14ac:dyDescent="0.2">
      <c r="A98" s="89" t="s">
        <v>54</v>
      </c>
      <c r="B98" s="89" t="s">
        <v>53</v>
      </c>
      <c r="C98" s="89" t="s">
        <v>52</v>
      </c>
      <c r="D98" s="97">
        <v>851.74</v>
      </c>
      <c r="E98" s="89" t="s">
        <v>14</v>
      </c>
      <c r="F98" s="96">
        <v>45399</v>
      </c>
      <c r="G98" s="97">
        <f>+D98</f>
        <v>851.74</v>
      </c>
      <c r="H98" s="98"/>
      <c r="I98" s="97">
        <f>+G98</f>
        <v>851.74</v>
      </c>
      <c r="J98" s="73" t="s">
        <v>51</v>
      </c>
      <c r="K98" s="102" t="s">
        <v>50</v>
      </c>
      <c r="L98" s="97">
        <v>851.74</v>
      </c>
      <c r="M98" s="96">
        <v>45429</v>
      </c>
      <c r="N98" s="101"/>
    </row>
    <row r="99" spans="1:14" s="49" customFormat="1" ht="23.25" customHeight="1" x14ac:dyDescent="0.2">
      <c r="A99" s="89" t="s">
        <v>49</v>
      </c>
      <c r="B99" s="89" t="s">
        <v>48</v>
      </c>
      <c r="C99" s="89" t="s">
        <v>47</v>
      </c>
      <c r="D99" s="97">
        <v>129800</v>
      </c>
      <c r="E99" s="95" t="s">
        <v>14</v>
      </c>
      <c r="F99" s="96">
        <v>45404</v>
      </c>
      <c r="G99" s="97">
        <f>+D99</f>
        <v>129800</v>
      </c>
      <c r="H99" s="98"/>
      <c r="I99" s="97">
        <f>+G99</f>
        <v>129800</v>
      </c>
      <c r="J99" s="100" t="s">
        <v>46</v>
      </c>
      <c r="K99" s="100" t="s">
        <v>45</v>
      </c>
      <c r="L99" s="97">
        <v>129800</v>
      </c>
      <c r="M99" s="96">
        <v>45434</v>
      </c>
    </row>
    <row r="100" spans="1:14" s="49" customFormat="1" ht="46.5" customHeight="1" x14ac:dyDescent="0.2">
      <c r="A100" s="89" t="s">
        <v>44</v>
      </c>
      <c r="B100" s="89" t="s">
        <v>42</v>
      </c>
      <c r="C100" s="89" t="s">
        <v>41</v>
      </c>
      <c r="D100" s="97">
        <v>22750.63</v>
      </c>
      <c r="E100" s="95" t="s">
        <v>14</v>
      </c>
      <c r="F100" s="96">
        <v>45399</v>
      </c>
      <c r="G100" s="97">
        <f>+D100</f>
        <v>22750.63</v>
      </c>
      <c r="H100" s="98"/>
      <c r="I100" s="97">
        <f>+G100</f>
        <v>22750.63</v>
      </c>
      <c r="J100" s="67" t="s">
        <v>40</v>
      </c>
      <c r="K100" s="99" t="s">
        <v>39</v>
      </c>
      <c r="L100" s="97">
        <v>22750.63</v>
      </c>
      <c r="M100" s="96">
        <v>45429</v>
      </c>
    </row>
    <row r="101" spans="1:14" s="49" customFormat="1" ht="46.5" customHeight="1" x14ac:dyDescent="0.2">
      <c r="A101" s="89" t="s">
        <v>43</v>
      </c>
      <c r="B101" s="89" t="s">
        <v>42</v>
      </c>
      <c r="C101" s="89" t="s">
        <v>41</v>
      </c>
      <c r="D101" s="97">
        <v>23380.16</v>
      </c>
      <c r="E101" s="95" t="s">
        <v>14</v>
      </c>
      <c r="F101" s="96">
        <v>45400</v>
      </c>
      <c r="G101" s="97">
        <f>+D101</f>
        <v>23380.16</v>
      </c>
      <c r="H101" s="98"/>
      <c r="I101" s="97">
        <f>+G101</f>
        <v>23380.16</v>
      </c>
      <c r="J101" s="67" t="s">
        <v>40</v>
      </c>
      <c r="K101" s="99" t="s">
        <v>39</v>
      </c>
      <c r="L101" s="97">
        <v>23380.16</v>
      </c>
      <c r="M101" s="96">
        <v>45430</v>
      </c>
    </row>
    <row r="102" spans="1:14" s="49" customFormat="1" ht="23.25" customHeight="1" x14ac:dyDescent="0.2">
      <c r="A102" s="89" t="s">
        <v>38</v>
      </c>
      <c r="B102" s="89" t="s">
        <v>33</v>
      </c>
      <c r="C102" s="89" t="s">
        <v>32</v>
      </c>
      <c r="D102" s="97">
        <v>1500</v>
      </c>
      <c r="E102" s="95" t="s">
        <v>14</v>
      </c>
      <c r="F102" s="96">
        <v>45404</v>
      </c>
      <c r="G102" s="97">
        <f>+D102</f>
        <v>1500</v>
      </c>
      <c r="H102" s="98"/>
      <c r="I102" s="97">
        <f>+G102</f>
        <v>1500</v>
      </c>
      <c r="J102" s="93" t="s">
        <v>31</v>
      </c>
      <c r="K102" s="92" t="s">
        <v>30</v>
      </c>
      <c r="L102" s="97">
        <v>1500</v>
      </c>
      <c r="M102" s="96">
        <v>45434</v>
      </c>
    </row>
    <row r="103" spans="1:14" s="49" customFormat="1" ht="23.25" customHeight="1" x14ac:dyDescent="0.2">
      <c r="A103" s="89" t="s">
        <v>37</v>
      </c>
      <c r="B103" s="89" t="s">
        <v>33</v>
      </c>
      <c r="C103" s="89" t="s">
        <v>32</v>
      </c>
      <c r="D103" s="97">
        <v>780</v>
      </c>
      <c r="E103" s="95" t="s">
        <v>14</v>
      </c>
      <c r="F103" s="96">
        <v>45397</v>
      </c>
      <c r="G103" s="97">
        <f>+D103</f>
        <v>780</v>
      </c>
      <c r="H103" s="98"/>
      <c r="I103" s="97">
        <f>+G103</f>
        <v>780</v>
      </c>
      <c r="J103" s="93" t="s">
        <v>31</v>
      </c>
      <c r="K103" s="92" t="s">
        <v>30</v>
      </c>
      <c r="L103" s="97">
        <v>780</v>
      </c>
      <c r="M103" s="96">
        <v>45427</v>
      </c>
    </row>
    <row r="104" spans="1:14" s="49" customFormat="1" ht="23.25" customHeight="1" x14ac:dyDescent="0.2">
      <c r="A104" s="89" t="s">
        <v>36</v>
      </c>
      <c r="B104" s="89" t="s">
        <v>33</v>
      </c>
      <c r="C104" s="89" t="s">
        <v>32</v>
      </c>
      <c r="D104" s="91">
        <v>2290</v>
      </c>
      <c r="E104" s="95" t="s">
        <v>14</v>
      </c>
      <c r="F104" s="90">
        <v>45391</v>
      </c>
      <c r="G104" s="91">
        <f>+D104</f>
        <v>2290</v>
      </c>
      <c r="H104" s="94"/>
      <c r="I104" s="91">
        <f>+G104</f>
        <v>2290</v>
      </c>
      <c r="J104" s="93" t="s">
        <v>31</v>
      </c>
      <c r="K104" s="92" t="s">
        <v>30</v>
      </c>
      <c r="L104" s="91">
        <v>2290</v>
      </c>
      <c r="M104" s="90">
        <v>45421</v>
      </c>
    </row>
    <row r="105" spans="1:14" s="49" customFormat="1" ht="23.25" customHeight="1" x14ac:dyDescent="0.2">
      <c r="A105" s="89" t="s">
        <v>35</v>
      </c>
      <c r="B105" s="89" t="s">
        <v>33</v>
      </c>
      <c r="C105" s="88" t="s">
        <v>32</v>
      </c>
      <c r="D105" s="78">
        <v>6750</v>
      </c>
      <c r="E105" s="82" t="s">
        <v>14</v>
      </c>
      <c r="F105" s="77">
        <v>45383</v>
      </c>
      <c r="G105" s="78">
        <f>+D105</f>
        <v>6750</v>
      </c>
      <c r="H105" s="84"/>
      <c r="I105" s="78">
        <f>+G105</f>
        <v>6750</v>
      </c>
      <c r="J105" s="67" t="s">
        <v>31</v>
      </c>
      <c r="K105" s="71" t="s">
        <v>30</v>
      </c>
      <c r="L105" s="78">
        <v>6750</v>
      </c>
      <c r="M105" s="77">
        <v>45413</v>
      </c>
    </row>
    <row r="106" spans="1:14" s="49" customFormat="1" ht="23.25" customHeight="1" x14ac:dyDescent="0.2">
      <c r="A106" s="87" t="s">
        <v>34</v>
      </c>
      <c r="B106" s="87" t="s">
        <v>33</v>
      </c>
      <c r="C106" s="86" t="s">
        <v>32</v>
      </c>
      <c r="D106" s="85">
        <v>780</v>
      </c>
      <c r="E106" s="82" t="s">
        <v>14</v>
      </c>
      <c r="F106" s="77">
        <v>45383</v>
      </c>
      <c r="G106" s="78">
        <f>+D106</f>
        <v>780</v>
      </c>
      <c r="H106" s="84"/>
      <c r="I106" s="78">
        <f>+G106</f>
        <v>780</v>
      </c>
      <c r="J106" s="67" t="s">
        <v>31</v>
      </c>
      <c r="K106" s="71" t="s">
        <v>30</v>
      </c>
      <c r="L106" s="78">
        <v>780</v>
      </c>
      <c r="M106" s="77">
        <v>45413</v>
      </c>
    </row>
    <row r="107" spans="1:14" s="49" customFormat="1" ht="23.25" customHeight="1" x14ac:dyDescent="0.2">
      <c r="A107" s="83" t="s">
        <v>29</v>
      </c>
      <c r="B107" s="83" t="s">
        <v>28</v>
      </c>
      <c r="C107" s="83" t="s">
        <v>27</v>
      </c>
      <c r="D107" s="78">
        <v>69856</v>
      </c>
      <c r="E107" s="82" t="s">
        <v>14</v>
      </c>
      <c r="F107" s="77">
        <v>45406</v>
      </c>
      <c r="G107" s="80">
        <f>+D107</f>
        <v>69856</v>
      </c>
      <c r="H107" s="81"/>
      <c r="I107" s="80">
        <f>+G107</f>
        <v>69856</v>
      </c>
      <c r="J107" s="79" t="s">
        <v>26</v>
      </c>
      <c r="K107" s="79" t="s">
        <v>25</v>
      </c>
      <c r="L107" s="78">
        <v>69856</v>
      </c>
      <c r="M107" s="77">
        <v>45436</v>
      </c>
    </row>
    <row r="108" spans="1:14" ht="33" customHeight="1" x14ac:dyDescent="0.2">
      <c r="A108" s="72" t="s">
        <v>24</v>
      </c>
      <c r="B108" s="71" t="s">
        <v>16</v>
      </c>
      <c r="C108" s="71" t="s">
        <v>23</v>
      </c>
      <c r="D108" s="74">
        <v>849115.14</v>
      </c>
      <c r="E108" s="76" t="s">
        <v>14</v>
      </c>
      <c r="F108" s="69">
        <v>45402</v>
      </c>
      <c r="G108" s="74">
        <v>849115.14</v>
      </c>
      <c r="H108" s="75"/>
      <c r="I108" s="74">
        <v>849115.14</v>
      </c>
      <c r="J108" s="73" t="s">
        <v>22</v>
      </c>
      <c r="K108" s="66" t="s">
        <v>21</v>
      </c>
      <c r="L108" s="65">
        <v>45569.64</v>
      </c>
      <c r="M108" s="64">
        <v>45417</v>
      </c>
    </row>
    <row r="109" spans="1:14" ht="31.5" customHeight="1" x14ac:dyDescent="0.2">
      <c r="A109" s="72" t="s">
        <v>24</v>
      </c>
      <c r="B109" s="71" t="s">
        <v>16</v>
      </c>
      <c r="C109" s="71" t="s">
        <v>23</v>
      </c>
      <c r="D109" s="68"/>
      <c r="E109" s="70" t="s">
        <v>14</v>
      </c>
      <c r="F109" s="69">
        <v>45402</v>
      </c>
      <c r="G109" s="68"/>
      <c r="H109" s="68"/>
      <c r="I109" s="68"/>
      <c r="J109" s="67" t="s">
        <v>19</v>
      </c>
      <c r="K109" s="66" t="s">
        <v>18</v>
      </c>
      <c r="L109" s="65">
        <v>384109.22</v>
      </c>
      <c r="M109" s="64">
        <v>45417</v>
      </c>
    </row>
    <row r="110" spans="1:14" ht="24" customHeight="1" x14ac:dyDescent="0.2">
      <c r="A110" s="72" t="s">
        <v>24</v>
      </c>
      <c r="B110" s="71" t="s">
        <v>16</v>
      </c>
      <c r="C110" s="71" t="s">
        <v>23</v>
      </c>
      <c r="D110" s="68"/>
      <c r="E110" s="70" t="s">
        <v>14</v>
      </c>
      <c r="F110" s="69">
        <v>45402</v>
      </c>
      <c r="G110" s="68"/>
      <c r="H110" s="68"/>
      <c r="I110" s="68"/>
      <c r="J110" s="67" t="s">
        <v>13</v>
      </c>
      <c r="K110" s="66" t="s">
        <v>12</v>
      </c>
      <c r="L110" s="65">
        <v>419436.28</v>
      </c>
      <c r="M110" s="64">
        <v>45417</v>
      </c>
    </row>
    <row r="111" spans="1:14" ht="35.25" customHeight="1" x14ac:dyDescent="0.2">
      <c r="A111" s="72" t="s">
        <v>17</v>
      </c>
      <c r="B111" s="71" t="s">
        <v>16</v>
      </c>
      <c r="C111" s="71" t="s">
        <v>15</v>
      </c>
      <c r="D111" s="65">
        <v>13120.8</v>
      </c>
      <c r="E111" s="70" t="s">
        <v>14</v>
      </c>
      <c r="F111" s="69">
        <v>45402</v>
      </c>
      <c r="G111" s="65">
        <v>13120.8</v>
      </c>
      <c r="H111" s="68"/>
      <c r="I111" s="65">
        <v>13120.8</v>
      </c>
      <c r="J111" s="67" t="s">
        <v>22</v>
      </c>
      <c r="K111" s="66" t="s">
        <v>21</v>
      </c>
      <c r="L111" s="65">
        <v>739.2</v>
      </c>
      <c r="M111" s="64">
        <v>45417</v>
      </c>
    </row>
    <row r="112" spans="1:14" ht="29.25" customHeight="1" x14ac:dyDescent="0.2">
      <c r="A112" s="72" t="s">
        <v>20</v>
      </c>
      <c r="B112" s="71" t="s">
        <v>16</v>
      </c>
      <c r="C112" s="71" t="s">
        <v>15</v>
      </c>
      <c r="D112" s="68"/>
      <c r="E112" s="70" t="s">
        <v>14</v>
      </c>
      <c r="F112" s="69">
        <v>45402</v>
      </c>
      <c r="G112" s="68"/>
      <c r="H112" s="68"/>
      <c r="I112" s="68"/>
      <c r="J112" s="67" t="s">
        <v>19</v>
      </c>
      <c r="K112" s="66" t="s">
        <v>18</v>
      </c>
      <c r="L112" s="65">
        <v>6141.52</v>
      </c>
      <c r="M112" s="64">
        <v>45417</v>
      </c>
    </row>
    <row r="113" spans="1:36" ht="21.75" customHeight="1" x14ac:dyDescent="0.2">
      <c r="A113" s="72" t="s">
        <v>17</v>
      </c>
      <c r="B113" s="71" t="s">
        <v>16</v>
      </c>
      <c r="C113" s="71" t="s">
        <v>15</v>
      </c>
      <c r="D113" s="68"/>
      <c r="E113" s="70" t="s">
        <v>14</v>
      </c>
      <c r="F113" s="69">
        <v>45402</v>
      </c>
      <c r="G113" s="68"/>
      <c r="H113" s="68"/>
      <c r="I113" s="68"/>
      <c r="J113" s="67" t="s">
        <v>13</v>
      </c>
      <c r="K113" s="66" t="s">
        <v>12</v>
      </c>
      <c r="L113" s="65">
        <v>6240.08</v>
      </c>
      <c r="M113" s="64">
        <v>45417</v>
      </c>
    </row>
    <row r="114" spans="1:36" ht="23.25" customHeight="1" x14ac:dyDescent="0.25">
      <c r="A114" s="63"/>
      <c r="B114" s="62"/>
      <c r="C114" s="59" t="s">
        <v>11</v>
      </c>
      <c r="D114" s="58">
        <f>SUM(D94:D113)</f>
        <v>1478783.81</v>
      </c>
      <c r="E114" s="61"/>
      <c r="F114" s="60"/>
      <c r="G114" s="58">
        <f>SUM(G94:G113)</f>
        <v>1478783.81</v>
      </c>
      <c r="H114" s="58"/>
      <c r="I114" s="58">
        <f>SUM(I94:I113)</f>
        <v>1478783.81</v>
      </c>
      <c r="J114" s="59"/>
      <c r="K114" s="59"/>
      <c r="L114" s="58">
        <f>SUM(L94:L113)</f>
        <v>1478783.81</v>
      </c>
      <c r="M114" s="57"/>
    </row>
    <row r="115" spans="1:36" s="49" customFormat="1" ht="37.5" customHeight="1" x14ac:dyDescent="0.25">
      <c r="A115" s="55"/>
      <c r="B115" s="52"/>
      <c r="C115" s="56" t="s">
        <v>10</v>
      </c>
      <c r="D115" s="51">
        <f>D18+D52+D55+D58+D61+D64+D67+D72+D75+D83+D86+D92</f>
        <v>10781979.959999999</v>
      </c>
      <c r="E115" s="55"/>
      <c r="F115" s="54"/>
      <c r="G115" s="51">
        <f>G83+G75+G72+G67+G64+G61+G58+G52+G18+G86+G92</f>
        <v>10715305.16</v>
      </c>
      <c r="H115" s="51">
        <f>H55+H58+H86</f>
        <v>66674.8</v>
      </c>
      <c r="I115" s="51">
        <f>G115+H115</f>
        <v>10781979.960000001</v>
      </c>
      <c r="J115" s="53"/>
      <c r="K115" s="52"/>
      <c r="L115" s="51">
        <f>L18+L55+L52+L58+L61+L64+L67+L72+L75+L83+L86+L92</f>
        <v>10781979.959999999</v>
      </c>
      <c r="M115" s="50"/>
    </row>
    <row r="116" spans="1:36" ht="20.25" customHeight="1" x14ac:dyDescent="0.25">
      <c r="A116" s="48"/>
      <c r="B116" s="41"/>
      <c r="C116" s="34"/>
      <c r="D116" s="44"/>
      <c r="E116" s="44"/>
      <c r="F116" s="47"/>
      <c r="G116" s="46"/>
      <c r="H116" s="44"/>
      <c r="I116" s="44"/>
      <c r="J116" s="44"/>
      <c r="K116" s="45"/>
      <c r="L116" s="44"/>
      <c r="M116" s="43"/>
    </row>
    <row r="117" spans="1:36" ht="20.25" customHeight="1" x14ac:dyDescent="0.25">
      <c r="A117" s="42"/>
      <c r="B117" s="41"/>
      <c r="C117" s="39" t="s">
        <v>9</v>
      </c>
      <c r="D117" s="38"/>
      <c r="E117" s="38"/>
      <c r="F117" s="40"/>
      <c r="G117" s="34"/>
      <c r="H117" s="38"/>
      <c r="I117" s="39"/>
      <c r="J117" s="38"/>
      <c r="K117" s="37"/>
      <c r="L117" s="24"/>
      <c r="M117" s="36"/>
    </row>
    <row r="118" spans="1:36" ht="20.25" customHeight="1" x14ac:dyDescent="0.25">
      <c r="A118" s="35"/>
      <c r="B118" s="28" t="s">
        <v>8</v>
      </c>
      <c r="C118" s="34"/>
      <c r="D118" s="33" t="s">
        <v>7</v>
      </c>
      <c r="E118" s="33"/>
      <c r="F118" s="26"/>
      <c r="G118" s="30"/>
      <c r="H118" s="33"/>
      <c r="I118" s="33"/>
      <c r="J118" s="24"/>
      <c r="K118" s="31" t="s">
        <v>6</v>
      </c>
      <c r="L118" s="31"/>
      <c r="M118" s="31"/>
    </row>
    <row r="119" spans="1:36" ht="20.25" customHeight="1" x14ac:dyDescent="0.25">
      <c r="A119" s="29"/>
      <c r="B119" s="32" t="s">
        <v>5</v>
      </c>
      <c r="C119" s="27"/>
      <c r="D119" s="31" t="s">
        <v>5</v>
      </c>
      <c r="E119" s="31"/>
      <c r="F119" s="26"/>
      <c r="G119" s="30"/>
      <c r="H119" s="23" t="s">
        <v>4</v>
      </c>
      <c r="I119" s="23"/>
      <c r="J119" s="24"/>
      <c r="K119" s="23" t="s">
        <v>3</v>
      </c>
      <c r="L119" s="23"/>
      <c r="M119" s="23"/>
    </row>
    <row r="120" spans="1:36" ht="20.25" customHeight="1" x14ac:dyDescent="0.25">
      <c r="A120" s="29"/>
      <c r="B120" s="28" t="s">
        <v>2</v>
      </c>
      <c r="C120" s="27"/>
      <c r="D120" s="23" t="s">
        <v>1</v>
      </c>
      <c r="E120" s="23"/>
      <c r="F120" s="26"/>
      <c r="G120" s="25"/>
      <c r="H120" s="23" t="s">
        <v>1</v>
      </c>
      <c r="I120" s="23"/>
      <c r="J120" s="24"/>
      <c r="K120" s="23" t="s">
        <v>0</v>
      </c>
      <c r="L120" s="23"/>
      <c r="M120" s="23"/>
    </row>
    <row r="121" spans="1:36" ht="20.25" customHeight="1" x14ac:dyDescent="0.25">
      <c r="A121" s="15"/>
      <c r="B121" s="22"/>
      <c r="C121" s="13"/>
    </row>
    <row r="122" spans="1:36" ht="20.25" customHeight="1" x14ac:dyDescent="0.25">
      <c r="A122" s="15"/>
      <c r="B122" s="14"/>
      <c r="C122" s="13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s="6" customFormat="1" ht="20.25" customHeight="1" x14ac:dyDescent="0.25">
      <c r="A123" s="15"/>
      <c r="B123" s="22"/>
      <c r="C123" s="21"/>
      <c r="D123" s="11"/>
      <c r="E123" s="11"/>
      <c r="F123" s="17"/>
      <c r="G123" s="20"/>
      <c r="K123" s="8"/>
      <c r="M123" s="7"/>
    </row>
    <row r="124" spans="1:36" s="6" customFormat="1" ht="20.25" customHeight="1" x14ac:dyDescent="0.25">
      <c r="A124" s="15"/>
      <c r="B124" s="14"/>
      <c r="C124" s="13"/>
      <c r="D124" s="19"/>
      <c r="E124" s="18"/>
      <c r="F124" s="17"/>
      <c r="G124" s="16"/>
      <c r="K124" s="8"/>
      <c r="M124" s="7"/>
    </row>
    <row r="125" spans="1:36" s="6" customFormat="1" ht="20.25" customHeight="1" x14ac:dyDescent="0.25">
      <c r="A125" s="15"/>
      <c r="B125" s="14"/>
      <c r="C125" s="13"/>
      <c r="D125" s="12"/>
      <c r="E125" s="11"/>
      <c r="F125" s="10"/>
      <c r="G125" s="9"/>
      <c r="K125" s="8"/>
      <c r="M125" s="7"/>
    </row>
    <row r="126" spans="1:36" ht="20.25" customHeight="1" x14ac:dyDescent="0.25">
      <c r="G126" s="5"/>
    </row>
  </sheetData>
  <mergeCells count="11">
    <mergeCell ref="D120:E120"/>
    <mergeCell ref="H120:I120"/>
    <mergeCell ref="K120:M120"/>
    <mergeCell ref="A5:M5"/>
    <mergeCell ref="A6:M6"/>
    <mergeCell ref="D118:E118"/>
    <mergeCell ref="H118:I118"/>
    <mergeCell ref="K118:M118"/>
    <mergeCell ref="D119:E119"/>
    <mergeCell ref="H119:I119"/>
    <mergeCell ref="K119:M11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4</xdr:col>
                <xdr:colOff>304800</xdr:colOff>
                <xdr:row>0</xdr:row>
                <xdr:rowOff>133350</xdr:rowOff>
              </from>
              <to>
                <xdr:col>5</xdr:col>
                <xdr:colOff>619125</xdr:colOff>
                <xdr:row>3</xdr:row>
                <xdr:rowOff>171450</xdr:rowOff>
              </to>
            </anchor>
          </objectPr>
        </oleObject>
      </mc:Choice>
      <mc:Fallback>
        <oleObject progId="Word.Picture.8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CTAS.X P. ABRIL .2024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2024-05-15T13:57:06Z</dcterms:created>
  <dcterms:modified xsi:type="dcterms:W3CDTF">2024-05-15T13:57:36Z</dcterms:modified>
</cp:coreProperties>
</file>