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0 Octubre\Finanzas\"/>
    </mc:Choice>
  </mc:AlternateContent>
  <xr:revisionPtr revIDLastSave="0" documentId="8_{B7975EB5-78D9-456C-8F31-EFB4050496DE}" xr6:coauthVersionLast="47" xr6:coauthVersionMax="47" xr10:uidLastSave="{00000000-0000-0000-0000-000000000000}"/>
  <bookViews>
    <workbookView xWindow="-120" yWindow="-120" windowWidth="38640" windowHeight="21240" xr2:uid="{09735E30-F70F-41EA-8A30-6E8B11847F1D}"/>
  </bookViews>
  <sheets>
    <sheet name=" BALANCEGRAL 10-22" sheetId="1" r:id="rId1"/>
  </sheets>
  <externalReferences>
    <externalReference r:id="rId2"/>
  </externalReferences>
  <definedNames>
    <definedName name="_xlnm.Print_Area" localSheetId="0">' BALANCEGRAL 10-22'!$A$2:$C$80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 s="1"/>
  <c r="B23" i="1"/>
  <c r="B24" i="1"/>
  <c r="B25" i="1"/>
  <c r="B26" i="1"/>
  <c r="B52" i="1" s="1"/>
  <c r="C52" i="1" s="1"/>
  <c r="B27" i="1"/>
  <c r="B28" i="1"/>
  <c r="B29" i="1"/>
  <c r="B30" i="1"/>
  <c r="B33" i="1"/>
  <c r="B35" i="1"/>
  <c r="B36" i="1"/>
  <c r="B37" i="1"/>
  <c r="B39" i="1"/>
  <c r="B42" i="1"/>
  <c r="B43" i="1"/>
  <c r="B44" i="1"/>
  <c r="B45" i="1"/>
  <c r="B46" i="1"/>
  <c r="B47" i="1"/>
  <c r="B48" i="1"/>
  <c r="B49" i="1"/>
  <c r="B50" i="1"/>
  <c r="B51" i="1"/>
  <c r="B64" i="1"/>
  <c r="B69" i="1"/>
  <c r="B70" i="1" s="1"/>
  <c r="C72" i="1" s="1"/>
  <c r="C54" i="1" l="1"/>
</calcChain>
</file>

<file path=xl/sharedStrings.xml><?xml version="1.0" encoding="utf-8"?>
<sst xmlns="http://schemas.openxmlformats.org/spreadsheetml/2006/main" count="59" uniqueCount="59">
  <si>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</si>
  <si>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</si>
  <si>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</si>
  <si>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</si>
  <si>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</si>
  <si>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</si>
  <si>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</si>
  <si>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</si>
  <si>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</si>
  <si>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</si>
  <si>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</si>
  <si>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</si>
  <si>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</si>
  <si>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</si>
  <si>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</si>
  <si>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</si>
  <si>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EQUIPO 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</si>
  <si>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</si>
  <si>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</si>
  <si>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</si>
  <si>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</si>
  <si>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</si>
  <si>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</si>
  <si>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</si>
  <si>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</si>
  <si>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</si>
  <si>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</si>
  <si>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</si>
  <si>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</si>
  <si>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</si>
  <si>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</si>
  <si>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</si>
  <si>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</si>
  <si>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</si>
  <si>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</si>
  <si>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</si>
  <si>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</si>
  <si>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</si>
  <si>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</si>
  <si>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</si>
  <si>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</si>
  <si>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</si>
  <si>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</si>
  <si>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</si>
  <si>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</si>
  <si>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</si>
  <si>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</si>
  <si>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</si>
  <si>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</si>
  <si>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</si>
  <si>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</si>
  <si>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</si>
  <si>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</si>
  <si>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OCTUBRE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</si>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</sst>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10"/>
      <color rgb="FFFF0000"/>
      <name val="Cambria"/>
      <family val="1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43" fontId="2" fillId="0" borderId="0" xfId="1" applyFont="1" applyFill="1" applyBorder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Fill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43" fontId="2" fillId="0" borderId="0" xfId="2" applyNumberFormat="1" applyFont="1"/>
    <xf numFmtId="0" fontId="3" fillId="0" borderId="0" xfId="2" applyFont="1" applyAlignment="1">
      <alignment horizontal="left" wrapText="1"/>
    </xf>
    <xf numFmtId="43" fontId="2" fillId="0" borderId="0" xfId="3" applyFont="1" applyBorder="1"/>
    <xf numFmtId="43" fontId="3" fillId="0" borderId="1" xfId="3" applyFont="1" applyBorder="1"/>
    <xf numFmtId="43" fontId="3" fillId="0" borderId="2" xfId="3" applyFont="1" applyBorder="1"/>
    <xf numFmtId="0" fontId="2" fillId="2" borderId="0" xfId="2" applyFont="1" applyFill="1"/>
    <xf numFmtId="43" fontId="2" fillId="2" borderId="0" xfId="2" applyNumberFormat="1" applyFont="1" applyFill="1"/>
    <xf numFmtId="0" fontId="2" fillId="0" borderId="3" xfId="2" applyFont="1" applyBorder="1"/>
    <xf numFmtId="4" fontId="5" fillId="0" borderId="0" xfId="2" applyNumberFormat="1" applyFont="1"/>
    <xf numFmtId="43" fontId="3" fillId="0" borderId="0" xfId="3" applyFont="1" applyBorder="1"/>
    <xf numFmtId="43" fontId="3" fillId="0" borderId="0" xfId="2" applyNumberFormat="1" applyFont="1"/>
    <xf numFmtId="4" fontId="5" fillId="0" borderId="4" xfId="2" applyNumberFormat="1" applyFont="1" applyBorder="1"/>
    <xf numFmtId="0" fontId="5" fillId="0" borderId="0" xfId="2" applyFont="1" applyAlignment="1">
      <alignment vertical="center"/>
    </xf>
    <xf numFmtId="0" fontId="5" fillId="0" borderId="0" xfId="2" applyFont="1"/>
    <xf numFmtId="4" fontId="5" fillId="2" borderId="0" xfId="2" applyNumberFormat="1" applyFont="1" applyFill="1"/>
    <xf numFmtId="0" fontId="5" fillId="2" borderId="0" xfId="2" applyFont="1" applyFill="1"/>
    <xf numFmtId="43" fontId="6" fillId="3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4" fontId="7" fillId="0" borderId="0" xfId="2" applyNumberFormat="1" applyFont="1"/>
    <xf numFmtId="43" fontId="6" fillId="2" borderId="0" xfId="1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4" fontId="2" fillId="0" borderId="0" xfId="2" applyNumberFormat="1" applyFont="1"/>
    <xf numFmtId="0" fontId="1" fillId="0" borderId="0" xfId="2" applyAlignment="1">
      <alignment horizontal="center" vertical="center"/>
    </xf>
    <xf numFmtId="4" fontId="3" fillId="0" borderId="0" xfId="2" applyNumberFormat="1" applyFont="1"/>
    <xf numFmtId="43" fontId="3" fillId="0" borderId="4" xfId="3" applyFont="1" applyBorder="1"/>
    <xf numFmtId="43" fontId="2" fillId="0" borderId="4" xfId="3" applyFont="1" applyBorder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AD5B71F4-38A9-45EA-9FDC-0AFE2C4C67CA}"/>
    <cellStyle name="Normal" xfId="0" builtinId="0"/>
    <cellStyle name="Normal 2" xfId="2" xr:uid="{79DBF443-44F3-4991-A773-99942D655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3248025</xdr:colOff>
      <xdr:row>1</xdr:row>
      <xdr:rowOff>152400</xdr:rowOff>
    </xdr:from>
    <xdr:to>
      <xdr:col>0</xdr:col>
      <xdr:colOff>4200525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C02C59-F6B3-4606-943F-29A1290D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14325"/>
          <a:ext cx="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723900</xdr:colOff>
      <xdr:row>2</xdr:row>
      <xdr:rowOff>57150</xdr:rowOff>
    </xdr:from>
    <xdr:ext cx="1162050" cy="771525"/>
    <xdr:pic>
      <xdr:nvPicPr>
        <xdr:cNvPr id="3" name="2 Imagen">
          <a:extLst>
            <a:ext uri="{FF2B5EF4-FFF2-40B4-BE49-F238E27FC236}">
              <a16:creationId xmlns:a16="http://schemas.microsoft.com/office/drawing/2014/main" id="{CE6D79E2-999A-4DDB-88E8-6056BE90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5900" y="3810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971549</xdr:colOff>
      <xdr:row>1</xdr:row>
      <xdr:rowOff>47625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0731ADA1-1CAE-4431-AE72-08EDC112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2095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.%20FINANC.%20OCTUBE%202022%20digega%20%20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 DE INGRESOS  EGRESOS010"/>
      <sheetName val="RESUMEN UNIFICADO OCTUBRE2 22  "/>
      <sheetName val="LIB. BCO. GRAL MEG. OCTU. 22."/>
      <sheetName val="CODIF. MEGAL. OCT. 22. "/>
      <sheetName val="RESUMEN CTA.MEG. OCT.22"/>
      <sheetName val="LIBRO BANCO PPC "/>
      <sheetName val="CODIFICACION CTA. PPC"/>
      <sheetName val="RESUMEN PPC OCTUBRE 2022"/>
      <sheetName val="imputacion gasto oct22"/>
    </sheetNames>
    <sheetDataSet>
      <sheetData sheetId="0">
        <row r="201">
          <cell r="C201">
            <v>-5422264.25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3E1A-0D3D-483B-8E4A-C30D5062B07C}">
  <dimension ref="A6:G89"/>
  <sheetViews>
    <sheetView tabSelected="1" showWhiteSpace="0" zoomScaleNormal="100" workbookViewId="0"/>
  </sheetViews>
  <sheetFormatPr baseColWidth="10" defaultColWidth="11.42578125" defaultRowHeight="12.75" x14ac:dyDescent="0.2"/>
  <cols>
    <col min="1" max="1" width="65.140625" style="1" customWidth="1"/>
    <col min="2" max="2" width="23.57031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6" spans="1:6" s="2" customFormat="1" ht="15" x14ac:dyDescent="0.25">
      <c r="A6" s="7"/>
      <c r="B6" s="49"/>
      <c r="C6" s="7"/>
    </row>
    <row r="7" spans="1:6" s="2" customFormat="1" ht="15" x14ac:dyDescent="0.25">
      <c r="A7" s="7"/>
      <c r="B7" s="49"/>
      <c r="C7" s="7"/>
    </row>
    <row r="8" spans="1:6" s="2" customFormat="1" x14ac:dyDescent="0.2">
      <c r="A8" s="48" t="s">
        <v>58</v>
      </c>
      <c r="B8" s="48"/>
      <c r="C8" s="48"/>
    </row>
    <row r="9" spans="1:6" s="2" customFormat="1" ht="21" x14ac:dyDescent="0.35">
      <c r="A9" s="47" t="s">
        <v>57</v>
      </c>
      <c r="B9" s="47"/>
      <c r="C9" s="47"/>
    </row>
    <row r="10" spans="1:6" s="2" customFormat="1" ht="17.25" x14ac:dyDescent="0.3">
      <c r="A10" s="46" t="s">
        <v>56</v>
      </c>
      <c r="B10" s="46"/>
      <c r="C10" s="46"/>
    </row>
    <row r="11" spans="1:6" s="2" customFormat="1" ht="17.25" x14ac:dyDescent="0.3">
      <c r="A11" s="45" t="s">
        <v>55</v>
      </c>
      <c r="B11" s="45"/>
      <c r="C11" s="45"/>
    </row>
    <row r="12" spans="1:6" s="2" customFormat="1" ht="15" x14ac:dyDescent="0.25">
      <c r="A12" s="44" t="s">
        <v>54</v>
      </c>
      <c r="B12" s="44"/>
      <c r="C12" s="44"/>
    </row>
    <row r="13" spans="1:6" s="2" customFormat="1" x14ac:dyDescent="0.2">
      <c r="A13" s="43" t="s">
        <v>53</v>
      </c>
      <c r="B13" s="43"/>
      <c r="C13" s="43"/>
    </row>
    <row r="14" spans="1:6" s="2" customFormat="1" x14ac:dyDescent="0.2">
      <c r="A14" s="43" t="s">
        <v>52</v>
      </c>
      <c r="B14" s="43"/>
      <c r="C14" s="43"/>
      <c r="F14" s="40"/>
    </row>
    <row r="15" spans="1:6" s="2" customFormat="1" x14ac:dyDescent="0.2">
      <c r="A15" s="42" t="s">
        <v>51</v>
      </c>
      <c r="B15" s="41"/>
      <c r="C15" s="41"/>
      <c r="F15" s="40"/>
    </row>
    <row r="16" spans="1:6" s="2" customFormat="1" x14ac:dyDescent="0.2">
      <c r="A16" s="6" t="s">
        <v>50</v>
      </c>
      <c r="B16" s="13"/>
    </row>
    <row r="17" spans="1:7" s="2" customFormat="1" x14ac:dyDescent="0.2">
      <c r="A17" s="2" t="s">
        <v>49</v>
      </c>
      <c r="B17" s="39">
        <v>13467865.460000001</v>
      </c>
      <c r="C17" s="11"/>
      <c r="F17" s="11"/>
    </row>
    <row r="18" spans="1:7" s="2" customFormat="1" ht="19.5" customHeight="1" x14ac:dyDescent="0.2">
      <c r="A18" s="6" t="s">
        <v>48</v>
      </c>
      <c r="B18" s="39">
        <f>B17</f>
        <v>13467865.460000001</v>
      </c>
      <c r="C18" s="38">
        <f>B18</f>
        <v>13467865.460000001</v>
      </c>
    </row>
    <row r="19" spans="1:7" s="2" customFormat="1" x14ac:dyDescent="0.2">
      <c r="A19" s="6"/>
      <c r="B19" s="13"/>
      <c r="C19" s="37"/>
      <c r="E19" s="36"/>
    </row>
    <row r="20" spans="1:7" s="2" customFormat="1" x14ac:dyDescent="0.2">
      <c r="A20" s="6" t="s">
        <v>47</v>
      </c>
      <c r="B20" s="13"/>
      <c r="E20" s="34"/>
    </row>
    <row r="21" spans="1:7" s="2" customFormat="1" x14ac:dyDescent="0.2">
      <c r="A21" s="24" t="s">
        <v>46</v>
      </c>
      <c r="B21" s="19">
        <v>16219800</v>
      </c>
      <c r="C21" s="19"/>
      <c r="E21" s="34"/>
    </row>
    <row r="22" spans="1:7" s="2" customFormat="1" x14ac:dyDescent="0.2">
      <c r="A22" s="24" t="s">
        <v>45</v>
      </c>
      <c r="B22" s="19">
        <v>66407615</v>
      </c>
      <c r="C22" s="35"/>
      <c r="E22" s="34"/>
    </row>
    <row r="23" spans="1:7" s="2" customFormat="1" x14ac:dyDescent="0.2">
      <c r="A23" s="24" t="s">
        <v>44</v>
      </c>
      <c r="B23" s="19">
        <f>9636.88+365692.6+167827.7+8768.58+153400+25016+224200+31200+60480.05</f>
        <v>1046221.8099999999</v>
      </c>
      <c r="E23" s="33"/>
      <c r="F23" s="32"/>
      <c r="G23" s="27"/>
    </row>
    <row r="24" spans="1:7" s="16" customFormat="1" x14ac:dyDescent="0.2">
      <c r="A24" s="26" t="s">
        <v>43</v>
      </c>
      <c r="B24" s="25">
        <f>1747160.8-45599.92+45599.92</f>
        <v>1747160.8</v>
      </c>
      <c r="F24" s="31"/>
      <c r="G24" s="30"/>
    </row>
    <row r="25" spans="1:7" s="2" customFormat="1" x14ac:dyDescent="0.2">
      <c r="A25" s="24" t="s">
        <v>42</v>
      </c>
      <c r="B25" s="19">
        <f>94774.629286978+92869.79+46964+13200+6600</f>
        <v>254408.41928697799</v>
      </c>
      <c r="F25" s="28"/>
      <c r="G25" s="27"/>
    </row>
    <row r="26" spans="1:7" s="2" customFormat="1" x14ac:dyDescent="0.2">
      <c r="A26" s="24" t="s">
        <v>41</v>
      </c>
      <c r="B26" s="19">
        <f>1813476.88+411973.27+38698.1+48970+32096+30691.8+9912+67809.52+41691+123815.79+286264.4+15222+686633.74+8496+69230.03+110398.43+291514.28+30444+119180+26912.4+487938.43+53722.28+550644.25+14999.99+334703.15</f>
        <v>5705437.7400000012</v>
      </c>
      <c r="C26" s="29"/>
      <c r="F26" s="28"/>
      <c r="G26" s="27"/>
    </row>
    <row r="27" spans="1:7" s="2" customFormat="1" x14ac:dyDescent="0.2">
      <c r="A27" s="24" t="s">
        <v>40</v>
      </c>
      <c r="B27" s="19">
        <f>13166421.52+28892100+1495000+31349170.98+10051461.99</f>
        <v>84954154.489999995</v>
      </c>
      <c r="C27" s="13"/>
    </row>
    <row r="28" spans="1:7" s="2" customFormat="1" x14ac:dyDescent="0.2">
      <c r="A28" s="24" t="s">
        <v>39</v>
      </c>
      <c r="B28" s="19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8" s="13"/>
    </row>
    <row r="29" spans="1:7" s="2" customFormat="1" x14ac:dyDescent="0.2">
      <c r="A29" s="24" t="s">
        <v>38</v>
      </c>
      <c r="B29" s="19">
        <f>177610.92+58531.3+68499+18172+21240+106578.8</f>
        <v>450632.02</v>
      </c>
      <c r="C29" s="13"/>
    </row>
    <row r="30" spans="1:7" s="2" customFormat="1" x14ac:dyDescent="0.2">
      <c r="A30" s="24" t="s">
        <v>37</v>
      </c>
      <c r="B30" s="19">
        <f>128447.16+49796</f>
        <v>178243.16</v>
      </c>
      <c r="C30" s="13"/>
    </row>
    <row r="31" spans="1:7" s="2" customFormat="1" x14ac:dyDescent="0.2">
      <c r="A31" s="24" t="s">
        <v>36</v>
      </c>
      <c r="B31" s="19">
        <v>9354.7999999999993</v>
      </c>
      <c r="C31" s="13"/>
    </row>
    <row r="32" spans="1:7" s="2" customFormat="1" x14ac:dyDescent="0.2">
      <c r="A32" s="24" t="s">
        <v>35</v>
      </c>
      <c r="B32" s="19">
        <v>27885.25</v>
      </c>
      <c r="C32" s="13"/>
    </row>
    <row r="33" spans="1:3" s="2" customFormat="1" x14ac:dyDescent="0.2">
      <c r="A33" s="24" t="s">
        <v>34</v>
      </c>
      <c r="B33" s="19">
        <f>232481.02+9600+55648.8+19195+13522+17110+33706.7+11859+54675.38+42550.8</f>
        <v>490348.7</v>
      </c>
      <c r="C33" s="13"/>
    </row>
    <row r="34" spans="1:3" s="2" customFormat="1" x14ac:dyDescent="0.2">
      <c r="A34" s="24" t="s">
        <v>33</v>
      </c>
      <c r="B34" s="19">
        <v>4050.02</v>
      </c>
      <c r="C34" s="13"/>
    </row>
    <row r="35" spans="1:3" s="2" customFormat="1" x14ac:dyDescent="0.2">
      <c r="A35" s="24" t="s">
        <v>32</v>
      </c>
      <c r="B35" s="19">
        <f>3277.48+500000+16992+343380+130036+56399.88+257777.49+260072</f>
        <v>1567934.8499999999</v>
      </c>
      <c r="C35" s="13"/>
    </row>
    <row r="36" spans="1:3" s="2" customFormat="1" x14ac:dyDescent="0.2">
      <c r="A36" s="24" t="s">
        <v>31</v>
      </c>
      <c r="B36" s="19">
        <f>64972.82+392356+291600.42+825801.76</f>
        <v>1574731</v>
      </c>
    </row>
    <row r="37" spans="1:3" s="2" customFormat="1" x14ac:dyDescent="0.2">
      <c r="A37" s="24" t="s">
        <v>30</v>
      </c>
      <c r="B37" s="19">
        <f>5+190850.82+3221.4+14067.8+58121.79+175478.69+1051050+12154+9440+22000+261783+1784721.6+30433.38+28208.25</f>
        <v>3641535.73</v>
      </c>
    </row>
    <row r="38" spans="1:3" s="2" customFormat="1" x14ac:dyDescent="0.2">
      <c r="A38" s="24" t="s">
        <v>29</v>
      </c>
      <c r="B38" s="19">
        <v>46400</v>
      </c>
    </row>
    <row r="39" spans="1:3" s="2" customFormat="1" x14ac:dyDescent="0.2">
      <c r="A39" s="24" t="s">
        <v>28</v>
      </c>
      <c r="B39" s="19">
        <f>931067.2+117370+13000+40719.44+9280.7+99509.4+361886.02+28308.2+251340+18644+2295+58410+18691.82+50386+176676.68+56876+216360.01+16380.02+2700+112000.01+299912.78+4823.84+79366.8+24201.8+131363.5+15551</f>
        <v>3137120.2199999988</v>
      </c>
    </row>
    <row r="40" spans="1:3" s="16" customFormat="1" x14ac:dyDescent="0.2">
      <c r="A40" s="26" t="s">
        <v>27</v>
      </c>
      <c r="B40" s="25">
        <v>635796.38</v>
      </c>
    </row>
    <row r="41" spans="1:3" s="16" customFormat="1" x14ac:dyDescent="0.2">
      <c r="A41" s="26" t="s">
        <v>26</v>
      </c>
      <c r="B41" s="25">
        <v>57972.28</v>
      </c>
    </row>
    <row r="42" spans="1:3" s="2" customFormat="1" x14ac:dyDescent="0.2">
      <c r="A42" s="24" t="s">
        <v>25</v>
      </c>
      <c r="B42" s="19">
        <f>26518.05+1816358.7+4350.01+218300+215940+46256</f>
        <v>2327722.7599999998</v>
      </c>
    </row>
    <row r="43" spans="1:3" s="2" customFormat="1" x14ac:dyDescent="0.2">
      <c r="A43" s="24" t="s">
        <v>24</v>
      </c>
      <c r="B43" s="19">
        <f>5758846.76+3732710.8+7380.12+138168.84+373157.3+148830.1+332784.16+142589.05+417663.36+39500+282987+188434.2+698088</f>
        <v>12261139.689999998</v>
      </c>
    </row>
    <row r="44" spans="1:3" s="2" customFormat="1" x14ac:dyDescent="0.2">
      <c r="A44" s="24" t="s">
        <v>23</v>
      </c>
      <c r="B44" s="19">
        <f>332512.42+25000+195000</f>
        <v>552512.41999999993</v>
      </c>
    </row>
    <row r="45" spans="1:3" s="2" customFormat="1" x14ac:dyDescent="0.2">
      <c r="A45" s="24" t="s">
        <v>22</v>
      </c>
      <c r="B45" s="19">
        <f>243439.76+415939.98</f>
        <v>659379.74</v>
      </c>
    </row>
    <row r="46" spans="1:3" s="2" customFormat="1" x14ac:dyDescent="0.2">
      <c r="A46" s="24" t="s">
        <v>21</v>
      </c>
      <c r="B46" s="19">
        <f>43070+176616.86+8308.37</f>
        <v>227995.22999999998</v>
      </c>
      <c r="C46" s="11"/>
    </row>
    <row r="47" spans="1:3" s="2" customFormat="1" x14ac:dyDescent="0.2">
      <c r="A47" s="24" t="s">
        <v>20</v>
      </c>
      <c r="B47" s="19">
        <f>1610592.4+1386000+595000+605000</f>
        <v>4196592.4000000004</v>
      </c>
    </row>
    <row r="48" spans="1:3" s="2" customFormat="1" x14ac:dyDescent="0.2">
      <c r="A48" s="24" t="s">
        <v>19</v>
      </c>
      <c r="B48" s="19">
        <f>143682.7+143682.7+41915.04+1070112.64</f>
        <v>1399393.0799999998</v>
      </c>
    </row>
    <row r="49" spans="1:3" s="2" customFormat="1" x14ac:dyDescent="0.2">
      <c r="A49" s="24" t="s">
        <v>18</v>
      </c>
      <c r="B49" s="19">
        <f>85561.58+120029.6+292256.5+244575.06+110259.2+66622.8+103840+89928.94+57414.8+163982.75+262799.98+146442.43+26404+1270811.01+140191.08+702188.5+319166.4+959676.62</f>
        <v>5162151.25</v>
      </c>
      <c r="C49" s="3"/>
    </row>
    <row r="50" spans="1:3" s="2" customFormat="1" x14ac:dyDescent="0.2">
      <c r="A50" s="23" t="s">
        <v>17</v>
      </c>
      <c r="B50" s="19">
        <f>390273.2+545260.3+83780</f>
        <v>1019313.5</v>
      </c>
      <c r="C50" s="3"/>
    </row>
    <row r="51" spans="1:3" s="2" customFormat="1" x14ac:dyDescent="0.2">
      <c r="A51" s="23" t="s">
        <v>16</v>
      </c>
      <c r="B51" s="22">
        <f>113280+16551.36</f>
        <v>129831.36</v>
      </c>
      <c r="C51" s="3"/>
    </row>
    <row r="52" spans="1:3" s="2" customFormat="1" ht="17.25" customHeight="1" x14ac:dyDescent="0.2">
      <c r="A52" s="6" t="s">
        <v>15</v>
      </c>
      <c r="B52" s="20">
        <f>SUM(B21:B51)</f>
        <v>222086493.91928697</v>
      </c>
      <c r="C52" s="21">
        <f>B52</f>
        <v>222086493.91928697</v>
      </c>
    </row>
    <row r="53" spans="1:3" s="2" customFormat="1" x14ac:dyDescent="0.2"/>
    <row r="54" spans="1:3" s="2" customFormat="1" ht="13.5" thickBot="1" x14ac:dyDescent="0.25">
      <c r="A54" s="6" t="s">
        <v>14</v>
      </c>
      <c r="B54" s="20"/>
      <c r="C54" s="14">
        <f>C18+C52</f>
        <v>235554359.37928697</v>
      </c>
    </row>
    <row r="55" spans="1:3" s="2" customFormat="1" ht="13.5" thickTop="1" x14ac:dyDescent="0.2">
      <c r="A55" s="20"/>
      <c r="B55" s="20"/>
    </row>
    <row r="56" spans="1:3" s="2" customFormat="1" x14ac:dyDescent="0.2">
      <c r="A56" s="20" t="s">
        <v>13</v>
      </c>
      <c r="B56" s="13"/>
    </row>
    <row r="57" spans="1:3" s="2" customFormat="1" x14ac:dyDescent="0.2">
      <c r="A57" s="20"/>
      <c r="B57" s="13"/>
    </row>
    <row r="58" spans="1:3" s="2" customFormat="1" x14ac:dyDescent="0.2">
      <c r="A58" s="6" t="s">
        <v>12</v>
      </c>
      <c r="B58" s="19"/>
    </row>
    <row r="59" spans="1:3" s="2" customFormat="1" ht="21" customHeight="1" x14ac:dyDescent="0.2">
      <c r="A59" s="2" t="s">
        <v>11</v>
      </c>
      <c r="B59" s="19">
        <v>18568460.899999999</v>
      </c>
    </row>
    <row r="60" spans="1:3" s="2" customFormat="1" x14ac:dyDescent="0.2"/>
    <row r="61" spans="1:3" s="2" customFormat="1" ht="13.5" thickBot="1" x14ac:dyDescent="0.25">
      <c r="A61" s="6" t="s">
        <v>10</v>
      </c>
      <c r="B61" s="18"/>
    </row>
    <row r="62" spans="1:3" s="2" customFormat="1" x14ac:dyDescent="0.2">
      <c r="A62" s="2" t="s">
        <v>9</v>
      </c>
      <c r="B62" s="13">
        <v>0</v>
      </c>
    </row>
    <row r="63" spans="1:3" s="2" customFormat="1" x14ac:dyDescent="0.2">
      <c r="B63" s="13"/>
    </row>
    <row r="64" spans="1:3" s="2" customFormat="1" x14ac:dyDescent="0.2">
      <c r="A64" s="6" t="s">
        <v>8</v>
      </c>
      <c r="B64" s="15">
        <f>SUM(B59+B62)</f>
        <v>18568460.899999999</v>
      </c>
    </row>
    <row r="65" spans="1:6" s="2" customFormat="1" x14ac:dyDescent="0.2">
      <c r="B65" s="13"/>
    </row>
    <row r="66" spans="1:6" s="2" customFormat="1" x14ac:dyDescent="0.2">
      <c r="A66" s="6" t="s">
        <v>7</v>
      </c>
      <c r="B66" s="13"/>
    </row>
    <row r="67" spans="1:6" s="2" customFormat="1" x14ac:dyDescent="0.2">
      <c r="B67" s="13"/>
    </row>
    <row r="68" spans="1:6" s="2" customFormat="1" x14ac:dyDescent="0.2">
      <c r="A68" s="2" t="s">
        <v>6</v>
      </c>
      <c r="B68" s="13">
        <v>222408162.72999999</v>
      </c>
      <c r="F68" s="11"/>
    </row>
    <row r="69" spans="1:6" s="16" customFormat="1" x14ac:dyDescent="0.2">
      <c r="A69" s="16" t="s">
        <v>5</v>
      </c>
      <c r="B69" s="17">
        <f>'[1]ESTA DE INGRESOS  EGRESOS010'!C201</f>
        <v>-5422264.25</v>
      </c>
    </row>
    <row r="70" spans="1:6" s="2" customFormat="1" x14ac:dyDescent="0.2">
      <c r="A70" s="2" t="s">
        <v>4</v>
      </c>
      <c r="B70" s="15">
        <f>SUM(B68:B69)</f>
        <v>216985898.47999999</v>
      </c>
      <c r="C70" s="11"/>
    </row>
    <row r="71" spans="1:6" s="2" customFormat="1" x14ac:dyDescent="0.2">
      <c r="B71" s="13"/>
    </row>
    <row r="72" spans="1:6" s="2" customFormat="1" ht="13.5" thickBot="1" x14ac:dyDescent="0.25">
      <c r="A72" s="6" t="s">
        <v>3</v>
      </c>
      <c r="B72" s="13"/>
      <c r="C72" s="14">
        <f>B64+B70</f>
        <v>235554359.38</v>
      </c>
    </row>
    <row r="73" spans="1:6" s="2" customFormat="1" ht="13.5" thickTop="1" x14ac:dyDescent="0.2">
      <c r="B73" s="13"/>
      <c r="C73" s="11"/>
    </row>
    <row r="74" spans="1:6" s="2" customFormat="1" x14ac:dyDescent="0.2">
      <c r="A74" s="12" t="s">
        <v>2</v>
      </c>
      <c r="B74" s="12"/>
      <c r="C74" s="11"/>
    </row>
    <row r="75" spans="1:6" s="2" customFormat="1" ht="15" x14ac:dyDescent="0.25">
      <c r="A75" s="10"/>
      <c r="B75" s="10"/>
      <c r="C75" s="7"/>
    </row>
    <row r="76" spans="1:6" s="2" customFormat="1" ht="15" x14ac:dyDescent="0.25">
      <c r="A76" s="10"/>
      <c r="B76" s="10"/>
      <c r="C76" s="7"/>
    </row>
    <row r="77" spans="1:6" s="2" customFormat="1" ht="15" x14ac:dyDescent="0.25">
      <c r="A77" s="9"/>
      <c r="B77" s="8"/>
      <c r="C77" s="7"/>
    </row>
    <row r="78" spans="1:6" s="2" customFormat="1" x14ac:dyDescent="0.2">
      <c r="A78" s="6" t="s">
        <v>1</v>
      </c>
      <c r="C78" s="6"/>
    </row>
    <row r="79" spans="1:6" s="2" customFormat="1" x14ac:dyDescent="0.2">
      <c r="A79" s="6" t="s">
        <v>0</v>
      </c>
      <c r="C79" s="5"/>
    </row>
    <row r="80" spans="1:6" s="2" customFormat="1" x14ac:dyDescent="0.2">
      <c r="A80" s="5"/>
      <c r="B80" s="5"/>
      <c r="C80" s="5"/>
    </row>
    <row r="81" spans="1:4" s="2" customFormat="1" x14ac:dyDescent="0.2">
      <c r="A81" s="5"/>
      <c r="B81" s="5"/>
      <c r="C81" s="1"/>
    </row>
    <row r="85" spans="1:4" s="2" customFormat="1" ht="19.5" customHeight="1" x14ac:dyDescent="0.2">
      <c r="D85" s="4"/>
    </row>
    <row r="86" spans="1:4" s="2" customFormat="1" ht="19.5" customHeight="1" x14ac:dyDescent="0.2">
      <c r="D86" s="3"/>
    </row>
    <row r="87" spans="1:4" s="2" customFormat="1" ht="19.5" customHeight="1" x14ac:dyDescent="0.2">
      <c r="D87" s="3"/>
    </row>
    <row r="88" spans="1:4" s="2" customFormat="1" ht="19.5" customHeight="1" x14ac:dyDescent="0.2">
      <c r="D88" s="3"/>
    </row>
    <row r="89" spans="1:4" s="2" customFormat="1" ht="19.5" customHeight="1" x14ac:dyDescent="0.2">
      <c r="D89" s="3"/>
    </row>
  </sheetData>
  <mergeCells count="8">
    <mergeCell ref="A14:C14"/>
    <mergeCell ref="A74:B74"/>
    <mergeCell ref="A8:C8"/>
    <mergeCell ref="A9:C9"/>
    <mergeCell ref="A10:C10"/>
    <mergeCell ref="A11:C11"/>
    <mergeCell ref="A12:C12"/>
    <mergeCell ref="A13:C13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10-22</vt:lpstr>
      <vt:lpstr>' BALANCEGRAL 10-22'!Área_de_impresión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2022-11-15T12:34:45Z</dcterms:created>
  <dcterms:modified xsi:type="dcterms:W3CDTF">2022-11-15T12:35:05Z</dcterms:modified>
</cp:coreProperties>
</file>