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AGOSTO\"/>
    </mc:Choice>
  </mc:AlternateContent>
  <xr:revisionPtr revIDLastSave="0" documentId="13_ncr:1_{70C765CB-D755-46BD-AEDE-E593C82E5A4C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AGOST 2024" sheetId="233" r:id="rId1"/>
  </sheets>
  <externalReferences>
    <externalReference r:id="rId2"/>
  </externalReferences>
  <definedNames>
    <definedName name="_0">#REF!</definedName>
    <definedName name="_xlnm.Print_Area" localSheetId="0">' BALANCE GRAL. AGOST 2024'!$B$1:$D$78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33" l="1"/>
  <c r="C69" i="233"/>
  <c r="D71" i="233" s="1"/>
  <c r="F68" i="233" s="1"/>
  <c r="C14" i="233" l="1"/>
  <c r="D53" i="233" s="1"/>
  <c r="D63" i="233" l="1"/>
  <c r="C44" i="233" l="1"/>
  <c r="C47" i="233"/>
  <c r="C43" i="233"/>
  <c r="C24" i="233"/>
  <c r="C33" i="233" l="1"/>
  <c r="C46" i="233"/>
  <c r="C29" i="233"/>
  <c r="C27" i="233" l="1"/>
  <c r="C22" i="233" l="1"/>
  <c r="C51" i="233" l="1"/>
  <c r="C61" i="233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<sst xmlns="http://schemas.openxmlformats.org/spreadsheetml/2006/main" count="65" uniqueCount="65">
  <si>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</si>
  <si>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</si>
  <si>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</si>
  <si>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</si>
  <si>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</si>
  <si>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</si>
  <si>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</si>
  <si>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</si>
  <si>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</si>
  <si>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</si>
  <si>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</si>
  <si>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</si>
  <si>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</si>
  <si>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</si>
  <si>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</si>
  <si>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</si>
  <si>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</si>
  <si>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</si>
  <si>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</si>
  <si>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</si>
  <si>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</si>
  <si>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</si>
  <si>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</si>
  <si>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</si>
  <si>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</si>
  <si>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</si>
  <si>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</si>
  <si>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</si>
  <si>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</si>
  <si>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</si>
  <si>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</si>
  <si>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</si>
  <si>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</si>
  <si>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</si>
  <si>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</si>
  <si>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</si>
  <si>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</si>
  <si>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</si>
  <si>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</si>
  <si>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</si>
  <si>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</si>
  <si>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</si>
  <si>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</si>
  <si>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</si>
  <si>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</si>
  <si>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</si>
  <si>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</si>
  <si>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</si>
  <si>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</si>
  <si>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</si>
  <si>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</si>
  <si>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</si>
  <si>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</si>
  <si>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</si>
  <si>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</si>
  <si>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</si>
  <si>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</si>
  <si>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</si>
  <si>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</si>
  <si>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</si>
  <si>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</si>
  <si>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</si>
  <si>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</si>
  <si>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1RO AL 31 DE AGOSTO 2024</t>
  </si>
  <si>
    <t>ACTIVOS BIOLOGICOS CULTIVABLES (OVINOS Y CAPRINOS,OTROS)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</si>
</sst>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mbria"/>
      <family val="1"/>
    </font>
    <font>
      <sz val="9"/>
      <name val="Arial"/>
      <family val="2"/>
    </font>
    <font>
      <b/>
      <sz val="10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8">
    <xf numFmtId="0" fontId="0" fillId="0" borderId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1" fillId="0" borderId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3" fillId="5" borderId="0" applyNumberFormat="0" applyBorder="0" applyAlignment="0" applyProtection="0"/>
    <xf numFmtId="0" fontId="34" fillId="3" borderId="4" applyNumberFormat="0" applyAlignment="0" applyProtection="0"/>
    <xf numFmtId="0" fontId="35" fillId="22" borderId="5" applyNumberFormat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9" borderId="4" applyNumberFormat="0" applyAlignment="0" applyProtection="0"/>
    <xf numFmtId="0" fontId="42" fillId="0" borderId="6" applyNumberFormat="0" applyFill="0" applyAlignment="0" applyProtection="0"/>
    <xf numFmtId="0" fontId="43" fillId="23" borderId="0" applyNumberFormat="0" applyBorder="0" applyAlignment="0" applyProtection="0"/>
    <xf numFmtId="0" fontId="31" fillId="24" borderId="10" applyNumberFormat="0" applyFont="0" applyAlignment="0" applyProtection="0"/>
    <xf numFmtId="0" fontId="44" fillId="3" borderId="11" applyNumberFormat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0" fontId="31" fillId="0" borderId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3" fillId="5" borderId="0" applyNumberFormat="0" applyBorder="0" applyAlignment="0" applyProtection="0"/>
    <xf numFmtId="0" fontId="34" fillId="3" borderId="4" applyNumberFormat="0" applyAlignment="0" applyProtection="0"/>
    <xf numFmtId="0" fontId="36" fillId="0" borderId="0" applyNumberFormat="0" applyFill="0" applyBorder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4" fillId="3" borderId="11" applyNumberFormat="0" applyAlignment="0" applyProtection="0"/>
    <xf numFmtId="0" fontId="45" fillId="0" borderId="0" applyNumberFormat="0" applyFill="0" applyBorder="0" applyAlignment="0" applyProtection="0"/>
    <xf numFmtId="0" fontId="34" fillId="3" borderId="13" applyNumberFormat="0" applyAlignment="0" applyProtection="0"/>
    <xf numFmtId="0" fontId="44" fillId="3" borderId="14" applyNumberFormat="0" applyAlignment="0" applyProtection="0"/>
    <xf numFmtId="0" fontId="46" fillId="0" borderId="15" applyNumberFormat="0" applyFill="0" applyAlignment="0" applyProtection="0"/>
    <xf numFmtId="0" fontId="34" fillId="3" borderId="13" applyNumberFormat="0" applyAlignment="0" applyProtection="0"/>
    <xf numFmtId="0" fontId="41" fillId="9" borderId="13" applyNumberFormat="0" applyAlignment="0" applyProtection="0"/>
    <xf numFmtId="0" fontId="31" fillId="24" borderId="16" applyNumberFormat="0" applyFont="0" applyAlignment="0" applyProtection="0"/>
    <xf numFmtId="0" fontId="44" fillId="3" borderId="14" applyNumberFormat="0" applyAlignment="0" applyProtection="0"/>
    <xf numFmtId="0" fontId="34" fillId="3" borderId="17" applyNumberFormat="0" applyAlignment="0" applyProtection="0"/>
    <xf numFmtId="0" fontId="44" fillId="3" borderId="18" applyNumberFormat="0" applyAlignment="0" applyProtection="0"/>
    <xf numFmtId="0" fontId="46" fillId="0" borderId="19" applyNumberFormat="0" applyFill="0" applyAlignment="0" applyProtection="0"/>
    <xf numFmtId="0" fontId="34" fillId="3" borderId="17" applyNumberFormat="0" applyAlignment="0" applyProtection="0"/>
    <xf numFmtId="0" fontId="41" fillId="9" borderId="17" applyNumberFormat="0" applyAlignment="0" applyProtection="0"/>
    <xf numFmtId="0" fontId="31" fillId="24" borderId="20" applyNumberFormat="0" applyFont="0" applyAlignment="0" applyProtection="0"/>
    <xf numFmtId="0" fontId="44" fillId="3" borderId="18" applyNumberFormat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4" fillId="3" borderId="21" applyNumberFormat="0" applyAlignment="0" applyProtection="0"/>
    <xf numFmtId="0" fontId="44" fillId="3" borderId="22" applyNumberFormat="0" applyAlignment="0" applyProtection="0"/>
    <xf numFmtId="0" fontId="46" fillId="0" borderId="23" applyNumberFormat="0" applyFill="0" applyAlignment="0" applyProtection="0"/>
    <xf numFmtId="0" fontId="34" fillId="3" borderId="21" applyNumberFormat="0" applyAlignment="0" applyProtection="0"/>
    <xf numFmtId="0" fontId="41" fillId="9" borderId="21" applyNumberFormat="0" applyAlignment="0" applyProtection="0"/>
    <xf numFmtId="0" fontId="31" fillId="24" borderId="24" applyNumberFormat="0" applyFont="0" applyAlignment="0" applyProtection="0"/>
    <xf numFmtId="0" fontId="44" fillId="3" borderId="22" applyNumberFormat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49" fillId="0" borderId="0"/>
    <xf numFmtId="43" fontId="49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7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50" fillId="0" borderId="0"/>
    <xf numFmtId="167" fontId="5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49" fillId="0" borderId="0"/>
    <xf numFmtId="43" fontId="4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19" fillId="0" borderId="0" xfId="0" applyFont="1"/>
    <xf numFmtId="43" fontId="19" fillId="0" borderId="0" xfId="2" applyFont="1"/>
    <xf numFmtId="43" fontId="19" fillId="0" borderId="0" xfId="10" applyFont="1" applyBorder="1"/>
    <xf numFmtId="0" fontId="19" fillId="0" borderId="0" xfId="7" applyFont="1"/>
    <xf numFmtId="0" fontId="22" fillId="0" borderId="0" xfId="7" applyFont="1"/>
    <xf numFmtId="0" fontId="17" fillId="0" borderId="0" xfId="7"/>
    <xf numFmtId="0" fontId="20" fillId="0" borderId="0" xfId="7" applyFont="1"/>
    <xf numFmtId="43" fontId="19" fillId="0" borderId="0" xfId="7" applyNumberFormat="1" applyFont="1"/>
    <xf numFmtId="4" fontId="29" fillId="0" borderId="0" xfId="7" applyNumberFormat="1" applyFont="1"/>
    <xf numFmtId="0" fontId="19" fillId="0" borderId="0" xfId="7" applyFont="1" applyAlignment="1">
      <alignment horizontal="center"/>
    </xf>
    <xf numFmtId="0" fontId="19" fillId="2" borderId="0" xfId="7" applyFont="1" applyFill="1"/>
    <xf numFmtId="43" fontId="25" fillId="0" borderId="0" xfId="10" applyFont="1" applyFill="1" applyAlignment="1">
      <alignment horizontal="center" wrapText="1"/>
    </xf>
    <xf numFmtId="0" fontId="51" fillId="0" borderId="0" xfId="0" applyFont="1"/>
    <xf numFmtId="0" fontId="25" fillId="0" borderId="0" xfId="7" applyFont="1" applyAlignment="1">
      <alignment horizontal="center"/>
    </xf>
    <xf numFmtId="0" fontId="25" fillId="0" borderId="0" xfId="7" applyFont="1" applyAlignment="1">
      <alignment horizontal="center" wrapText="1"/>
    </xf>
    <xf numFmtId="0" fontId="25" fillId="0" borderId="0" xfId="7" applyFont="1"/>
    <xf numFmtId="0" fontId="29" fillId="0" borderId="0" xfId="0" applyFont="1"/>
    <xf numFmtId="43" fontId="20" fillId="0" borderId="0" xfId="10" applyFont="1"/>
    <xf numFmtId="0" fontId="27" fillId="0" borderId="0" xfId="7" applyFont="1" applyAlignment="1">
      <alignment vertical="center"/>
    </xf>
    <xf numFmtId="0" fontId="52" fillId="0" borderId="0" xfId="7" applyFont="1" applyAlignment="1">
      <alignment vertical="center"/>
    </xf>
    <xf numFmtId="43" fontId="25" fillId="0" borderId="0" xfId="10" applyFont="1" applyBorder="1"/>
    <xf numFmtId="0" fontId="25" fillId="25" borderId="0" xfId="7" applyFont="1" applyFill="1"/>
    <xf numFmtId="0" fontId="25" fillId="0" borderId="0" xfId="7" applyFont="1" applyAlignment="1">
      <alignment horizontal="left" wrapText="1"/>
    </xf>
    <xf numFmtId="4" fontId="53" fillId="0" borderId="0" xfId="7" applyNumberFormat="1" applyFont="1"/>
    <xf numFmtId="0" fontId="19" fillId="0" borderId="0" xfId="7" applyFont="1" applyAlignment="1">
      <alignment horizontal="right"/>
    </xf>
    <xf numFmtId="4" fontId="29" fillId="0" borderId="0" xfId="7" applyNumberFormat="1" applyFont="1" applyAlignment="1">
      <alignment horizontal="right"/>
    </xf>
    <xf numFmtId="4" fontId="29" fillId="0" borderId="1" xfId="7" applyNumberFormat="1" applyFont="1" applyBorder="1" applyAlignment="1">
      <alignment horizontal="right"/>
    </xf>
    <xf numFmtId="4" fontId="53" fillId="0" borderId="0" xfId="7" applyNumberFormat="1" applyFont="1" applyAlignment="1">
      <alignment horizontal="right"/>
    </xf>
    <xf numFmtId="43" fontId="30" fillId="25" borderId="3" xfId="7" applyNumberFormat="1" applyFont="1" applyFill="1" applyBorder="1" applyAlignment="1">
      <alignment horizontal="right"/>
    </xf>
    <xf numFmtId="43" fontId="25" fillId="0" borderId="0" xfId="10" applyFont="1" applyBorder="1" applyAlignment="1">
      <alignment horizontal="right"/>
    </xf>
    <xf numFmtId="43" fontId="19" fillId="0" borderId="0" xfId="10" applyFont="1" applyFill="1" applyBorder="1"/>
    <xf numFmtId="43" fontId="19" fillId="0" borderId="0" xfId="2" applyFont="1" applyFill="1"/>
    <xf numFmtId="4" fontId="25" fillId="25" borderId="0" xfId="7" applyNumberFormat="1" applyFont="1" applyFill="1" applyAlignment="1">
      <alignment horizontal="right"/>
    </xf>
    <xf numFmtId="0" fontId="25" fillId="0" borderId="0" xfId="7" applyFont="1" applyAlignment="1">
      <alignment wrapText="1"/>
    </xf>
    <xf numFmtId="4" fontId="25" fillId="0" borderId="0" xfId="7" applyNumberFormat="1" applyFont="1" applyAlignment="1">
      <alignment horizontal="left"/>
    </xf>
    <xf numFmtId="4" fontId="25" fillId="0" borderId="0" xfId="7" applyNumberFormat="1" applyFont="1" applyAlignment="1">
      <alignment horizontal="right"/>
    </xf>
    <xf numFmtId="0" fontId="28" fillId="0" borderId="0" xfId="7" applyFont="1"/>
    <xf numFmtId="0" fontId="26" fillId="0" borderId="0" xfId="7" applyFont="1" applyAlignment="1">
      <alignment horizontal="left"/>
    </xf>
    <xf numFmtId="0" fontId="26" fillId="0" borderId="0" xfId="7" applyFont="1"/>
    <xf numFmtId="4" fontId="53" fillId="0" borderId="1" xfId="7" applyNumberFormat="1" applyFont="1" applyBorder="1" applyAlignment="1">
      <alignment horizontal="right"/>
    </xf>
    <xf numFmtId="4" fontId="19" fillId="0" borderId="0" xfId="7" applyNumberFormat="1" applyFont="1" applyAlignment="1">
      <alignment horizontal="right"/>
    </xf>
    <xf numFmtId="43" fontId="19" fillId="0" borderId="0" xfId="2" applyFont="1" applyAlignment="1">
      <alignment horizontal="right"/>
    </xf>
    <xf numFmtId="43" fontId="52" fillId="0" borderId="0" xfId="2" applyFont="1" applyFill="1" applyBorder="1" applyAlignment="1">
      <alignment vertical="center"/>
    </xf>
    <xf numFmtId="0" fontId="19" fillId="0" borderId="1" xfId="7" applyFont="1" applyBorder="1"/>
    <xf numFmtId="43" fontId="30" fillId="0" borderId="0" xfId="7" applyNumberFormat="1" applyFont="1" applyAlignment="1">
      <alignment horizontal="right"/>
    </xf>
    <xf numFmtId="43" fontId="19" fillId="0" borderId="1" xfId="2" applyFont="1" applyFill="1" applyBorder="1" applyAlignment="1">
      <alignment horizontal="right"/>
    </xf>
    <xf numFmtId="0" fontId="29" fillId="0" borderId="0" xfId="0" applyFont="1" applyAlignment="1">
      <alignment vertical="center"/>
    </xf>
    <xf numFmtId="43" fontId="17" fillId="2" borderId="0" xfId="2" applyFont="1" applyFill="1" applyAlignment="1">
      <alignment horizontal="right"/>
    </xf>
    <xf numFmtId="43" fontId="19" fillId="2" borderId="0" xfId="7" applyNumberFormat="1" applyFont="1" applyFill="1"/>
    <xf numFmtId="39" fontId="19" fillId="0" borderId="1" xfId="2" applyNumberFormat="1" applyFont="1" applyBorder="1" applyAlignment="1">
      <alignment horizontal="right"/>
    </xf>
    <xf numFmtId="0" fontId="25" fillId="0" borderId="2" xfId="7" applyFont="1" applyBorder="1" applyAlignment="1">
      <alignment horizontal="center"/>
    </xf>
    <xf numFmtId="0" fontId="25" fillId="0" borderId="1" xfId="7" applyFont="1" applyBorder="1" applyAlignment="1">
      <alignment horizontal="center"/>
    </xf>
    <xf numFmtId="0" fontId="25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8" fillId="0" borderId="0" xfId="7" applyFont="1" applyAlignment="1">
      <alignment horizontal="center"/>
    </xf>
    <xf numFmtId="43" fontId="25" fillId="0" borderId="0" xfId="10" applyFont="1" applyFill="1" applyAlignment="1">
      <alignment horizontal="center" wrapText="1"/>
    </xf>
  </cellXfs>
  <cellStyles count="158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12" xfId="157" xr:uid="{91429F4F-5AFB-46DB-9479-8A36484C5211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17" xfId="156" xr:uid="{25BA2E45-11A1-4A9A-8E38-0F5061CCBF42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00FF"/>
      <color rgb="FF66FFFF"/>
      <color rgb="FF00FFFF"/>
      <color rgb="FF007774"/>
      <color rgb="FF9F9FFF"/>
      <color rgb="FF93FFFF"/>
      <color rgb="FF9933FF"/>
      <color rgb="FF00F6F0"/>
      <color rgb="FF6600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3133725</xdr:colOff>
      <xdr:row>0</xdr:row>
      <xdr:rowOff>85725</xdr:rowOff>
    </xdr:from>
    <xdr:to>
      <xdr:col>1</xdr:col>
      <xdr:colOff>3809999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3725" y="85725"/>
          <a:ext cx="676274" cy="495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0</xdr:row>
      <xdr:rowOff>76200</xdr:rowOff>
    </xdr:from>
    <xdr:to>
      <xdr:col>3</xdr:col>
      <xdr:colOff>247649</xdr:colOff>
      <xdr:row>2</xdr:row>
      <xdr:rowOff>147975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19725" y="76200"/>
          <a:ext cx="847724" cy="5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0</xdr:row>
      <xdr:rowOff>0</xdr:rowOff>
    </xdr:from>
    <xdr:to>
      <xdr:col>1</xdr:col>
      <xdr:colOff>1905001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0"/>
          <a:ext cx="1381126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s%20Cabral\Desktop\1%20A%20OIA%20DIGEGA%20MC%20%20(OF.%20LIBRE%20ACCESO%20A%20LA%20INFORMACION\DOCUMENTACION%20QUE%20SE%20DEBE%20SUBIR%20AL%20PORTAL%20DE%20DIGEGA\2024\AGOSTO\Informe%20Financiero%20Agosto%202024.xlsx" TargetMode="External"/><Relationship Id="rId1" Type="http://schemas.openxmlformats.org/officeDocument/2006/relationships/externalLinkPath" Target="Informe%20Financiero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BALANCE GRAL. AGOST 2024"/>
      <sheetName val="G Y P AGOSTO 2024"/>
      <sheetName val="Ejec. gastos y aplic. AGO. 2024"/>
      <sheetName val="LIBRO GRAL .MEGAL. AGO. 2024"/>
      <sheetName val="DESEM. SAN.A. CODIF. AGO. 2024"/>
      <sheetName val="RES. CODIF. MEGAL. JUL. 2024"/>
      <sheetName val="LIBRO BCO. CTA. PPC. AGO. 24"/>
      <sheetName val="DESEMBS. CODIF.PPC. AGOSTO2 (2)"/>
      <sheetName val="RES. CODIF. PPC AGOSTO2024"/>
      <sheetName val="Imputacion AGOSTO 2024"/>
      <sheetName val="CUENTAS X PAGAR AGOST 2024"/>
      <sheetName val="Ejecucion y Aplicaciones Financ"/>
      <sheetName val="CONC.NOM. ELECT. AGOSTO  .24"/>
    </sheetNames>
    <sheetDataSet>
      <sheetData sheetId="0"/>
      <sheetData sheetId="1">
        <row r="201">
          <cell r="E201">
            <v>-437064.89000000805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7774"/>
    <pageSetUpPr fitToPage="1"/>
  </sheetPr>
  <dimension ref="B1:J92"/>
  <sheetViews>
    <sheetView tabSelected="1" showWhiteSpace="0" topLeftCell="B23" zoomScaleNormal="100" workbookViewId="0">
      <selection activeCell="F72" sqref="F72"/>
    </sheetView>
  </sheetViews>
  <sheetFormatPr baseColWidth="10" defaultColWidth="11.42578125" defaultRowHeight="12.75" x14ac:dyDescent="0.2"/>
  <cols>
    <col min="1" max="1" width="0" style="6" hidden="1" customWidth="1"/>
    <col min="2" max="2" width="67" style="6" customWidth="1"/>
    <col min="3" max="3" width="23.28515625" style="6" customWidth="1"/>
    <col min="4" max="4" width="16.85546875" style="6" bestFit="1" customWidth="1"/>
    <col min="5" max="5" width="23.140625" style="6" customWidth="1"/>
    <col min="6" max="6" width="17" style="6" bestFit="1" customWidth="1"/>
    <col min="7" max="7" width="11.42578125" style="6"/>
    <col min="8" max="8" width="13.7109375" style="6" bestFit="1" customWidth="1"/>
    <col min="9" max="217" width="11.42578125" style="6"/>
    <col min="218" max="218" width="67.85546875" style="6" customWidth="1"/>
    <col min="219" max="219" width="21.28515625" style="6" customWidth="1"/>
    <col min="220" max="220" width="19.28515625" style="6" customWidth="1"/>
    <col min="221" max="473" width="11.42578125" style="6"/>
    <col min="474" max="474" width="67.85546875" style="6" customWidth="1"/>
    <col min="475" max="475" width="21.28515625" style="6" customWidth="1"/>
    <col min="476" max="476" width="19.28515625" style="6" customWidth="1"/>
    <col min="477" max="729" width="11.42578125" style="6"/>
    <col min="730" max="730" width="67.85546875" style="6" customWidth="1"/>
    <col min="731" max="731" width="21.28515625" style="6" customWidth="1"/>
    <col min="732" max="732" width="19.28515625" style="6" customWidth="1"/>
    <col min="733" max="985" width="11.42578125" style="6"/>
    <col min="986" max="986" width="67.85546875" style="6" customWidth="1"/>
    <col min="987" max="987" width="21.28515625" style="6" customWidth="1"/>
    <col min="988" max="988" width="19.28515625" style="6" customWidth="1"/>
    <col min="989" max="1241" width="11.42578125" style="6"/>
    <col min="1242" max="1242" width="67.85546875" style="6" customWidth="1"/>
    <col min="1243" max="1243" width="21.28515625" style="6" customWidth="1"/>
    <col min="1244" max="1244" width="19.28515625" style="6" customWidth="1"/>
    <col min="1245" max="1497" width="11.42578125" style="6"/>
    <col min="1498" max="1498" width="67.85546875" style="6" customWidth="1"/>
    <col min="1499" max="1499" width="21.28515625" style="6" customWidth="1"/>
    <col min="1500" max="1500" width="19.28515625" style="6" customWidth="1"/>
    <col min="1501" max="1753" width="11.42578125" style="6"/>
    <col min="1754" max="1754" width="67.85546875" style="6" customWidth="1"/>
    <col min="1755" max="1755" width="21.28515625" style="6" customWidth="1"/>
    <col min="1756" max="1756" width="19.28515625" style="6" customWidth="1"/>
    <col min="1757" max="2009" width="11.42578125" style="6"/>
    <col min="2010" max="2010" width="67.85546875" style="6" customWidth="1"/>
    <col min="2011" max="2011" width="21.28515625" style="6" customWidth="1"/>
    <col min="2012" max="2012" width="19.28515625" style="6" customWidth="1"/>
    <col min="2013" max="2265" width="11.42578125" style="6"/>
    <col min="2266" max="2266" width="67.85546875" style="6" customWidth="1"/>
    <col min="2267" max="2267" width="21.28515625" style="6" customWidth="1"/>
    <col min="2268" max="2268" width="19.28515625" style="6" customWidth="1"/>
    <col min="2269" max="2521" width="11.42578125" style="6"/>
    <col min="2522" max="2522" width="67.85546875" style="6" customWidth="1"/>
    <col min="2523" max="2523" width="21.28515625" style="6" customWidth="1"/>
    <col min="2524" max="2524" width="19.28515625" style="6" customWidth="1"/>
    <col min="2525" max="2777" width="11.42578125" style="6"/>
    <col min="2778" max="2778" width="67.85546875" style="6" customWidth="1"/>
    <col min="2779" max="2779" width="21.28515625" style="6" customWidth="1"/>
    <col min="2780" max="2780" width="19.28515625" style="6" customWidth="1"/>
    <col min="2781" max="3033" width="11.42578125" style="6"/>
    <col min="3034" max="3034" width="67.85546875" style="6" customWidth="1"/>
    <col min="3035" max="3035" width="21.28515625" style="6" customWidth="1"/>
    <col min="3036" max="3036" width="19.28515625" style="6" customWidth="1"/>
    <col min="3037" max="3289" width="11.42578125" style="6"/>
    <col min="3290" max="3290" width="67.85546875" style="6" customWidth="1"/>
    <col min="3291" max="3291" width="21.28515625" style="6" customWidth="1"/>
    <col min="3292" max="3292" width="19.28515625" style="6" customWidth="1"/>
    <col min="3293" max="3545" width="11.42578125" style="6"/>
    <col min="3546" max="3546" width="67.85546875" style="6" customWidth="1"/>
    <col min="3547" max="3547" width="21.28515625" style="6" customWidth="1"/>
    <col min="3548" max="3548" width="19.28515625" style="6" customWidth="1"/>
    <col min="3549" max="3801" width="11.42578125" style="6"/>
    <col min="3802" max="3802" width="67.85546875" style="6" customWidth="1"/>
    <col min="3803" max="3803" width="21.28515625" style="6" customWidth="1"/>
    <col min="3804" max="3804" width="19.28515625" style="6" customWidth="1"/>
    <col min="3805" max="4057" width="11.42578125" style="6"/>
    <col min="4058" max="4058" width="67.85546875" style="6" customWidth="1"/>
    <col min="4059" max="4059" width="21.28515625" style="6" customWidth="1"/>
    <col min="4060" max="4060" width="19.28515625" style="6" customWidth="1"/>
    <col min="4061" max="4313" width="11.42578125" style="6"/>
    <col min="4314" max="4314" width="67.85546875" style="6" customWidth="1"/>
    <col min="4315" max="4315" width="21.28515625" style="6" customWidth="1"/>
    <col min="4316" max="4316" width="19.28515625" style="6" customWidth="1"/>
    <col min="4317" max="4569" width="11.42578125" style="6"/>
    <col min="4570" max="4570" width="67.85546875" style="6" customWidth="1"/>
    <col min="4571" max="4571" width="21.28515625" style="6" customWidth="1"/>
    <col min="4572" max="4572" width="19.28515625" style="6" customWidth="1"/>
    <col min="4573" max="4825" width="11.42578125" style="6"/>
    <col min="4826" max="4826" width="67.85546875" style="6" customWidth="1"/>
    <col min="4827" max="4827" width="21.28515625" style="6" customWidth="1"/>
    <col min="4828" max="4828" width="19.28515625" style="6" customWidth="1"/>
    <col min="4829" max="5081" width="11.42578125" style="6"/>
    <col min="5082" max="5082" width="67.85546875" style="6" customWidth="1"/>
    <col min="5083" max="5083" width="21.28515625" style="6" customWidth="1"/>
    <col min="5084" max="5084" width="19.28515625" style="6" customWidth="1"/>
    <col min="5085" max="5337" width="11.42578125" style="6"/>
    <col min="5338" max="5338" width="67.85546875" style="6" customWidth="1"/>
    <col min="5339" max="5339" width="21.28515625" style="6" customWidth="1"/>
    <col min="5340" max="5340" width="19.28515625" style="6" customWidth="1"/>
    <col min="5341" max="5593" width="11.42578125" style="6"/>
    <col min="5594" max="5594" width="67.85546875" style="6" customWidth="1"/>
    <col min="5595" max="5595" width="21.28515625" style="6" customWidth="1"/>
    <col min="5596" max="5596" width="19.28515625" style="6" customWidth="1"/>
    <col min="5597" max="5849" width="11.42578125" style="6"/>
    <col min="5850" max="5850" width="67.85546875" style="6" customWidth="1"/>
    <col min="5851" max="5851" width="21.28515625" style="6" customWidth="1"/>
    <col min="5852" max="5852" width="19.28515625" style="6" customWidth="1"/>
    <col min="5853" max="6105" width="11.42578125" style="6"/>
    <col min="6106" max="6106" width="67.85546875" style="6" customWidth="1"/>
    <col min="6107" max="6107" width="21.28515625" style="6" customWidth="1"/>
    <col min="6108" max="6108" width="19.28515625" style="6" customWidth="1"/>
    <col min="6109" max="6361" width="11.42578125" style="6"/>
    <col min="6362" max="6362" width="67.85546875" style="6" customWidth="1"/>
    <col min="6363" max="6363" width="21.28515625" style="6" customWidth="1"/>
    <col min="6364" max="6364" width="19.28515625" style="6" customWidth="1"/>
    <col min="6365" max="6617" width="11.42578125" style="6"/>
    <col min="6618" max="6618" width="67.85546875" style="6" customWidth="1"/>
    <col min="6619" max="6619" width="21.28515625" style="6" customWidth="1"/>
    <col min="6620" max="6620" width="19.28515625" style="6" customWidth="1"/>
    <col min="6621" max="6873" width="11.42578125" style="6"/>
    <col min="6874" max="6874" width="67.85546875" style="6" customWidth="1"/>
    <col min="6875" max="6875" width="21.28515625" style="6" customWidth="1"/>
    <col min="6876" max="6876" width="19.28515625" style="6" customWidth="1"/>
    <col min="6877" max="7129" width="11.42578125" style="6"/>
    <col min="7130" max="7130" width="67.85546875" style="6" customWidth="1"/>
    <col min="7131" max="7131" width="21.28515625" style="6" customWidth="1"/>
    <col min="7132" max="7132" width="19.28515625" style="6" customWidth="1"/>
    <col min="7133" max="7385" width="11.42578125" style="6"/>
    <col min="7386" max="7386" width="67.85546875" style="6" customWidth="1"/>
    <col min="7387" max="7387" width="21.28515625" style="6" customWidth="1"/>
    <col min="7388" max="7388" width="19.28515625" style="6" customWidth="1"/>
    <col min="7389" max="7641" width="11.42578125" style="6"/>
    <col min="7642" max="7642" width="67.85546875" style="6" customWidth="1"/>
    <col min="7643" max="7643" width="21.28515625" style="6" customWidth="1"/>
    <col min="7644" max="7644" width="19.28515625" style="6" customWidth="1"/>
    <col min="7645" max="7897" width="11.42578125" style="6"/>
    <col min="7898" max="7898" width="67.85546875" style="6" customWidth="1"/>
    <col min="7899" max="7899" width="21.28515625" style="6" customWidth="1"/>
    <col min="7900" max="7900" width="19.28515625" style="6" customWidth="1"/>
    <col min="7901" max="8153" width="11.42578125" style="6"/>
    <col min="8154" max="8154" width="67.85546875" style="6" customWidth="1"/>
    <col min="8155" max="8155" width="21.28515625" style="6" customWidth="1"/>
    <col min="8156" max="8156" width="19.28515625" style="6" customWidth="1"/>
    <col min="8157" max="8409" width="11.42578125" style="6"/>
    <col min="8410" max="8410" width="67.85546875" style="6" customWidth="1"/>
    <col min="8411" max="8411" width="21.28515625" style="6" customWidth="1"/>
    <col min="8412" max="8412" width="19.28515625" style="6" customWidth="1"/>
    <col min="8413" max="8665" width="11.42578125" style="6"/>
    <col min="8666" max="8666" width="67.85546875" style="6" customWidth="1"/>
    <col min="8667" max="8667" width="21.28515625" style="6" customWidth="1"/>
    <col min="8668" max="8668" width="19.28515625" style="6" customWidth="1"/>
    <col min="8669" max="8921" width="11.42578125" style="6"/>
    <col min="8922" max="8922" width="67.85546875" style="6" customWidth="1"/>
    <col min="8923" max="8923" width="21.28515625" style="6" customWidth="1"/>
    <col min="8924" max="8924" width="19.28515625" style="6" customWidth="1"/>
    <col min="8925" max="9177" width="11.42578125" style="6"/>
    <col min="9178" max="9178" width="67.85546875" style="6" customWidth="1"/>
    <col min="9179" max="9179" width="21.28515625" style="6" customWidth="1"/>
    <col min="9180" max="9180" width="19.28515625" style="6" customWidth="1"/>
    <col min="9181" max="9433" width="11.42578125" style="6"/>
    <col min="9434" max="9434" width="67.85546875" style="6" customWidth="1"/>
    <col min="9435" max="9435" width="21.28515625" style="6" customWidth="1"/>
    <col min="9436" max="9436" width="19.28515625" style="6" customWidth="1"/>
    <col min="9437" max="9689" width="11.42578125" style="6"/>
    <col min="9690" max="9690" width="67.85546875" style="6" customWidth="1"/>
    <col min="9691" max="9691" width="21.28515625" style="6" customWidth="1"/>
    <col min="9692" max="9692" width="19.28515625" style="6" customWidth="1"/>
    <col min="9693" max="9945" width="11.42578125" style="6"/>
    <col min="9946" max="9946" width="67.85546875" style="6" customWidth="1"/>
    <col min="9947" max="9947" width="21.28515625" style="6" customWidth="1"/>
    <col min="9948" max="9948" width="19.28515625" style="6" customWidth="1"/>
    <col min="9949" max="10201" width="11.42578125" style="6"/>
    <col min="10202" max="10202" width="67.85546875" style="6" customWidth="1"/>
    <col min="10203" max="10203" width="21.28515625" style="6" customWidth="1"/>
    <col min="10204" max="10204" width="19.28515625" style="6" customWidth="1"/>
    <col min="10205" max="10457" width="11.42578125" style="6"/>
    <col min="10458" max="10458" width="67.85546875" style="6" customWidth="1"/>
    <col min="10459" max="10459" width="21.28515625" style="6" customWidth="1"/>
    <col min="10460" max="10460" width="19.28515625" style="6" customWidth="1"/>
    <col min="10461" max="10713" width="11.42578125" style="6"/>
    <col min="10714" max="10714" width="67.85546875" style="6" customWidth="1"/>
    <col min="10715" max="10715" width="21.28515625" style="6" customWidth="1"/>
    <col min="10716" max="10716" width="19.28515625" style="6" customWidth="1"/>
    <col min="10717" max="10969" width="11.42578125" style="6"/>
    <col min="10970" max="10970" width="67.85546875" style="6" customWidth="1"/>
    <col min="10971" max="10971" width="21.28515625" style="6" customWidth="1"/>
    <col min="10972" max="10972" width="19.28515625" style="6" customWidth="1"/>
    <col min="10973" max="11225" width="11.42578125" style="6"/>
    <col min="11226" max="11226" width="67.85546875" style="6" customWidth="1"/>
    <col min="11227" max="11227" width="21.28515625" style="6" customWidth="1"/>
    <col min="11228" max="11228" width="19.28515625" style="6" customWidth="1"/>
    <col min="11229" max="11481" width="11.42578125" style="6"/>
    <col min="11482" max="11482" width="67.85546875" style="6" customWidth="1"/>
    <col min="11483" max="11483" width="21.28515625" style="6" customWidth="1"/>
    <col min="11484" max="11484" width="19.28515625" style="6" customWidth="1"/>
    <col min="11485" max="11737" width="11.42578125" style="6"/>
    <col min="11738" max="11738" width="67.85546875" style="6" customWidth="1"/>
    <col min="11739" max="11739" width="21.28515625" style="6" customWidth="1"/>
    <col min="11740" max="11740" width="19.28515625" style="6" customWidth="1"/>
    <col min="11741" max="11993" width="11.42578125" style="6"/>
    <col min="11994" max="11994" width="67.85546875" style="6" customWidth="1"/>
    <col min="11995" max="11995" width="21.28515625" style="6" customWidth="1"/>
    <col min="11996" max="11996" width="19.28515625" style="6" customWidth="1"/>
    <col min="11997" max="12249" width="11.42578125" style="6"/>
    <col min="12250" max="12250" width="67.85546875" style="6" customWidth="1"/>
    <col min="12251" max="12251" width="21.28515625" style="6" customWidth="1"/>
    <col min="12252" max="12252" width="19.28515625" style="6" customWidth="1"/>
    <col min="12253" max="12505" width="11.42578125" style="6"/>
    <col min="12506" max="12506" width="67.85546875" style="6" customWidth="1"/>
    <col min="12507" max="12507" width="21.28515625" style="6" customWidth="1"/>
    <col min="12508" max="12508" width="19.28515625" style="6" customWidth="1"/>
    <col min="12509" max="12761" width="11.42578125" style="6"/>
    <col min="12762" max="12762" width="67.85546875" style="6" customWidth="1"/>
    <col min="12763" max="12763" width="21.28515625" style="6" customWidth="1"/>
    <col min="12764" max="12764" width="19.28515625" style="6" customWidth="1"/>
    <col min="12765" max="13017" width="11.42578125" style="6"/>
    <col min="13018" max="13018" width="67.85546875" style="6" customWidth="1"/>
    <col min="13019" max="13019" width="21.28515625" style="6" customWidth="1"/>
    <col min="13020" max="13020" width="19.28515625" style="6" customWidth="1"/>
    <col min="13021" max="13273" width="11.42578125" style="6"/>
    <col min="13274" max="13274" width="67.85546875" style="6" customWidth="1"/>
    <col min="13275" max="13275" width="21.28515625" style="6" customWidth="1"/>
    <col min="13276" max="13276" width="19.28515625" style="6" customWidth="1"/>
    <col min="13277" max="13529" width="11.42578125" style="6"/>
    <col min="13530" max="13530" width="67.85546875" style="6" customWidth="1"/>
    <col min="13531" max="13531" width="21.28515625" style="6" customWidth="1"/>
    <col min="13532" max="13532" width="19.28515625" style="6" customWidth="1"/>
    <col min="13533" max="13785" width="11.42578125" style="6"/>
    <col min="13786" max="13786" width="67.85546875" style="6" customWidth="1"/>
    <col min="13787" max="13787" width="21.28515625" style="6" customWidth="1"/>
    <col min="13788" max="13788" width="19.28515625" style="6" customWidth="1"/>
    <col min="13789" max="14041" width="11.42578125" style="6"/>
    <col min="14042" max="14042" width="67.85546875" style="6" customWidth="1"/>
    <col min="14043" max="14043" width="21.28515625" style="6" customWidth="1"/>
    <col min="14044" max="14044" width="19.28515625" style="6" customWidth="1"/>
    <col min="14045" max="14297" width="11.42578125" style="6"/>
    <col min="14298" max="14298" width="67.85546875" style="6" customWidth="1"/>
    <col min="14299" max="14299" width="21.28515625" style="6" customWidth="1"/>
    <col min="14300" max="14300" width="19.28515625" style="6" customWidth="1"/>
    <col min="14301" max="14553" width="11.42578125" style="6"/>
    <col min="14554" max="14554" width="67.85546875" style="6" customWidth="1"/>
    <col min="14555" max="14555" width="21.28515625" style="6" customWidth="1"/>
    <col min="14556" max="14556" width="19.28515625" style="6" customWidth="1"/>
    <col min="14557" max="14809" width="11.42578125" style="6"/>
    <col min="14810" max="14810" width="67.85546875" style="6" customWidth="1"/>
    <col min="14811" max="14811" width="21.28515625" style="6" customWidth="1"/>
    <col min="14812" max="14812" width="19.28515625" style="6" customWidth="1"/>
    <col min="14813" max="15065" width="11.42578125" style="6"/>
    <col min="15066" max="15066" width="67.85546875" style="6" customWidth="1"/>
    <col min="15067" max="15067" width="21.28515625" style="6" customWidth="1"/>
    <col min="15068" max="15068" width="19.28515625" style="6" customWidth="1"/>
    <col min="15069" max="15321" width="11.42578125" style="6"/>
    <col min="15322" max="15322" width="67.85546875" style="6" customWidth="1"/>
    <col min="15323" max="15323" width="21.28515625" style="6" customWidth="1"/>
    <col min="15324" max="15324" width="19.28515625" style="6" customWidth="1"/>
    <col min="15325" max="15577" width="11.42578125" style="6"/>
    <col min="15578" max="15578" width="67.85546875" style="6" customWidth="1"/>
    <col min="15579" max="15579" width="21.28515625" style="6" customWidth="1"/>
    <col min="15580" max="15580" width="19.28515625" style="6" customWidth="1"/>
    <col min="15581" max="15833" width="11.42578125" style="6"/>
    <col min="15834" max="15834" width="67.85546875" style="6" customWidth="1"/>
    <col min="15835" max="15835" width="21.28515625" style="6" customWidth="1"/>
    <col min="15836" max="15836" width="19.28515625" style="6" customWidth="1"/>
    <col min="15837" max="16089" width="11.42578125" style="6"/>
    <col min="16090" max="16090" width="67.85546875" style="6" customWidth="1"/>
    <col min="16091" max="16091" width="21.28515625" style="6" customWidth="1"/>
    <col min="16092" max="16092" width="19.28515625" style="6" customWidth="1"/>
    <col min="16093" max="16384" width="11.42578125" style="6"/>
  </cols>
  <sheetData>
    <row r="1" spans="2:6" ht="16.5" customHeight="1" x14ac:dyDescent="0.2"/>
    <row r="2" spans="2:6" s="4" customFormat="1" ht="21" customHeight="1" x14ac:dyDescent="0.2">
      <c r="B2" s="7"/>
      <c r="C2" s="18"/>
      <c r="D2" s="18"/>
    </row>
    <row r="3" spans="2:6" s="4" customFormat="1" ht="18.75" customHeight="1" x14ac:dyDescent="0.2">
      <c r="B3" s="7"/>
      <c r="C3" s="18"/>
      <c r="D3" s="18"/>
    </row>
    <row r="4" spans="2:6" s="4" customFormat="1" ht="16.5" customHeight="1" x14ac:dyDescent="0.2">
      <c r="B4" s="53" t="s">
        <v>2</v>
      </c>
      <c r="C4" s="53"/>
      <c r="D4" s="53"/>
    </row>
    <row r="5" spans="2:6" s="5" customFormat="1" ht="16.5" customHeight="1" x14ac:dyDescent="0.25">
      <c r="B5" s="55" t="s">
        <v>3</v>
      </c>
      <c r="C5" s="55"/>
      <c r="D5" s="55"/>
    </row>
    <row r="6" spans="2:6" s="4" customFormat="1" ht="16.5" x14ac:dyDescent="0.25">
      <c r="B6" s="56" t="s">
        <v>4</v>
      </c>
      <c r="C6" s="56"/>
      <c r="D6" s="56"/>
      <c r="F6" s="2"/>
    </row>
    <row r="7" spans="2:6" s="4" customFormat="1" ht="16.5" x14ac:dyDescent="0.25">
      <c r="B7" s="57" t="s">
        <v>5</v>
      </c>
      <c r="C7" s="57"/>
      <c r="D7" s="57"/>
      <c r="E7" s="2"/>
      <c r="F7" s="2"/>
    </row>
    <row r="8" spans="2:6" s="4" customFormat="1" ht="14.25" x14ac:dyDescent="0.2">
      <c r="B8" s="58" t="s">
        <v>61</v>
      </c>
      <c r="C8" s="58"/>
      <c r="D8" s="58"/>
      <c r="F8" s="2"/>
    </row>
    <row r="9" spans="2:6" s="4" customFormat="1" x14ac:dyDescent="0.2">
      <c r="B9" s="53" t="s">
        <v>63</v>
      </c>
      <c r="C9" s="53"/>
      <c r="D9" s="53"/>
      <c r="F9" s="8"/>
    </row>
    <row r="10" spans="2:6" s="4" customFormat="1" x14ac:dyDescent="0.2">
      <c r="B10" s="54" t="s">
        <v>6</v>
      </c>
      <c r="C10" s="54"/>
      <c r="D10" s="54"/>
      <c r="E10" s="2"/>
      <c r="F10" s="2"/>
    </row>
    <row r="11" spans="2:6" s="4" customFormat="1" ht="18" customHeight="1" x14ac:dyDescent="0.25">
      <c r="B11" s="38" t="s">
        <v>7</v>
      </c>
      <c r="D11" s="14"/>
      <c r="E11" s="2"/>
    </row>
    <row r="12" spans="2:6" s="4" customFormat="1" ht="20.25" customHeight="1" x14ac:dyDescent="0.2">
      <c r="B12" s="37" t="s">
        <v>8</v>
      </c>
      <c r="D12" s="3"/>
    </row>
    <row r="13" spans="2:6" s="4" customFormat="1" ht="20.25" customHeight="1" thickBot="1" x14ac:dyDescent="0.25">
      <c r="B13" s="4" t="s">
        <v>9</v>
      </c>
      <c r="C13" s="46">
        <v>7780309.3099999996</v>
      </c>
      <c r="D13" s="9"/>
      <c r="E13" s="8"/>
    </row>
    <row r="14" spans="2:6" s="4" customFormat="1" ht="19.5" customHeight="1" x14ac:dyDescent="0.2">
      <c r="B14" s="35" t="s">
        <v>55</v>
      </c>
      <c r="C14" s="36">
        <f>+C13</f>
        <v>7780309.3099999996</v>
      </c>
      <c r="D14" s="9"/>
    </row>
    <row r="15" spans="2:6" s="4" customFormat="1" x14ac:dyDescent="0.2">
      <c r="B15" s="16"/>
      <c r="C15" s="25"/>
      <c r="D15" s="9"/>
    </row>
    <row r="16" spans="2:6" s="4" customFormat="1" ht="14.25" x14ac:dyDescent="0.2">
      <c r="B16" s="37" t="s">
        <v>10</v>
      </c>
      <c r="C16" s="25"/>
      <c r="D16" s="9"/>
    </row>
    <row r="17" spans="2:10" s="4" customFormat="1" x14ac:dyDescent="0.2">
      <c r="B17" s="13" t="s">
        <v>11</v>
      </c>
      <c r="C17" s="26">
        <v>16219800</v>
      </c>
      <c r="D17" s="9"/>
    </row>
    <row r="18" spans="2:10" s="4" customFormat="1" x14ac:dyDescent="0.2">
      <c r="B18" s="13" t="s">
        <v>12</v>
      </c>
      <c r="C18" s="26">
        <v>66407615</v>
      </c>
      <c r="D18" s="9"/>
    </row>
    <row r="19" spans="2:10" s="4" customFormat="1" x14ac:dyDescent="0.2">
      <c r="B19" s="1" t="s">
        <v>13</v>
      </c>
      <c r="C19" s="26">
        <v>1120471.81</v>
      </c>
      <c r="D19" s="9"/>
      <c r="E19" s="19"/>
      <c r="F19" s="43"/>
    </row>
    <row r="20" spans="2:10" s="11" customFormat="1" x14ac:dyDescent="0.2">
      <c r="B20" s="13" t="s">
        <v>14</v>
      </c>
      <c r="C20" s="26">
        <v>1871440.76</v>
      </c>
      <c r="D20" s="9"/>
      <c r="E20" s="19"/>
      <c r="F20" s="43"/>
      <c r="G20" s="4"/>
      <c r="H20" s="4"/>
      <c r="I20" s="4"/>
      <c r="J20" s="4"/>
    </row>
    <row r="21" spans="2:10" s="4" customFormat="1" x14ac:dyDescent="0.2">
      <c r="B21" s="13" t="s">
        <v>15</v>
      </c>
      <c r="C21" s="26">
        <v>289690.42</v>
      </c>
      <c r="D21" s="9"/>
      <c r="E21" s="20"/>
      <c r="F21" s="43"/>
    </row>
    <row r="22" spans="2:10" s="4" customFormat="1" x14ac:dyDescent="0.2">
      <c r="B22" s="13" t="s">
        <v>16</v>
      </c>
      <c r="C22" s="26">
        <f>7148634.9+16727.68</f>
        <v>7165362.5800000001</v>
      </c>
      <c r="D22" s="9"/>
      <c r="E22" s="20"/>
      <c r="F22" s="43"/>
    </row>
    <row r="23" spans="2:10" s="4" customFormat="1" x14ac:dyDescent="0.2">
      <c r="B23" s="13" t="s">
        <v>17</v>
      </c>
      <c r="C23" s="26">
        <v>97702249.099999994</v>
      </c>
      <c r="D23" s="9"/>
    </row>
    <row r="24" spans="2:10" s="4" customFormat="1" ht="15" customHeight="1" x14ac:dyDescent="0.2">
      <c r="B24" s="1" t="s">
        <v>18</v>
      </c>
      <c r="C24" s="26">
        <f>6231803.38+14750+242926.6</f>
        <v>6489479.9799999995</v>
      </c>
      <c r="D24" s="9"/>
    </row>
    <row r="25" spans="2:10" s="4" customFormat="1" x14ac:dyDescent="0.2">
      <c r="B25" s="13" t="s">
        <v>19</v>
      </c>
      <c r="C25" s="26">
        <v>598604.02</v>
      </c>
      <c r="D25" s="9"/>
    </row>
    <row r="26" spans="2:10" s="4" customFormat="1" x14ac:dyDescent="0.2">
      <c r="B26" s="13" t="s">
        <v>20</v>
      </c>
      <c r="C26" s="26">
        <v>285699.15000000002</v>
      </c>
      <c r="D26" s="9"/>
    </row>
    <row r="27" spans="2:10" s="4" customFormat="1" x14ac:dyDescent="0.2">
      <c r="B27" s="17" t="s">
        <v>21</v>
      </c>
      <c r="C27" s="26">
        <f>9354.8+545141.78</f>
        <v>554496.58000000007</v>
      </c>
      <c r="D27" s="9"/>
    </row>
    <row r="28" spans="2:10" s="4" customFormat="1" ht="14.25" customHeight="1" x14ac:dyDescent="0.2">
      <c r="B28" s="17" t="s">
        <v>22</v>
      </c>
      <c r="C28" s="26">
        <v>27885.25</v>
      </c>
      <c r="D28" s="9"/>
    </row>
    <row r="29" spans="2:10" s="4" customFormat="1" ht="13.5" customHeight="1" x14ac:dyDescent="0.2">
      <c r="B29" s="17" t="s">
        <v>23</v>
      </c>
      <c r="C29" s="26">
        <f>490348.7+8000</f>
        <v>498348.7</v>
      </c>
      <c r="D29" s="9"/>
    </row>
    <row r="30" spans="2:10" s="4" customFormat="1" ht="11.25" customHeight="1" x14ac:dyDescent="0.2">
      <c r="B30" s="17" t="s">
        <v>49</v>
      </c>
      <c r="C30" s="26">
        <v>4050.02</v>
      </c>
      <c r="D30" s="9"/>
    </row>
    <row r="31" spans="2:10" s="4" customFormat="1" x14ac:dyDescent="0.2">
      <c r="B31" s="17" t="s">
        <v>24</v>
      </c>
      <c r="C31" s="26">
        <v>1567934.8499999999</v>
      </c>
      <c r="D31" s="9"/>
    </row>
    <row r="32" spans="2:10" s="4" customFormat="1" x14ac:dyDescent="0.2">
      <c r="B32" s="17" t="s">
        <v>25</v>
      </c>
      <c r="C32" s="26">
        <v>1574731</v>
      </c>
      <c r="D32" s="9"/>
    </row>
    <row r="33" spans="2:4" s="4" customFormat="1" x14ac:dyDescent="0.2">
      <c r="B33" s="17" t="s">
        <v>26</v>
      </c>
      <c r="C33" s="26">
        <f>4039039.97+111675</f>
        <v>4150714.97</v>
      </c>
      <c r="D33" s="9"/>
    </row>
    <row r="34" spans="2:4" s="4" customFormat="1" x14ac:dyDescent="0.2">
      <c r="B34" s="13" t="s">
        <v>53</v>
      </c>
      <c r="C34" s="26">
        <v>744500</v>
      </c>
      <c r="D34" s="9"/>
    </row>
    <row r="35" spans="2:4" s="4" customFormat="1" x14ac:dyDescent="0.2">
      <c r="B35" s="13" t="s">
        <v>27</v>
      </c>
      <c r="C35" s="26">
        <v>46400</v>
      </c>
      <c r="D35" s="9"/>
    </row>
    <row r="36" spans="2:4" s="4" customFormat="1" x14ac:dyDescent="0.2">
      <c r="B36" s="13" t="s">
        <v>28</v>
      </c>
      <c r="C36" s="26">
        <v>3890834.25</v>
      </c>
      <c r="D36" s="9"/>
    </row>
    <row r="37" spans="2:4" s="4" customFormat="1" x14ac:dyDescent="0.2">
      <c r="B37" s="13" t="s">
        <v>29</v>
      </c>
      <c r="C37" s="26">
        <v>782076.38</v>
      </c>
      <c r="D37" s="9"/>
    </row>
    <row r="38" spans="2:4" s="4" customFormat="1" x14ac:dyDescent="0.2">
      <c r="B38" s="1" t="s">
        <v>30</v>
      </c>
      <c r="C38" s="26">
        <v>124736.77</v>
      </c>
      <c r="D38" s="9"/>
    </row>
    <row r="39" spans="2:4" s="4" customFormat="1" x14ac:dyDescent="0.2">
      <c r="B39" s="13" t="s">
        <v>31</v>
      </c>
      <c r="C39" s="26">
        <v>2327722.7599999998</v>
      </c>
      <c r="D39" s="9"/>
    </row>
    <row r="40" spans="2:4" s="4" customFormat="1" x14ac:dyDescent="0.2">
      <c r="B40" s="13" t="s">
        <v>32</v>
      </c>
      <c r="C40" s="26">
        <v>12329001.789999999</v>
      </c>
      <c r="D40" s="9"/>
    </row>
    <row r="41" spans="2:4" s="4" customFormat="1" x14ac:dyDescent="0.2">
      <c r="B41" s="13" t="s">
        <v>33</v>
      </c>
      <c r="C41" s="26">
        <v>552512.42000000004</v>
      </c>
      <c r="D41" s="9"/>
    </row>
    <row r="42" spans="2:4" s="4" customFormat="1" x14ac:dyDescent="0.2">
      <c r="B42" s="17" t="s">
        <v>34</v>
      </c>
      <c r="C42" s="26">
        <v>659379.74</v>
      </c>
      <c r="D42" s="9"/>
    </row>
    <row r="43" spans="2:4" s="4" customFormat="1" ht="17.25" customHeight="1" x14ac:dyDescent="0.2">
      <c r="B43" s="17" t="s">
        <v>35</v>
      </c>
      <c r="C43" s="26">
        <f>227995.23+5549.66</f>
        <v>233544.89</v>
      </c>
      <c r="D43" s="9"/>
    </row>
    <row r="44" spans="2:4" s="4" customFormat="1" ht="18" customHeight="1" x14ac:dyDescent="0.2">
      <c r="B44" s="17" t="s">
        <v>64</v>
      </c>
      <c r="C44" s="26">
        <f>7262592.15+1905999.75+759200</f>
        <v>9927791.9000000004</v>
      </c>
      <c r="D44" s="9"/>
    </row>
    <row r="45" spans="2:4" s="4" customFormat="1" ht="14.25" customHeight="1" x14ac:dyDescent="0.2">
      <c r="B45" s="17" t="s">
        <v>44</v>
      </c>
      <c r="C45" s="26">
        <v>1399393.08</v>
      </c>
      <c r="D45" s="9"/>
    </row>
    <row r="46" spans="2:4" s="4" customFormat="1" ht="14.25" customHeight="1" x14ac:dyDescent="0.2">
      <c r="B46" s="17" t="s">
        <v>47</v>
      </c>
      <c r="C46" s="26">
        <f>6802233.36+217687.34+298889.99</f>
        <v>7318810.6900000004</v>
      </c>
      <c r="D46" s="9"/>
    </row>
    <row r="47" spans="2:4" s="4" customFormat="1" x14ac:dyDescent="0.2">
      <c r="B47" s="47" t="s">
        <v>48</v>
      </c>
      <c r="C47" s="26">
        <f>2460371.52+707000.01</f>
        <v>3167371.5300000003</v>
      </c>
      <c r="D47" s="9"/>
    </row>
    <row r="48" spans="2:4" s="4" customFormat="1" ht="16.5" customHeight="1" x14ac:dyDescent="0.2">
      <c r="B48" s="4" t="s">
        <v>50</v>
      </c>
      <c r="C48" s="26">
        <v>729271.36</v>
      </c>
      <c r="D48" s="24"/>
    </row>
    <row r="49" spans="2:8" s="4" customFormat="1" ht="16.5" customHeight="1" x14ac:dyDescent="0.2">
      <c r="B49" s="4" t="s">
        <v>54</v>
      </c>
      <c r="C49" s="26">
        <v>1150000</v>
      </c>
      <c r="D49" s="24"/>
      <c r="H49" s="8"/>
    </row>
    <row r="50" spans="2:8" s="4" customFormat="1" ht="16.5" customHeight="1" thickBot="1" x14ac:dyDescent="0.25">
      <c r="B50" s="4" t="s">
        <v>52</v>
      </c>
      <c r="C50" s="27">
        <v>0</v>
      </c>
      <c r="D50" s="24"/>
    </row>
    <row r="51" spans="2:8" s="4" customFormat="1" ht="18.75" customHeight="1" x14ac:dyDescent="0.2">
      <c r="B51" s="16" t="s">
        <v>56</v>
      </c>
      <c r="C51" s="28">
        <f>SUM(C17:C50)</f>
        <v>251911921.75000003</v>
      </c>
      <c r="D51" s="24"/>
    </row>
    <row r="52" spans="2:8" s="4" customFormat="1" ht="12" customHeight="1" x14ac:dyDescent="0.2">
      <c r="C52" s="25"/>
      <c r="D52" s="24"/>
    </row>
    <row r="53" spans="2:8" s="4" customFormat="1" ht="17.25" customHeight="1" thickBot="1" x14ac:dyDescent="0.3">
      <c r="B53" s="22" t="s">
        <v>57</v>
      </c>
      <c r="C53" s="33"/>
      <c r="D53" s="29">
        <f>+C14+C51</f>
        <v>259692231.06000003</v>
      </c>
    </row>
    <row r="54" spans="2:8" s="4" customFormat="1" ht="13.5" thickTop="1" x14ac:dyDescent="0.2">
      <c r="C54" s="25"/>
    </row>
    <row r="55" spans="2:8" s="4" customFormat="1" ht="15.75" x14ac:dyDescent="0.25">
      <c r="B55" s="39" t="s">
        <v>51</v>
      </c>
      <c r="C55" s="25"/>
      <c r="D55" s="21"/>
    </row>
    <row r="56" spans="2:8" s="4" customFormat="1" x14ac:dyDescent="0.2">
      <c r="C56" s="25"/>
      <c r="D56" s="21"/>
    </row>
    <row r="57" spans="2:8" s="4" customFormat="1" ht="15" customHeight="1" x14ac:dyDescent="0.2">
      <c r="B57" s="4" t="s">
        <v>36</v>
      </c>
      <c r="C57" s="41"/>
      <c r="D57" s="3"/>
    </row>
    <row r="58" spans="2:8" s="4" customFormat="1" ht="17.25" customHeight="1" x14ac:dyDescent="0.2">
      <c r="B58" s="16" t="s">
        <v>37</v>
      </c>
      <c r="C58" s="48">
        <v>40961433.880000003</v>
      </c>
      <c r="D58" s="3"/>
      <c r="E58" s="8"/>
    </row>
    <row r="59" spans="2:8" s="4" customFormat="1" x14ac:dyDescent="0.2">
      <c r="C59" s="25"/>
      <c r="D59" s="9"/>
    </row>
    <row r="60" spans="2:8" s="4" customFormat="1" x14ac:dyDescent="0.2">
      <c r="B60" s="4" t="s">
        <v>45</v>
      </c>
      <c r="C60" s="42">
        <v>0</v>
      </c>
      <c r="D60" s="9"/>
    </row>
    <row r="61" spans="2:8" s="4" customFormat="1" ht="13.5" thickBot="1" x14ac:dyDescent="0.25">
      <c r="B61" s="16" t="s">
        <v>46</v>
      </c>
      <c r="C61" s="40">
        <f>C60</f>
        <v>0</v>
      </c>
    </row>
    <row r="62" spans="2:8" s="4" customFormat="1" x14ac:dyDescent="0.2">
      <c r="C62" s="25"/>
    </row>
    <row r="63" spans="2:8" s="4" customFormat="1" ht="15.75" thickBot="1" x14ac:dyDescent="0.3">
      <c r="B63" s="22" t="s">
        <v>38</v>
      </c>
      <c r="C63" s="33"/>
      <c r="D63" s="29">
        <f>+C61+C58</f>
        <v>40961433.880000003</v>
      </c>
      <c r="E63" s="2"/>
    </row>
    <row r="64" spans="2:8" s="4" customFormat="1" ht="13.5" thickTop="1" x14ac:dyDescent="0.2">
      <c r="C64" s="25"/>
      <c r="D64" s="3"/>
    </row>
    <row r="65" spans="2:6" s="4" customFormat="1" ht="15.75" x14ac:dyDescent="0.25">
      <c r="B65" s="39" t="s">
        <v>39</v>
      </c>
      <c r="C65" s="25"/>
      <c r="D65" s="21"/>
      <c r="E65" s="8"/>
    </row>
    <row r="66" spans="2:6" s="4" customFormat="1" x14ac:dyDescent="0.2">
      <c r="C66" s="42"/>
      <c r="D66" s="3"/>
      <c r="E66" s="8"/>
    </row>
    <row r="67" spans="2:6" s="4" customFormat="1" x14ac:dyDescent="0.2">
      <c r="B67" s="4" t="s">
        <v>43</v>
      </c>
      <c r="C67" s="42">
        <v>219167862.06999999</v>
      </c>
      <c r="D67" s="21"/>
      <c r="E67" s="8"/>
      <c r="F67" s="8"/>
    </row>
    <row r="68" spans="2:6" s="4" customFormat="1" ht="18" customHeight="1" thickBot="1" x14ac:dyDescent="0.25">
      <c r="B68" s="4" t="s">
        <v>40</v>
      </c>
      <c r="C68" s="50">
        <f>+'[1]G Y P AGOSTO 2024'!E201</f>
        <v>-437064.89000000805</v>
      </c>
      <c r="D68" s="21"/>
      <c r="E68" s="8"/>
      <c r="F68" s="8">
        <f>+D53-D71</f>
        <v>0</v>
      </c>
    </row>
    <row r="69" spans="2:6" s="4" customFormat="1" ht="21.75" customHeight="1" x14ac:dyDescent="0.2">
      <c r="B69" s="16" t="s">
        <v>41</v>
      </c>
      <c r="C69" s="30">
        <f>SUM(C67:C68)</f>
        <v>218730797.17999998</v>
      </c>
      <c r="D69" s="21"/>
      <c r="E69" s="8"/>
      <c r="F69" s="8"/>
    </row>
    <row r="70" spans="2:6" s="11" customFormat="1" ht="15.75" customHeight="1" x14ac:dyDescent="0.2">
      <c r="B70" s="21"/>
      <c r="C70" s="21"/>
      <c r="D70" s="21"/>
      <c r="E70" s="8"/>
      <c r="F70" s="49"/>
    </row>
    <row r="71" spans="2:6" s="4" customFormat="1" ht="19.5" customHeight="1" thickBot="1" x14ac:dyDescent="0.3">
      <c r="B71" s="22" t="s">
        <v>42</v>
      </c>
      <c r="C71" s="33"/>
      <c r="D71" s="29">
        <f>+C69+D63</f>
        <v>259692231.05999997</v>
      </c>
      <c r="E71" s="32"/>
    </row>
    <row r="72" spans="2:6" s="4" customFormat="1" ht="19.5" customHeight="1" thickTop="1" x14ac:dyDescent="0.25">
      <c r="B72" s="16"/>
      <c r="C72" s="36"/>
      <c r="D72" s="45"/>
      <c r="E72" s="32"/>
    </row>
    <row r="73" spans="2:6" s="4" customFormat="1" x14ac:dyDescent="0.2">
      <c r="C73" s="34"/>
      <c r="D73" s="21"/>
    </row>
    <row r="74" spans="2:6" s="4" customFormat="1" ht="13.5" customHeight="1" x14ac:dyDescent="0.2">
      <c r="B74" s="15" t="s">
        <v>0</v>
      </c>
      <c r="C74" s="53" t="s">
        <v>1</v>
      </c>
      <c r="D74" s="53"/>
    </row>
    <row r="75" spans="2:6" s="4" customFormat="1" ht="19.5" customHeight="1" x14ac:dyDescent="0.2">
      <c r="B75" s="23"/>
      <c r="C75" s="23"/>
      <c r="D75" s="31"/>
    </row>
    <row r="76" spans="2:6" s="4" customFormat="1" ht="19.5" customHeight="1" x14ac:dyDescent="0.2">
      <c r="B76" s="15"/>
      <c r="C76" s="59"/>
      <c r="D76" s="59"/>
    </row>
    <row r="77" spans="2:6" s="4" customFormat="1" ht="16.5" customHeight="1" thickBot="1" x14ac:dyDescent="0.25">
      <c r="B77" s="44"/>
      <c r="C77" s="52"/>
      <c r="D77" s="52"/>
    </row>
    <row r="78" spans="2:6" s="4" customFormat="1" ht="18" customHeight="1" x14ac:dyDescent="0.2">
      <c r="B78" s="14" t="s">
        <v>59</v>
      </c>
      <c r="C78" s="51" t="s">
        <v>62</v>
      </c>
      <c r="D78" s="51"/>
    </row>
    <row r="79" spans="2:6" s="4" customFormat="1" x14ac:dyDescent="0.2">
      <c r="B79" s="14" t="s">
        <v>60</v>
      </c>
      <c r="C79" s="53" t="s">
        <v>58</v>
      </c>
      <c r="D79" s="53"/>
    </row>
    <row r="80" spans="2:6" s="4" customFormat="1" x14ac:dyDescent="0.2">
      <c r="B80" s="15"/>
      <c r="C80" s="12"/>
      <c r="D80" s="12"/>
    </row>
    <row r="81" spans="2:4" s="4" customFormat="1" x14ac:dyDescent="0.2">
      <c r="B81" s="16"/>
    </row>
    <row r="82" spans="2:4" s="4" customFormat="1" x14ac:dyDescent="0.2">
      <c r="B82" s="16"/>
    </row>
    <row r="83" spans="2:4" s="4" customFormat="1" x14ac:dyDescent="0.2">
      <c r="B83" s="10"/>
      <c r="C83" s="10"/>
      <c r="D83" s="10"/>
    </row>
    <row r="84" spans="2:4" s="4" customFormat="1" ht="14.25" customHeight="1" x14ac:dyDescent="0.2">
      <c r="B84" s="10"/>
    </row>
    <row r="88" spans="2:4" s="4" customFormat="1" ht="19.5" customHeight="1" x14ac:dyDescent="0.2"/>
    <row r="89" spans="2:4" s="4" customFormat="1" ht="19.5" customHeight="1" x14ac:dyDescent="0.2"/>
    <row r="90" spans="2:4" s="4" customFormat="1" ht="19.5" customHeight="1" x14ac:dyDescent="0.2"/>
    <row r="91" spans="2:4" s="4" customFormat="1" ht="19.5" customHeight="1" x14ac:dyDescent="0.2"/>
    <row r="92" spans="2:4" s="4" customFormat="1" ht="19.5" customHeight="1" x14ac:dyDescent="0.2"/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1.6141732283464567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AGOST 2024</vt:lpstr>
      <vt:lpstr>' BALANCE GRAL. AGOST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2024-09-18T21:30:26Z</cp:lastPrinted>
  <dcterms:created xsi:type="dcterms:W3CDTF">2007-03-20T14:00:55Z</dcterms:created>
  <dcterms:modified xsi:type="dcterms:W3CDTF">2024-09-18T21:37:59Z</dcterms:modified>
</cp:coreProperties>
</file>