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sayddel Ramirez\OneDrive - DIGEGA Direccion General de Ganadería DIGEGA\Escritorio\OAI2.0\Transparencia\2024\03 Marzo\Financiero\"/>
    </mc:Choice>
  </mc:AlternateContent>
  <bookViews>
    <workbookView xWindow="0" yWindow="0" windowWidth="38400" windowHeight="17835"/>
  </bookViews>
  <sheets>
    <sheet name=" BALANCE GRAL. MARZ. 2024" sheetId="1" r:id="rId1"/>
  </sheets>
  <externalReferences>
    <externalReference r:id="rId2"/>
  </externalReferences>
  <definedNames>
    <definedName name="_0">#REF!</definedName>
    <definedName name="_xlnm.Print_Area" localSheetId="0">' BALANCE GRAL. MARZ. 2024'!$B$1:$D$78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C14" i="1"/>
  <c r="C22" i="1"/>
  <c r="C51" i="1" s="1"/>
  <c r="C44" i="1"/>
  <c r="C57" i="1"/>
  <c r="C58" i="1" s="1"/>
  <c r="D63" i="1" s="1"/>
  <c r="D71" i="1" s="1"/>
  <c r="C61" i="1"/>
  <c r="C68" i="1"/>
  <c r="C69" i="1" s="1"/>
  <c r="D53" i="1" l="1"/>
</calcChain>
</file>

<file path=xl/sharedStrings.xml><?xml version="1.0" encoding="utf-8"?>
<sst xmlns="http://schemas.openxmlformats.org/spreadsheetml/2006/main" count="65" uniqueCount="65">
  <si>
    <t>Encargado Depto. Financiero</t>
  </si>
  <si>
    <t>Division de Contabilidad</t>
  </si>
  <si>
    <t>LICDO. REYNALDO REYES</t>
  </si>
  <si>
    <t>LICDA. KELVIA REYES</t>
  </si>
  <si>
    <t>REVISADO POR:</t>
  </si>
  <si>
    <t>PREPARADO POR:</t>
  </si>
  <si>
    <t>TOTAL PASIVO Y  PATRIMONIO NETO</t>
  </si>
  <si>
    <t>TOTAL PATRIMONIO</t>
  </si>
  <si>
    <t>RESULTADO DEL PERIODO</t>
  </si>
  <si>
    <t xml:space="preserve">PATRIMONIO (ANTE RESULTADO DEL PERIODO) </t>
  </si>
  <si>
    <t>PATRIMONIO NETO</t>
  </si>
  <si>
    <t>TOTAL DE PASIVOS</t>
  </si>
  <si>
    <t>CUENTA POR PAGAR A LARGO  PLAZO</t>
  </si>
  <si>
    <t>PASIVOS NO CORRIENTES</t>
  </si>
  <si>
    <t>CUENTA POR PAGAR A CORTO PLAZO</t>
  </si>
  <si>
    <t>PASIVOS CORRIENTES</t>
  </si>
  <si>
    <t>PASIVOS :</t>
  </si>
  <si>
    <t xml:space="preserve">TOTAL ACTIVOS </t>
  </si>
  <si>
    <t>TOTAL DE ACTIVOS  FIJOS</t>
  </si>
  <si>
    <t>DEPRECIACION DEL PERIODO</t>
  </si>
  <si>
    <t>EQUIPO DE GENERAN ELECTRICA</t>
  </si>
  <si>
    <t>EQUIPO E INSTRUMENTOS DE MEDICION CIENTIFICA</t>
  </si>
  <si>
    <t>SISTEMAS Y EQUIPOS DE CLIMATIZACIÓN</t>
  </si>
  <si>
    <t>EQUIPOS DE TECNOLOGÍA DE LA INFORMACIÓN Y COMUNICACIÓN</t>
  </si>
  <si>
    <t>LICENCIAS INFORMÁTICAS, INTELECTUALES, INDUSTRIALES Y COMERCIALES</t>
  </si>
  <si>
    <t>OVINOS Y CAPRINOS</t>
  </si>
  <si>
    <t xml:space="preserve">EQUIPOS Y APARATOS AUDIOVISUALES  </t>
  </si>
  <si>
    <t xml:space="preserve">EQUIPOS DE GENERACIÓN ELÉCTRICA, APARATOS Y ACCESORIOS ELÉCTRICOS  </t>
  </si>
  <si>
    <t>SISTEMAS DE AIRE ACONDICIONADO, CALEFACCIÓN Y DE REFRIGERACIÓN IND.</t>
  </si>
  <si>
    <t xml:space="preserve">EQUIPO MÉDICO Y DE LABORATORIO  </t>
  </si>
  <si>
    <t xml:space="preserve">CARROCERÍAS Y REMOLQUES </t>
  </si>
  <si>
    <t xml:space="preserve">HERRAMIENTAS Y MÁQUINAS-HERRAMIENTAS  </t>
  </si>
  <si>
    <t xml:space="preserve">INSTRUMENTAL MÉDICO Y DE LABORATORIO  </t>
  </si>
  <si>
    <t>ELECTRODOMÉSTICOS</t>
  </si>
  <si>
    <t>ANTIGÜEDADES, BIENES ARTÍSTICOS Y OTROS OBJETOS DE ARTE</t>
  </si>
  <si>
    <t>OTROS BIOLOGICOS QUE GENEREN PRODUCCION RECURRENTE</t>
  </si>
  <si>
    <t>OTROS EQUIPOS</t>
  </si>
  <si>
    <t>OTRAS ESTRUCTURAS</t>
  </si>
  <si>
    <t>PROGRAMAS DE INFORMÁTICA Y BASE DE DATOS</t>
  </si>
  <si>
    <t>CAMARA FOTOGRAFICAS Y VIDEOS</t>
  </si>
  <si>
    <t>OTROS MOBILIARIOS Y EQUIPOS NO IDENTIFICADOS PRECEDENTEMENTE</t>
  </si>
  <si>
    <t xml:space="preserve">EQUIPO DE ELEVACIÓN  </t>
  </si>
  <si>
    <t>EQUIPOS DE SEGURIDAD</t>
  </si>
  <si>
    <t>EQUIPOS DE COMUNICACIÓN Y SEÑALAMIENTO</t>
  </si>
  <si>
    <t xml:space="preserve">CÁMARAS FOTOGRÁFICAS Y DE VIDEO  </t>
  </si>
  <si>
    <t>EQUIPO DE COMPUTACION</t>
  </si>
  <si>
    <t>EQUIPO DE TRANSPORTE</t>
  </si>
  <si>
    <t xml:space="preserve">MUEBLES DE OFICINA  Y ESTANTERÍA  </t>
  </si>
  <si>
    <t>MUEBLES DE ALOJAMIENTO</t>
  </si>
  <si>
    <t xml:space="preserve">MAQUINARIA Y EQUIPO INDUSTRIAL  </t>
  </si>
  <si>
    <t xml:space="preserve">MAQUINARIA Y EQUIPO AGROPECUARIO </t>
  </si>
  <si>
    <t>EDIFICIOS</t>
  </si>
  <si>
    <t>TERRENOS</t>
  </si>
  <si>
    <t>ACTIVOS FIJOS</t>
  </si>
  <si>
    <t>TOTAL  ACTIVOS CORRIENTES</t>
  </si>
  <si>
    <t>DISPONIBILIDAD EN CAJA Y BANCO</t>
  </si>
  <si>
    <t>ACTIVOS CORRIENTES</t>
  </si>
  <si>
    <t>ACTIVOS</t>
  </si>
  <si>
    <t>VALORES EN RD$</t>
  </si>
  <si>
    <t>1RO AL 31 DE MARZO 2024</t>
  </si>
  <si>
    <t xml:space="preserve">BALANCE GENERAL </t>
  </si>
  <si>
    <t>DEPARTAMENTO  FINANCIERO</t>
  </si>
  <si>
    <t>DIRECCION GENERAL DE GANADERIA</t>
  </si>
  <si>
    <t>MINISTERIO DE AGRICULTURA</t>
  </si>
  <si>
    <t>REPUBLICA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</si>
</sst>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0"/>
      <name val="Arial"/>
    </font>
    <font>
      <sz val="10"/>
      <name val="Arial"/>
      <family val="2"/>
    </font>
    <font>
      <sz val="10"/>
      <name val="Calibri Light"/>
      <family val="1"/>
      <scheme val="major"/>
    </font>
    <font>
      <b/>
      <sz val="10"/>
      <name val="Calibri Light"/>
      <family val="1"/>
      <scheme val="major"/>
    </font>
    <font>
      <b/>
      <sz val="11"/>
      <name val="Arial"/>
      <family val="2"/>
    </font>
    <font>
      <b/>
      <sz val="12"/>
      <color rgb="FF6600CC"/>
      <name val="Calibri Light"/>
      <family val="1"/>
      <scheme val="major"/>
    </font>
    <font>
      <sz val="12"/>
      <color rgb="FF6600CC"/>
      <name val="Calibri Light"/>
      <family val="1"/>
      <scheme val="major"/>
    </font>
    <font>
      <b/>
      <sz val="12"/>
      <name val="Calibri Light"/>
      <family val="1"/>
      <scheme val="major"/>
    </font>
    <font>
      <b/>
      <sz val="10"/>
      <name val="Cambria"/>
      <family val="1"/>
    </font>
    <font>
      <sz val="10"/>
      <name val="Cambria"/>
      <family val="1"/>
    </font>
    <font>
      <sz val="10"/>
      <color theme="1"/>
      <name val="Cambria"/>
      <family val="1"/>
    </font>
    <font>
      <sz val="9"/>
      <name val="Arial"/>
      <family val="2"/>
    </font>
    <font>
      <sz val="9"/>
      <color rgb="FF000000"/>
      <name val="Arial"/>
      <family val="2"/>
    </font>
    <font>
      <b/>
      <sz val="11"/>
      <name val="Calibri Light"/>
      <family val="1"/>
      <scheme val="major"/>
    </font>
    <font>
      <b/>
      <sz val="13"/>
      <name val="Calibri Light"/>
      <family val="1"/>
      <scheme val="major"/>
    </font>
    <font>
      <sz val="13"/>
      <name val="Calibri Light"/>
      <family val="1"/>
      <scheme val="major"/>
    </font>
    <font>
      <sz val="14"/>
      <name val="Calibri Light"/>
      <family val="1"/>
      <scheme val="major"/>
    </font>
    <font>
      <b/>
      <sz val="14"/>
      <name val="Calibri Light"/>
      <family val="1"/>
      <scheme val="major"/>
    </font>
    <font>
      <sz val="11"/>
      <name val="Calibri Light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/>
    <xf numFmtId="43" fontId="3" fillId="0" borderId="0" xfId="2" applyFont="1" applyFill="1" applyAlignment="1">
      <alignment horizontal="center" wrapText="1"/>
    </xf>
    <xf numFmtId="0" fontId="3" fillId="0" borderId="0" xfId="1" applyFont="1" applyAlignment="1">
      <alignment horizontal="center" wrapText="1"/>
    </xf>
    <xf numFmtId="0" fontId="3" fillId="0" borderId="0" xfId="1" applyFont="1" applyAlignment="1">
      <alignment horizontal="left" wrapText="1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43" fontId="3" fillId="0" borderId="0" xfId="2" applyFont="1" applyFill="1" applyAlignment="1">
      <alignment horizontal="center" wrapText="1"/>
    </xf>
    <xf numFmtId="43" fontId="2" fillId="0" borderId="0" xfId="2" applyFont="1" applyFill="1" applyBorder="1"/>
    <xf numFmtId="43" fontId="3" fillId="0" borderId="0" xfId="2" applyFont="1" applyBorder="1"/>
    <xf numFmtId="0" fontId="3" fillId="0" borderId="0" xfId="1" applyFont="1" applyAlignment="1">
      <alignment wrapText="1"/>
    </xf>
    <xf numFmtId="43" fontId="2" fillId="0" borderId="0" xfId="2" applyFont="1" applyFill="1"/>
    <xf numFmtId="43" fontId="2" fillId="0" borderId="0" xfId="1" applyNumberFormat="1" applyFont="1"/>
    <xf numFmtId="43" fontId="4" fillId="2" borderId="1" xfId="1" applyNumberFormat="1" applyFont="1" applyFill="1" applyBorder="1" applyAlignment="1">
      <alignment horizontal="right"/>
    </xf>
    <xf numFmtId="4" fontId="3" fillId="2" borderId="0" xfId="1" applyNumberFormat="1" applyFont="1" applyFill="1" applyAlignment="1">
      <alignment horizontal="right"/>
    </xf>
    <xf numFmtId="0" fontId="3" fillId="2" borderId="0" xfId="1" applyFont="1" applyFill="1"/>
    <xf numFmtId="0" fontId="2" fillId="3" borderId="0" xfId="1" applyFont="1" applyFill="1"/>
    <xf numFmtId="43" fontId="3" fillId="0" borderId="0" xfId="2" applyFont="1" applyBorder="1" applyAlignment="1">
      <alignment horizontal="right"/>
    </xf>
    <xf numFmtId="43" fontId="2" fillId="0" borderId="2" xfId="1" applyNumberFormat="1" applyFont="1" applyBorder="1" applyAlignment="1">
      <alignment horizontal="right"/>
    </xf>
    <xf numFmtId="43" fontId="5" fillId="0" borderId="0" xfId="2" applyFont="1" applyBorder="1" applyAlignment="1">
      <alignment horizontal="right"/>
    </xf>
    <xf numFmtId="43" fontId="2" fillId="0" borderId="0" xfId="2" applyFont="1" applyBorder="1" applyAlignment="1">
      <alignment horizontal="right"/>
    </xf>
    <xf numFmtId="0" fontId="6" fillId="0" borderId="0" xfId="1" applyFont="1"/>
    <xf numFmtId="43" fontId="2" fillId="0" borderId="0" xfId="2" applyFont="1" applyBorder="1"/>
    <xf numFmtId="0" fontId="2" fillId="0" borderId="0" xfId="1" applyFont="1" applyAlignment="1">
      <alignment horizontal="right"/>
    </xf>
    <xf numFmtId="0" fontId="7" fillId="0" borderId="0" xfId="1" applyFont="1"/>
    <xf numFmtId="4" fontId="8" fillId="0" borderId="2" xfId="1" applyNumberFormat="1" applyFont="1" applyBorder="1" applyAlignment="1">
      <alignment horizontal="right"/>
    </xf>
    <xf numFmtId="4" fontId="9" fillId="0" borderId="0" xfId="1" applyNumberFormat="1" applyFont="1"/>
    <xf numFmtId="43" fontId="2" fillId="0" borderId="0" xfId="2" applyFont="1" applyAlignment="1">
      <alignment horizontal="right"/>
    </xf>
    <xf numFmtId="4" fontId="2" fillId="0" borderId="0" xfId="1" applyNumberFormat="1" applyFont="1" applyAlignment="1">
      <alignment horizontal="right"/>
    </xf>
    <xf numFmtId="4" fontId="8" fillId="0" borderId="0" xfId="1" applyNumberFormat="1" applyFont="1"/>
    <xf numFmtId="4" fontId="8" fillId="0" borderId="0" xfId="1" applyNumberFormat="1" applyFont="1" applyAlignment="1">
      <alignment horizontal="right"/>
    </xf>
    <xf numFmtId="4" fontId="9" fillId="0" borderId="2" xfId="1" applyNumberFormat="1" applyFont="1" applyBorder="1" applyAlignment="1">
      <alignment horizontal="right"/>
    </xf>
    <xf numFmtId="4" fontId="9" fillId="0" borderId="0" xfId="1" applyNumberFormat="1" applyFont="1" applyAlignment="1">
      <alignment horizontal="right"/>
    </xf>
    <xf numFmtId="0" fontId="9" fillId="0" borderId="0" xfId="0" applyFont="1" applyAlignment="1">
      <alignment vertical="center"/>
    </xf>
    <xf numFmtId="0" fontId="9" fillId="0" borderId="0" xfId="0" applyFont="1"/>
    <xf numFmtId="0" fontId="2" fillId="0" borderId="0" xfId="1" applyFont="1" applyFill="1"/>
    <xf numFmtId="4" fontId="9" fillId="0" borderId="0" xfId="1" applyNumberFormat="1" applyFont="1" applyFill="1"/>
    <xf numFmtId="4" fontId="9" fillId="0" borderId="0" xfId="1" applyNumberFormat="1" applyFont="1" applyFill="1" applyAlignment="1">
      <alignment horizontal="right"/>
    </xf>
    <xf numFmtId="0" fontId="9" fillId="0" borderId="0" xfId="0" applyFont="1" applyFill="1"/>
    <xf numFmtId="0" fontId="10" fillId="0" borderId="0" xfId="0" applyFont="1"/>
    <xf numFmtId="0" fontId="2" fillId="0" borderId="0" xfId="0" applyFont="1"/>
    <xf numFmtId="43" fontId="11" fillId="0" borderId="0" xfId="2" applyFont="1" applyFill="1" applyBorder="1" applyAlignment="1">
      <alignment vertical="center"/>
    </xf>
    <xf numFmtId="0" fontId="11" fillId="0" borderId="0" xfId="1" applyFont="1" applyFill="1" applyAlignment="1">
      <alignment vertical="center"/>
    </xf>
    <xf numFmtId="0" fontId="10" fillId="0" borderId="0" xfId="0" applyFont="1" applyFill="1"/>
    <xf numFmtId="43" fontId="11" fillId="4" borderId="0" xfId="2" applyFont="1" applyFill="1" applyBorder="1" applyAlignment="1">
      <alignment vertical="center"/>
    </xf>
    <xf numFmtId="0" fontId="11" fillId="0" borderId="0" xfId="1" applyFont="1" applyAlignment="1">
      <alignment vertical="center"/>
    </xf>
    <xf numFmtId="43" fontId="11" fillId="3" borderId="0" xfId="2" applyFont="1" applyFill="1" applyBorder="1" applyAlignment="1">
      <alignment vertical="center"/>
    </xf>
    <xf numFmtId="0" fontId="12" fillId="3" borderId="0" xfId="1" applyFont="1" applyFill="1" applyAlignment="1">
      <alignment vertical="center"/>
    </xf>
    <xf numFmtId="0" fontId="12" fillId="0" borderId="0" xfId="1" applyFont="1" applyAlignment="1">
      <alignment vertical="center"/>
    </xf>
    <xf numFmtId="0" fontId="11" fillId="4" borderId="0" xfId="1" applyFont="1" applyFill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3" fillId="0" borderId="0" xfId="1" applyFont="1"/>
    <xf numFmtId="0" fontId="1" fillId="0" borderId="0" xfId="1" applyAlignment="1">
      <alignment horizontal="center" vertical="center"/>
    </xf>
    <xf numFmtId="4" fontId="3" fillId="0" borderId="0" xfId="1" applyNumberFormat="1" applyFont="1" applyAlignment="1">
      <alignment horizontal="right"/>
    </xf>
    <xf numFmtId="4" fontId="3" fillId="0" borderId="0" xfId="1" applyNumberFormat="1" applyFont="1" applyAlignment="1">
      <alignment horizontal="left"/>
    </xf>
    <xf numFmtId="43" fontId="2" fillId="0" borderId="2" xfId="2" applyFont="1" applyBorder="1" applyAlignment="1">
      <alignment horizontal="right"/>
    </xf>
    <xf numFmtId="43" fontId="2" fillId="0" borderId="0" xfId="2" applyFont="1"/>
    <xf numFmtId="0" fontId="7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14" fillId="0" borderId="0" xfId="1" applyFont="1" applyAlignment="1">
      <alignment horizontal="center"/>
    </xf>
    <xf numFmtId="0" fontId="15" fillId="0" borderId="0" xfId="1" applyFont="1" applyAlignment="1">
      <alignment horizontal="center"/>
    </xf>
    <xf numFmtId="0" fontId="16" fillId="0" borderId="0" xfId="1" applyFont="1"/>
    <xf numFmtId="0" fontId="17" fillId="0" borderId="0" xfId="1" applyFont="1" applyAlignment="1">
      <alignment horizontal="center"/>
    </xf>
    <xf numFmtId="43" fontId="18" fillId="0" borderId="0" xfId="2" applyFont="1"/>
    <xf numFmtId="0" fontId="18" fillId="0" borderId="0" xfId="1" applyFont="1"/>
  </cellXfs>
  <cellStyles count="3">
    <cellStyle name="Millares 2 2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3032763</xdr:colOff>
      <xdr:row>0</xdr:row>
      <xdr:rowOff>85725</xdr:rowOff>
    </xdr:from>
    <xdr:to>
      <xdr:col>1</xdr:col>
      <xdr:colOff>4010024</xdr:colOff>
      <xdr:row>2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7813" y="85725"/>
          <a:ext cx="0" cy="4000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oneCellAnchor>
    <xdr:from>
      <xdr:col>2</xdr:col>
      <xdr:colOff>685800</xdr:colOff>
      <xdr:row>1</xdr:row>
      <xdr:rowOff>38101</xdr:rowOff>
    </xdr:from>
    <xdr:ext cx="1095375" cy="708122"/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209800" y="200026"/>
          <a:ext cx="1095375" cy="7081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647700</xdr:colOff>
      <xdr:row>0</xdr:row>
      <xdr:rowOff>66675</xdr:rowOff>
    </xdr:from>
    <xdr:ext cx="1381126" cy="904874"/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9700" y="66675"/>
          <a:ext cx="1381126" cy="90487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nforme%20Financiero%20Marz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 Y P  MARZ. 2024"/>
      <sheetName val="RESUMEN UNIFIC. MARZ. 2024"/>
      <sheetName val="LIBRO GRAL.MEGALECHE MARZ. 2024"/>
      <sheetName val="DESEM. SAN. A. CODIF. MAR. 2024"/>
      <sheetName val="RESUMEN CTA.MEG. MARZ. 2024"/>
      <sheetName val="LIBRO BCO. CTA. PPC. MARZ. 24"/>
      <sheetName val="DESEMBOLS CODIF.PPC. MARZ 2024."/>
      <sheetName val="RES. CODIF. PPC MARZ. 2024"/>
      <sheetName val="Imputacion MARZ. 2024"/>
      <sheetName val="CONC.. NOM. ELECT. MARZ.24"/>
      <sheetName val="CTAS.X P. MARZ .2024"/>
    </sheetNames>
    <sheetDataSet>
      <sheetData sheetId="0">
        <row r="200">
          <cell r="E200">
            <v>-4435457.8900000006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55">
          <cell r="I155">
            <v>14157708.290000001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2:G92"/>
  <sheetViews>
    <sheetView tabSelected="1" showWhiteSpace="0" topLeftCell="B13" zoomScaleNormal="100" workbookViewId="0">
      <selection activeCell="B68" sqref="B68"/>
    </sheetView>
  </sheetViews>
  <sheetFormatPr baseColWidth="10" defaultColWidth="11.42578125" defaultRowHeight="12.75" x14ac:dyDescent="0.2"/>
  <cols>
    <col min="1" max="1" width="0" style="1" hidden="1" customWidth="1"/>
    <col min="2" max="2" width="67" style="1" customWidth="1"/>
    <col min="3" max="3" width="23.28515625" style="1" customWidth="1"/>
    <col min="4" max="4" width="16.85546875" style="1" bestFit="1" customWidth="1"/>
    <col min="5" max="5" width="34.7109375" style="1" customWidth="1"/>
    <col min="6" max="6" width="23.140625" style="1" customWidth="1"/>
    <col min="7" max="218" width="11.42578125" style="1"/>
    <col min="219" max="219" width="67.85546875" style="1" customWidth="1"/>
    <col min="220" max="220" width="21.28515625" style="1" customWidth="1"/>
    <col min="221" max="221" width="19.28515625" style="1" customWidth="1"/>
    <col min="222" max="474" width="11.42578125" style="1"/>
    <col min="475" max="475" width="67.85546875" style="1" customWidth="1"/>
    <col min="476" max="476" width="21.28515625" style="1" customWidth="1"/>
    <col min="477" max="477" width="19.28515625" style="1" customWidth="1"/>
    <col min="478" max="730" width="11.42578125" style="1"/>
    <col min="731" max="731" width="67.85546875" style="1" customWidth="1"/>
    <col min="732" max="732" width="21.28515625" style="1" customWidth="1"/>
    <col min="733" max="733" width="19.28515625" style="1" customWidth="1"/>
    <col min="734" max="986" width="11.42578125" style="1"/>
    <col min="987" max="987" width="67.85546875" style="1" customWidth="1"/>
    <col min="988" max="988" width="21.28515625" style="1" customWidth="1"/>
    <col min="989" max="989" width="19.28515625" style="1" customWidth="1"/>
    <col min="990" max="1242" width="11.42578125" style="1"/>
    <col min="1243" max="1243" width="67.85546875" style="1" customWidth="1"/>
    <col min="1244" max="1244" width="21.28515625" style="1" customWidth="1"/>
    <col min="1245" max="1245" width="19.28515625" style="1" customWidth="1"/>
    <col min="1246" max="1498" width="11.42578125" style="1"/>
    <col min="1499" max="1499" width="67.85546875" style="1" customWidth="1"/>
    <col min="1500" max="1500" width="21.28515625" style="1" customWidth="1"/>
    <col min="1501" max="1501" width="19.28515625" style="1" customWidth="1"/>
    <col min="1502" max="1754" width="11.42578125" style="1"/>
    <col min="1755" max="1755" width="67.85546875" style="1" customWidth="1"/>
    <col min="1756" max="1756" width="21.28515625" style="1" customWidth="1"/>
    <col min="1757" max="1757" width="19.28515625" style="1" customWidth="1"/>
    <col min="1758" max="2010" width="11.42578125" style="1"/>
    <col min="2011" max="2011" width="67.85546875" style="1" customWidth="1"/>
    <col min="2012" max="2012" width="21.28515625" style="1" customWidth="1"/>
    <col min="2013" max="2013" width="19.28515625" style="1" customWidth="1"/>
    <col min="2014" max="2266" width="11.42578125" style="1"/>
    <col min="2267" max="2267" width="67.85546875" style="1" customWidth="1"/>
    <col min="2268" max="2268" width="21.28515625" style="1" customWidth="1"/>
    <col min="2269" max="2269" width="19.28515625" style="1" customWidth="1"/>
    <col min="2270" max="2522" width="11.42578125" style="1"/>
    <col min="2523" max="2523" width="67.85546875" style="1" customWidth="1"/>
    <col min="2524" max="2524" width="21.28515625" style="1" customWidth="1"/>
    <col min="2525" max="2525" width="19.28515625" style="1" customWidth="1"/>
    <col min="2526" max="2778" width="11.42578125" style="1"/>
    <col min="2779" max="2779" width="67.85546875" style="1" customWidth="1"/>
    <col min="2780" max="2780" width="21.28515625" style="1" customWidth="1"/>
    <col min="2781" max="2781" width="19.28515625" style="1" customWidth="1"/>
    <col min="2782" max="3034" width="11.42578125" style="1"/>
    <col min="3035" max="3035" width="67.85546875" style="1" customWidth="1"/>
    <col min="3036" max="3036" width="21.28515625" style="1" customWidth="1"/>
    <col min="3037" max="3037" width="19.28515625" style="1" customWidth="1"/>
    <col min="3038" max="3290" width="11.42578125" style="1"/>
    <col min="3291" max="3291" width="67.85546875" style="1" customWidth="1"/>
    <col min="3292" max="3292" width="21.28515625" style="1" customWidth="1"/>
    <col min="3293" max="3293" width="19.28515625" style="1" customWidth="1"/>
    <col min="3294" max="3546" width="11.42578125" style="1"/>
    <col min="3547" max="3547" width="67.85546875" style="1" customWidth="1"/>
    <col min="3548" max="3548" width="21.28515625" style="1" customWidth="1"/>
    <col min="3549" max="3549" width="19.28515625" style="1" customWidth="1"/>
    <col min="3550" max="3802" width="11.42578125" style="1"/>
    <col min="3803" max="3803" width="67.85546875" style="1" customWidth="1"/>
    <col min="3804" max="3804" width="21.28515625" style="1" customWidth="1"/>
    <col min="3805" max="3805" width="19.28515625" style="1" customWidth="1"/>
    <col min="3806" max="4058" width="11.42578125" style="1"/>
    <col min="4059" max="4059" width="67.85546875" style="1" customWidth="1"/>
    <col min="4060" max="4060" width="21.28515625" style="1" customWidth="1"/>
    <col min="4061" max="4061" width="19.28515625" style="1" customWidth="1"/>
    <col min="4062" max="4314" width="11.42578125" style="1"/>
    <col min="4315" max="4315" width="67.85546875" style="1" customWidth="1"/>
    <col min="4316" max="4316" width="21.28515625" style="1" customWidth="1"/>
    <col min="4317" max="4317" width="19.28515625" style="1" customWidth="1"/>
    <col min="4318" max="4570" width="11.42578125" style="1"/>
    <col min="4571" max="4571" width="67.85546875" style="1" customWidth="1"/>
    <col min="4572" max="4572" width="21.28515625" style="1" customWidth="1"/>
    <col min="4573" max="4573" width="19.28515625" style="1" customWidth="1"/>
    <col min="4574" max="4826" width="11.42578125" style="1"/>
    <col min="4827" max="4827" width="67.85546875" style="1" customWidth="1"/>
    <col min="4828" max="4828" width="21.28515625" style="1" customWidth="1"/>
    <col min="4829" max="4829" width="19.28515625" style="1" customWidth="1"/>
    <col min="4830" max="5082" width="11.42578125" style="1"/>
    <col min="5083" max="5083" width="67.85546875" style="1" customWidth="1"/>
    <col min="5084" max="5084" width="21.28515625" style="1" customWidth="1"/>
    <col min="5085" max="5085" width="19.28515625" style="1" customWidth="1"/>
    <col min="5086" max="5338" width="11.42578125" style="1"/>
    <col min="5339" max="5339" width="67.85546875" style="1" customWidth="1"/>
    <col min="5340" max="5340" width="21.28515625" style="1" customWidth="1"/>
    <col min="5341" max="5341" width="19.28515625" style="1" customWidth="1"/>
    <col min="5342" max="5594" width="11.42578125" style="1"/>
    <col min="5595" max="5595" width="67.85546875" style="1" customWidth="1"/>
    <col min="5596" max="5596" width="21.28515625" style="1" customWidth="1"/>
    <col min="5597" max="5597" width="19.28515625" style="1" customWidth="1"/>
    <col min="5598" max="5850" width="11.42578125" style="1"/>
    <col min="5851" max="5851" width="67.85546875" style="1" customWidth="1"/>
    <col min="5852" max="5852" width="21.28515625" style="1" customWidth="1"/>
    <col min="5853" max="5853" width="19.28515625" style="1" customWidth="1"/>
    <col min="5854" max="6106" width="11.42578125" style="1"/>
    <col min="6107" max="6107" width="67.85546875" style="1" customWidth="1"/>
    <col min="6108" max="6108" width="21.28515625" style="1" customWidth="1"/>
    <col min="6109" max="6109" width="19.28515625" style="1" customWidth="1"/>
    <col min="6110" max="6362" width="11.42578125" style="1"/>
    <col min="6363" max="6363" width="67.85546875" style="1" customWidth="1"/>
    <col min="6364" max="6364" width="21.28515625" style="1" customWidth="1"/>
    <col min="6365" max="6365" width="19.28515625" style="1" customWidth="1"/>
    <col min="6366" max="6618" width="11.42578125" style="1"/>
    <col min="6619" max="6619" width="67.85546875" style="1" customWidth="1"/>
    <col min="6620" max="6620" width="21.28515625" style="1" customWidth="1"/>
    <col min="6621" max="6621" width="19.28515625" style="1" customWidth="1"/>
    <col min="6622" max="6874" width="11.42578125" style="1"/>
    <col min="6875" max="6875" width="67.85546875" style="1" customWidth="1"/>
    <col min="6876" max="6876" width="21.28515625" style="1" customWidth="1"/>
    <col min="6877" max="6877" width="19.28515625" style="1" customWidth="1"/>
    <col min="6878" max="7130" width="11.42578125" style="1"/>
    <col min="7131" max="7131" width="67.85546875" style="1" customWidth="1"/>
    <col min="7132" max="7132" width="21.28515625" style="1" customWidth="1"/>
    <col min="7133" max="7133" width="19.28515625" style="1" customWidth="1"/>
    <col min="7134" max="7386" width="11.42578125" style="1"/>
    <col min="7387" max="7387" width="67.85546875" style="1" customWidth="1"/>
    <col min="7388" max="7388" width="21.28515625" style="1" customWidth="1"/>
    <col min="7389" max="7389" width="19.28515625" style="1" customWidth="1"/>
    <col min="7390" max="7642" width="11.42578125" style="1"/>
    <col min="7643" max="7643" width="67.85546875" style="1" customWidth="1"/>
    <col min="7644" max="7644" width="21.28515625" style="1" customWidth="1"/>
    <col min="7645" max="7645" width="19.28515625" style="1" customWidth="1"/>
    <col min="7646" max="7898" width="11.42578125" style="1"/>
    <col min="7899" max="7899" width="67.85546875" style="1" customWidth="1"/>
    <col min="7900" max="7900" width="21.28515625" style="1" customWidth="1"/>
    <col min="7901" max="7901" width="19.28515625" style="1" customWidth="1"/>
    <col min="7902" max="8154" width="11.42578125" style="1"/>
    <col min="8155" max="8155" width="67.85546875" style="1" customWidth="1"/>
    <col min="8156" max="8156" width="21.28515625" style="1" customWidth="1"/>
    <col min="8157" max="8157" width="19.28515625" style="1" customWidth="1"/>
    <col min="8158" max="8410" width="11.42578125" style="1"/>
    <col min="8411" max="8411" width="67.85546875" style="1" customWidth="1"/>
    <col min="8412" max="8412" width="21.28515625" style="1" customWidth="1"/>
    <col min="8413" max="8413" width="19.28515625" style="1" customWidth="1"/>
    <col min="8414" max="8666" width="11.42578125" style="1"/>
    <col min="8667" max="8667" width="67.85546875" style="1" customWidth="1"/>
    <col min="8668" max="8668" width="21.28515625" style="1" customWidth="1"/>
    <col min="8669" max="8669" width="19.28515625" style="1" customWidth="1"/>
    <col min="8670" max="8922" width="11.42578125" style="1"/>
    <col min="8923" max="8923" width="67.85546875" style="1" customWidth="1"/>
    <col min="8924" max="8924" width="21.28515625" style="1" customWidth="1"/>
    <col min="8925" max="8925" width="19.28515625" style="1" customWidth="1"/>
    <col min="8926" max="9178" width="11.42578125" style="1"/>
    <col min="9179" max="9179" width="67.85546875" style="1" customWidth="1"/>
    <col min="9180" max="9180" width="21.28515625" style="1" customWidth="1"/>
    <col min="9181" max="9181" width="19.28515625" style="1" customWidth="1"/>
    <col min="9182" max="9434" width="11.42578125" style="1"/>
    <col min="9435" max="9435" width="67.85546875" style="1" customWidth="1"/>
    <col min="9436" max="9436" width="21.28515625" style="1" customWidth="1"/>
    <col min="9437" max="9437" width="19.28515625" style="1" customWidth="1"/>
    <col min="9438" max="9690" width="11.42578125" style="1"/>
    <col min="9691" max="9691" width="67.85546875" style="1" customWidth="1"/>
    <col min="9692" max="9692" width="21.28515625" style="1" customWidth="1"/>
    <col min="9693" max="9693" width="19.28515625" style="1" customWidth="1"/>
    <col min="9694" max="9946" width="11.42578125" style="1"/>
    <col min="9947" max="9947" width="67.85546875" style="1" customWidth="1"/>
    <col min="9948" max="9948" width="21.28515625" style="1" customWidth="1"/>
    <col min="9949" max="9949" width="19.28515625" style="1" customWidth="1"/>
    <col min="9950" max="10202" width="11.42578125" style="1"/>
    <col min="10203" max="10203" width="67.85546875" style="1" customWidth="1"/>
    <col min="10204" max="10204" width="21.28515625" style="1" customWidth="1"/>
    <col min="10205" max="10205" width="19.28515625" style="1" customWidth="1"/>
    <col min="10206" max="10458" width="11.42578125" style="1"/>
    <col min="10459" max="10459" width="67.85546875" style="1" customWidth="1"/>
    <col min="10460" max="10460" width="21.28515625" style="1" customWidth="1"/>
    <col min="10461" max="10461" width="19.28515625" style="1" customWidth="1"/>
    <col min="10462" max="10714" width="11.42578125" style="1"/>
    <col min="10715" max="10715" width="67.85546875" style="1" customWidth="1"/>
    <col min="10716" max="10716" width="21.28515625" style="1" customWidth="1"/>
    <col min="10717" max="10717" width="19.28515625" style="1" customWidth="1"/>
    <col min="10718" max="10970" width="11.42578125" style="1"/>
    <col min="10971" max="10971" width="67.85546875" style="1" customWidth="1"/>
    <col min="10972" max="10972" width="21.28515625" style="1" customWidth="1"/>
    <col min="10973" max="10973" width="19.28515625" style="1" customWidth="1"/>
    <col min="10974" max="11226" width="11.42578125" style="1"/>
    <col min="11227" max="11227" width="67.85546875" style="1" customWidth="1"/>
    <col min="11228" max="11228" width="21.28515625" style="1" customWidth="1"/>
    <col min="11229" max="11229" width="19.28515625" style="1" customWidth="1"/>
    <col min="11230" max="11482" width="11.42578125" style="1"/>
    <col min="11483" max="11483" width="67.85546875" style="1" customWidth="1"/>
    <col min="11484" max="11484" width="21.28515625" style="1" customWidth="1"/>
    <col min="11485" max="11485" width="19.28515625" style="1" customWidth="1"/>
    <col min="11486" max="11738" width="11.42578125" style="1"/>
    <col min="11739" max="11739" width="67.85546875" style="1" customWidth="1"/>
    <col min="11740" max="11740" width="21.28515625" style="1" customWidth="1"/>
    <col min="11741" max="11741" width="19.28515625" style="1" customWidth="1"/>
    <col min="11742" max="11994" width="11.42578125" style="1"/>
    <col min="11995" max="11995" width="67.85546875" style="1" customWidth="1"/>
    <col min="11996" max="11996" width="21.28515625" style="1" customWidth="1"/>
    <col min="11997" max="11997" width="19.28515625" style="1" customWidth="1"/>
    <col min="11998" max="12250" width="11.42578125" style="1"/>
    <col min="12251" max="12251" width="67.85546875" style="1" customWidth="1"/>
    <col min="12252" max="12252" width="21.28515625" style="1" customWidth="1"/>
    <col min="12253" max="12253" width="19.28515625" style="1" customWidth="1"/>
    <col min="12254" max="12506" width="11.42578125" style="1"/>
    <col min="12507" max="12507" width="67.85546875" style="1" customWidth="1"/>
    <col min="12508" max="12508" width="21.28515625" style="1" customWidth="1"/>
    <col min="12509" max="12509" width="19.28515625" style="1" customWidth="1"/>
    <col min="12510" max="12762" width="11.42578125" style="1"/>
    <col min="12763" max="12763" width="67.85546875" style="1" customWidth="1"/>
    <col min="12764" max="12764" width="21.28515625" style="1" customWidth="1"/>
    <col min="12765" max="12765" width="19.28515625" style="1" customWidth="1"/>
    <col min="12766" max="13018" width="11.42578125" style="1"/>
    <col min="13019" max="13019" width="67.85546875" style="1" customWidth="1"/>
    <col min="13020" max="13020" width="21.28515625" style="1" customWidth="1"/>
    <col min="13021" max="13021" width="19.28515625" style="1" customWidth="1"/>
    <col min="13022" max="13274" width="11.42578125" style="1"/>
    <col min="13275" max="13275" width="67.85546875" style="1" customWidth="1"/>
    <col min="13276" max="13276" width="21.28515625" style="1" customWidth="1"/>
    <col min="13277" max="13277" width="19.28515625" style="1" customWidth="1"/>
    <col min="13278" max="13530" width="11.42578125" style="1"/>
    <col min="13531" max="13531" width="67.85546875" style="1" customWidth="1"/>
    <col min="13532" max="13532" width="21.28515625" style="1" customWidth="1"/>
    <col min="13533" max="13533" width="19.28515625" style="1" customWidth="1"/>
    <col min="13534" max="13786" width="11.42578125" style="1"/>
    <col min="13787" max="13787" width="67.85546875" style="1" customWidth="1"/>
    <col min="13788" max="13788" width="21.28515625" style="1" customWidth="1"/>
    <col min="13789" max="13789" width="19.28515625" style="1" customWidth="1"/>
    <col min="13790" max="14042" width="11.42578125" style="1"/>
    <col min="14043" max="14043" width="67.85546875" style="1" customWidth="1"/>
    <col min="14044" max="14044" width="21.28515625" style="1" customWidth="1"/>
    <col min="14045" max="14045" width="19.28515625" style="1" customWidth="1"/>
    <col min="14046" max="14298" width="11.42578125" style="1"/>
    <col min="14299" max="14299" width="67.85546875" style="1" customWidth="1"/>
    <col min="14300" max="14300" width="21.28515625" style="1" customWidth="1"/>
    <col min="14301" max="14301" width="19.28515625" style="1" customWidth="1"/>
    <col min="14302" max="14554" width="11.42578125" style="1"/>
    <col min="14555" max="14555" width="67.85546875" style="1" customWidth="1"/>
    <col min="14556" max="14556" width="21.28515625" style="1" customWidth="1"/>
    <col min="14557" max="14557" width="19.28515625" style="1" customWidth="1"/>
    <col min="14558" max="14810" width="11.42578125" style="1"/>
    <col min="14811" max="14811" width="67.85546875" style="1" customWidth="1"/>
    <col min="14812" max="14812" width="21.28515625" style="1" customWidth="1"/>
    <col min="14813" max="14813" width="19.28515625" style="1" customWidth="1"/>
    <col min="14814" max="15066" width="11.42578125" style="1"/>
    <col min="15067" max="15067" width="67.85546875" style="1" customWidth="1"/>
    <col min="15068" max="15068" width="21.28515625" style="1" customWidth="1"/>
    <col min="15069" max="15069" width="19.28515625" style="1" customWidth="1"/>
    <col min="15070" max="15322" width="11.42578125" style="1"/>
    <col min="15323" max="15323" width="67.85546875" style="1" customWidth="1"/>
    <col min="15324" max="15324" width="21.28515625" style="1" customWidth="1"/>
    <col min="15325" max="15325" width="19.28515625" style="1" customWidth="1"/>
    <col min="15326" max="15578" width="11.42578125" style="1"/>
    <col min="15579" max="15579" width="67.85546875" style="1" customWidth="1"/>
    <col min="15580" max="15580" width="21.28515625" style="1" customWidth="1"/>
    <col min="15581" max="15581" width="19.28515625" style="1" customWidth="1"/>
    <col min="15582" max="15834" width="11.42578125" style="1"/>
    <col min="15835" max="15835" width="67.85546875" style="1" customWidth="1"/>
    <col min="15836" max="15836" width="21.28515625" style="1" customWidth="1"/>
    <col min="15837" max="15837" width="19.28515625" style="1" customWidth="1"/>
    <col min="15838" max="16090" width="11.42578125" style="1"/>
    <col min="16091" max="16091" width="67.85546875" style="1" customWidth="1"/>
    <col min="16092" max="16092" width="21.28515625" style="1" customWidth="1"/>
    <col min="16093" max="16093" width="19.28515625" style="1" customWidth="1"/>
    <col min="16094" max="16384" width="11.42578125" style="1"/>
  </cols>
  <sheetData>
    <row r="2" spans="2:6" s="2" customFormat="1" ht="15" x14ac:dyDescent="0.25">
      <c r="B2" s="68"/>
      <c r="C2" s="67"/>
      <c r="D2" s="67"/>
    </row>
    <row r="3" spans="2:6" s="2" customFormat="1" ht="15" x14ac:dyDescent="0.25">
      <c r="B3" s="68"/>
      <c r="C3" s="67"/>
      <c r="D3" s="67"/>
    </row>
    <row r="4" spans="2:6" s="2" customFormat="1" x14ac:dyDescent="0.2">
      <c r="B4" s="8" t="s">
        <v>64</v>
      </c>
      <c r="C4" s="8"/>
      <c r="D4" s="8"/>
    </row>
    <row r="5" spans="2:6" s="65" customFormat="1" ht="18.75" x14ac:dyDescent="0.3">
      <c r="B5" s="66" t="s">
        <v>63</v>
      </c>
      <c r="C5" s="66"/>
      <c r="D5" s="66"/>
    </row>
    <row r="6" spans="2:6" s="2" customFormat="1" ht="17.25" x14ac:dyDescent="0.3">
      <c r="B6" s="64" t="s">
        <v>62</v>
      </c>
      <c r="C6" s="64"/>
      <c r="D6" s="64"/>
    </row>
    <row r="7" spans="2:6" s="2" customFormat="1" ht="17.25" x14ac:dyDescent="0.3">
      <c r="B7" s="63" t="s">
        <v>61</v>
      </c>
      <c r="C7" s="63"/>
      <c r="D7" s="63"/>
    </row>
    <row r="8" spans="2:6" s="2" customFormat="1" ht="15" x14ac:dyDescent="0.25">
      <c r="B8" s="62" t="s">
        <v>60</v>
      </c>
      <c r="C8" s="62"/>
      <c r="D8" s="62"/>
    </row>
    <row r="9" spans="2:6" s="2" customFormat="1" x14ac:dyDescent="0.2">
      <c r="B9" s="8" t="s">
        <v>59</v>
      </c>
      <c r="C9" s="8"/>
      <c r="D9" s="8"/>
    </row>
    <row r="10" spans="2:6" s="2" customFormat="1" x14ac:dyDescent="0.2">
      <c r="B10" s="61" t="s">
        <v>58</v>
      </c>
      <c r="C10" s="61"/>
      <c r="D10" s="61"/>
      <c r="F10" s="59"/>
    </row>
    <row r="11" spans="2:6" s="2" customFormat="1" ht="18" customHeight="1" x14ac:dyDescent="0.25">
      <c r="B11" s="60" t="s">
        <v>57</v>
      </c>
      <c r="D11" s="9"/>
      <c r="F11" s="59"/>
    </row>
    <row r="12" spans="2:6" s="2" customFormat="1" ht="20.25" customHeight="1" x14ac:dyDescent="0.25">
      <c r="B12" s="54" t="s">
        <v>56</v>
      </c>
      <c r="D12" s="25"/>
    </row>
    <row r="13" spans="2:6" s="2" customFormat="1" ht="20.25" customHeight="1" thickBot="1" x14ac:dyDescent="0.25">
      <c r="B13" s="2" t="s">
        <v>55</v>
      </c>
      <c r="C13" s="58">
        <f>19900579.69+3439400.03+96218.84</f>
        <v>23436198.560000002</v>
      </c>
      <c r="D13" s="29"/>
      <c r="F13" s="15"/>
    </row>
    <row r="14" spans="2:6" s="2" customFormat="1" ht="19.5" customHeight="1" x14ac:dyDescent="0.2">
      <c r="B14" s="57" t="s">
        <v>54</v>
      </c>
      <c r="C14" s="56">
        <f>SUM(C13)</f>
        <v>23436198.560000002</v>
      </c>
      <c r="D14" s="29"/>
    </row>
    <row r="15" spans="2:6" s="2" customFormat="1" x14ac:dyDescent="0.2">
      <c r="B15" s="4"/>
      <c r="C15" s="26"/>
      <c r="D15" s="29"/>
      <c r="E15" s="55"/>
    </row>
    <row r="16" spans="2:6" s="2" customFormat="1" ht="15" x14ac:dyDescent="0.25">
      <c r="B16" s="54" t="s">
        <v>53</v>
      </c>
      <c r="C16" s="26"/>
      <c r="D16" s="29"/>
      <c r="E16" s="53"/>
    </row>
    <row r="17" spans="2:7" s="2" customFormat="1" x14ac:dyDescent="0.2">
      <c r="B17" s="42" t="s">
        <v>52</v>
      </c>
      <c r="C17" s="35">
        <v>16219800</v>
      </c>
      <c r="D17" s="29"/>
      <c r="E17" s="53"/>
    </row>
    <row r="18" spans="2:7" s="2" customFormat="1" x14ac:dyDescent="0.2">
      <c r="B18" s="42" t="s">
        <v>51</v>
      </c>
      <c r="C18" s="35">
        <v>66407615</v>
      </c>
      <c r="D18" s="29"/>
      <c r="E18" s="53"/>
    </row>
    <row r="19" spans="2:7" s="2" customFormat="1" x14ac:dyDescent="0.2">
      <c r="B19" s="43" t="s">
        <v>50</v>
      </c>
      <c r="C19" s="35">
        <v>1120471.81</v>
      </c>
      <c r="D19" s="29"/>
      <c r="E19" s="52"/>
      <c r="F19" s="51"/>
      <c r="G19" s="47"/>
    </row>
    <row r="20" spans="2:7" s="19" customFormat="1" x14ac:dyDescent="0.2">
      <c r="B20" s="42" t="s">
        <v>49</v>
      </c>
      <c r="C20" s="35">
        <v>1871440.76</v>
      </c>
      <c r="D20" s="29"/>
      <c r="F20" s="50"/>
      <c r="G20" s="49"/>
    </row>
    <row r="21" spans="2:7" s="2" customFormat="1" x14ac:dyDescent="0.2">
      <c r="B21" s="42" t="s">
        <v>48</v>
      </c>
      <c r="C21" s="35">
        <v>289690.42</v>
      </c>
      <c r="D21" s="29"/>
      <c r="F21" s="48"/>
      <c r="G21" s="47"/>
    </row>
    <row r="22" spans="2:7" s="38" customFormat="1" x14ac:dyDescent="0.2">
      <c r="B22" s="46" t="s">
        <v>47</v>
      </c>
      <c r="C22" s="40">
        <f>7148634.9+16727.68</f>
        <v>7165362.5800000001</v>
      </c>
      <c r="D22" s="39"/>
      <c r="F22" s="45"/>
      <c r="G22" s="44"/>
    </row>
    <row r="23" spans="2:7" s="2" customFormat="1" x14ac:dyDescent="0.2">
      <c r="B23" s="42" t="s">
        <v>46</v>
      </c>
      <c r="C23" s="35">
        <v>97702249.099999994</v>
      </c>
      <c r="D23" s="29"/>
    </row>
    <row r="24" spans="2:7" s="2" customFormat="1" x14ac:dyDescent="0.2">
      <c r="B24" s="43" t="s">
        <v>45</v>
      </c>
      <c r="C24" s="35">
        <v>6231803.3799999999</v>
      </c>
      <c r="D24" s="29"/>
    </row>
    <row r="25" spans="2:7" s="2" customFormat="1" x14ac:dyDescent="0.2">
      <c r="B25" s="42" t="s">
        <v>44</v>
      </c>
      <c r="C25" s="35">
        <v>598604.02</v>
      </c>
      <c r="D25" s="29"/>
    </row>
    <row r="26" spans="2:7" s="2" customFormat="1" x14ac:dyDescent="0.2">
      <c r="B26" s="42" t="s">
        <v>43</v>
      </c>
      <c r="C26" s="35">
        <v>285699.15000000002</v>
      </c>
      <c r="D26" s="29"/>
    </row>
    <row r="27" spans="2:7" s="2" customFormat="1" x14ac:dyDescent="0.2">
      <c r="B27" s="37" t="s">
        <v>42</v>
      </c>
      <c r="C27" s="35">
        <v>9354.7999999999993</v>
      </c>
      <c r="D27" s="29"/>
    </row>
    <row r="28" spans="2:7" s="2" customFormat="1" x14ac:dyDescent="0.2">
      <c r="B28" s="37" t="s">
        <v>41</v>
      </c>
      <c r="C28" s="35">
        <v>27885.25</v>
      </c>
      <c r="D28" s="29"/>
    </row>
    <row r="29" spans="2:7" s="2" customFormat="1" x14ac:dyDescent="0.2">
      <c r="B29" s="37" t="s">
        <v>40</v>
      </c>
      <c r="C29" s="35">
        <v>490348.7</v>
      </c>
      <c r="D29" s="29"/>
    </row>
    <row r="30" spans="2:7" s="2" customFormat="1" x14ac:dyDescent="0.2">
      <c r="B30" s="37" t="s">
        <v>39</v>
      </c>
      <c r="C30" s="35">
        <v>4050.02</v>
      </c>
      <c r="D30" s="29"/>
    </row>
    <row r="31" spans="2:7" s="2" customFormat="1" x14ac:dyDescent="0.2">
      <c r="B31" s="37" t="s">
        <v>38</v>
      </c>
      <c r="C31" s="35">
        <v>1567934.8499999999</v>
      </c>
      <c r="D31" s="29"/>
    </row>
    <row r="32" spans="2:7" s="2" customFormat="1" x14ac:dyDescent="0.2">
      <c r="B32" s="37" t="s">
        <v>37</v>
      </c>
      <c r="C32" s="35">
        <v>1574731</v>
      </c>
      <c r="D32" s="29"/>
    </row>
    <row r="33" spans="2:4" s="2" customFormat="1" x14ac:dyDescent="0.2">
      <c r="B33" s="37" t="s">
        <v>36</v>
      </c>
      <c r="C33" s="35">
        <v>4039039.97</v>
      </c>
      <c r="D33" s="29"/>
    </row>
    <row r="34" spans="2:4" s="2" customFormat="1" x14ac:dyDescent="0.2">
      <c r="B34" s="42" t="s">
        <v>35</v>
      </c>
      <c r="C34" s="35">
        <v>744500</v>
      </c>
      <c r="D34" s="29"/>
    </row>
    <row r="35" spans="2:4" s="2" customFormat="1" x14ac:dyDescent="0.2">
      <c r="B35" s="42" t="s">
        <v>34</v>
      </c>
      <c r="C35" s="35">
        <v>46400</v>
      </c>
      <c r="D35" s="29"/>
    </row>
    <row r="36" spans="2:4" s="2" customFormat="1" x14ac:dyDescent="0.2">
      <c r="B36" s="42" t="s">
        <v>33</v>
      </c>
      <c r="C36" s="35">
        <v>3890834.25</v>
      </c>
      <c r="D36" s="29"/>
    </row>
    <row r="37" spans="2:4" s="19" customFormat="1" x14ac:dyDescent="0.2">
      <c r="B37" s="42" t="s">
        <v>32</v>
      </c>
      <c r="C37" s="35">
        <v>782076.38</v>
      </c>
      <c r="D37" s="29"/>
    </row>
    <row r="38" spans="2:4" s="2" customFormat="1" x14ac:dyDescent="0.2">
      <c r="B38" s="43" t="s">
        <v>31</v>
      </c>
      <c r="C38" s="35">
        <v>124736.77</v>
      </c>
      <c r="D38" s="29"/>
    </row>
    <row r="39" spans="2:4" s="2" customFormat="1" x14ac:dyDescent="0.2">
      <c r="B39" s="42" t="s">
        <v>30</v>
      </c>
      <c r="C39" s="35">
        <v>2327722.7599999998</v>
      </c>
      <c r="D39" s="29"/>
    </row>
    <row r="40" spans="2:4" s="2" customFormat="1" x14ac:dyDescent="0.2">
      <c r="B40" s="42" t="s">
        <v>29</v>
      </c>
      <c r="C40" s="35">
        <v>12329001.789999999</v>
      </c>
      <c r="D40" s="29"/>
    </row>
    <row r="41" spans="2:4" s="2" customFormat="1" x14ac:dyDescent="0.2">
      <c r="B41" s="42" t="s">
        <v>28</v>
      </c>
      <c r="C41" s="35">
        <v>552512.42000000004</v>
      </c>
      <c r="D41" s="29"/>
    </row>
    <row r="42" spans="2:4" s="2" customFormat="1" x14ac:dyDescent="0.2">
      <c r="B42" s="37" t="s">
        <v>27</v>
      </c>
      <c r="C42" s="35">
        <v>659379.74</v>
      </c>
      <c r="D42" s="29"/>
    </row>
    <row r="43" spans="2:4" s="2" customFormat="1" x14ac:dyDescent="0.2">
      <c r="B43" s="37" t="s">
        <v>26</v>
      </c>
      <c r="C43" s="35">
        <v>227995.23</v>
      </c>
      <c r="D43" s="29"/>
    </row>
    <row r="44" spans="2:4" s="38" customFormat="1" x14ac:dyDescent="0.2">
      <c r="B44" s="41" t="s">
        <v>25</v>
      </c>
      <c r="C44" s="40">
        <f>7262592.15+1905999.75</f>
        <v>9168591.9000000004</v>
      </c>
      <c r="D44" s="39"/>
    </row>
    <row r="45" spans="2:4" s="2" customFormat="1" x14ac:dyDescent="0.2">
      <c r="B45" s="37" t="s">
        <v>24</v>
      </c>
      <c r="C45" s="35">
        <v>1399393.08</v>
      </c>
      <c r="D45" s="29"/>
    </row>
    <row r="46" spans="2:4" s="2" customFormat="1" x14ac:dyDescent="0.2">
      <c r="B46" s="37" t="s">
        <v>23</v>
      </c>
      <c r="C46" s="35">
        <v>6802233.3600000003</v>
      </c>
      <c r="D46" s="29"/>
    </row>
    <row r="47" spans="2:4" s="2" customFormat="1" x14ac:dyDescent="0.2">
      <c r="B47" s="36" t="s">
        <v>22</v>
      </c>
      <c r="C47" s="35">
        <v>2460371.52</v>
      </c>
      <c r="D47" s="29"/>
    </row>
    <row r="48" spans="2:4" s="2" customFormat="1" x14ac:dyDescent="0.2">
      <c r="B48" s="2" t="s">
        <v>21</v>
      </c>
      <c r="C48" s="35">
        <v>729271.36</v>
      </c>
      <c r="D48" s="32"/>
    </row>
    <row r="49" spans="2:5" s="2" customFormat="1" x14ac:dyDescent="0.2">
      <c r="B49" s="2" t="s">
        <v>20</v>
      </c>
      <c r="C49" s="35">
        <v>1150000</v>
      </c>
      <c r="D49" s="32"/>
    </row>
    <row r="50" spans="2:5" s="2" customFormat="1" ht="13.5" thickBot="1" x14ac:dyDescent="0.25">
      <c r="B50" s="2" t="s">
        <v>19</v>
      </c>
      <c r="C50" s="34">
        <v>0</v>
      </c>
      <c r="D50" s="32"/>
    </row>
    <row r="51" spans="2:5" s="2" customFormat="1" x14ac:dyDescent="0.2">
      <c r="B51" s="4" t="s">
        <v>18</v>
      </c>
      <c r="C51" s="33">
        <f>SUM(C17:C50)</f>
        <v>249001101.37000006</v>
      </c>
      <c r="D51" s="32"/>
    </row>
    <row r="52" spans="2:5" s="2" customFormat="1" ht="12" customHeight="1" x14ac:dyDescent="0.2">
      <c r="C52" s="26"/>
      <c r="D52" s="32"/>
    </row>
    <row r="53" spans="2:5" s="2" customFormat="1" ht="17.25" customHeight="1" thickBot="1" x14ac:dyDescent="0.3">
      <c r="B53" s="18" t="s">
        <v>17</v>
      </c>
      <c r="C53" s="17"/>
      <c r="D53" s="16">
        <f>C14+C51</f>
        <v>272437299.93000007</v>
      </c>
    </row>
    <row r="54" spans="2:5" s="2" customFormat="1" ht="13.5" thickTop="1" x14ac:dyDescent="0.2">
      <c r="C54" s="26"/>
    </row>
    <row r="55" spans="2:5" s="2" customFormat="1" ht="15.75" x14ac:dyDescent="0.25">
      <c r="B55" s="27" t="s">
        <v>16</v>
      </c>
      <c r="C55" s="26"/>
      <c r="D55" s="12"/>
    </row>
    <row r="56" spans="2:5" s="2" customFormat="1" x14ac:dyDescent="0.2">
      <c r="C56" s="26"/>
      <c r="D56" s="12"/>
    </row>
    <row r="57" spans="2:5" s="2" customFormat="1" x14ac:dyDescent="0.2">
      <c r="B57" s="2" t="s">
        <v>15</v>
      </c>
      <c r="C57" s="31">
        <f>'[1]CTAS.X P. MARZ .2024'!I155</f>
        <v>14157708.290000001</v>
      </c>
      <c r="D57" s="25"/>
    </row>
    <row r="58" spans="2:5" s="2" customFormat="1" ht="17.25" customHeight="1" thickBot="1" x14ac:dyDescent="0.25">
      <c r="B58" s="4" t="s">
        <v>14</v>
      </c>
      <c r="C58" s="28">
        <f>C57</f>
        <v>14157708.290000001</v>
      </c>
      <c r="D58" s="25"/>
    </row>
    <row r="59" spans="2:5" s="2" customFormat="1" x14ac:dyDescent="0.2">
      <c r="C59" s="26"/>
      <c r="D59" s="29"/>
    </row>
    <row r="60" spans="2:5" s="2" customFormat="1" x14ac:dyDescent="0.2">
      <c r="B60" s="2" t="s">
        <v>13</v>
      </c>
      <c r="C60" s="30">
        <v>0</v>
      </c>
      <c r="D60" s="29"/>
    </row>
    <row r="61" spans="2:5" s="2" customFormat="1" ht="13.5" thickBot="1" x14ac:dyDescent="0.25">
      <c r="B61" s="4" t="s">
        <v>12</v>
      </c>
      <c r="C61" s="28">
        <f>C60</f>
        <v>0</v>
      </c>
    </row>
    <row r="62" spans="2:5" s="2" customFormat="1" x14ac:dyDescent="0.2">
      <c r="C62" s="26"/>
    </row>
    <row r="63" spans="2:5" s="2" customFormat="1" ht="15.75" thickBot="1" x14ac:dyDescent="0.3">
      <c r="B63" s="18" t="s">
        <v>11</v>
      </c>
      <c r="C63" s="17"/>
      <c r="D63" s="16">
        <f>C58+C61</f>
        <v>14157708.290000001</v>
      </c>
      <c r="E63" s="15"/>
    </row>
    <row r="64" spans="2:5" s="2" customFormat="1" ht="13.5" thickTop="1" x14ac:dyDescent="0.2">
      <c r="C64" s="26"/>
      <c r="D64" s="25"/>
    </row>
    <row r="65" spans="2:6" s="2" customFormat="1" ht="15.75" x14ac:dyDescent="0.25">
      <c r="B65" s="27" t="s">
        <v>10</v>
      </c>
      <c r="C65" s="26"/>
      <c r="D65" s="12"/>
    </row>
    <row r="66" spans="2:6" s="2" customFormat="1" ht="15.75" x14ac:dyDescent="0.25">
      <c r="C66" s="26"/>
      <c r="D66" s="25"/>
      <c r="E66" s="24"/>
      <c r="F66" s="15"/>
    </row>
    <row r="67" spans="2:6" s="2" customFormat="1" ht="15.75" x14ac:dyDescent="0.25">
      <c r="B67" s="2" t="s">
        <v>9</v>
      </c>
      <c r="C67" s="23">
        <v>262715049.53000009</v>
      </c>
      <c r="D67" s="12"/>
      <c r="E67" s="22"/>
    </row>
    <row r="68" spans="2:6" s="2" customFormat="1" ht="13.5" thickBot="1" x14ac:dyDescent="0.25">
      <c r="B68" s="2" t="s">
        <v>8</v>
      </c>
      <c r="C68" s="21">
        <f>'[1]G Y P  MARZ. 2024'!E200</f>
        <v>-4435457.8900000006</v>
      </c>
      <c r="D68" s="12"/>
    </row>
    <row r="69" spans="2:6" s="2" customFormat="1" ht="21.75" customHeight="1" x14ac:dyDescent="0.2">
      <c r="B69" s="4" t="s">
        <v>7</v>
      </c>
      <c r="C69" s="20">
        <f>C67+C68</f>
        <v>258279591.6400001</v>
      </c>
      <c r="D69" s="12"/>
      <c r="E69" s="15"/>
      <c r="F69" s="15"/>
    </row>
    <row r="70" spans="2:6" s="19" customFormat="1" x14ac:dyDescent="0.2">
      <c r="B70" s="12"/>
      <c r="C70" s="12"/>
      <c r="D70" s="12"/>
      <c r="E70" s="15"/>
      <c r="F70" s="15"/>
    </row>
    <row r="71" spans="2:6" s="2" customFormat="1" ht="15.75" thickBot="1" x14ac:dyDescent="0.3">
      <c r="B71" s="18" t="s">
        <v>6</v>
      </c>
      <c r="C71" s="17"/>
      <c r="D71" s="16">
        <f>D63+C69</f>
        <v>272437299.93000013</v>
      </c>
      <c r="E71" s="15"/>
      <c r="F71" s="14"/>
    </row>
    <row r="72" spans="2:6" s="2" customFormat="1" ht="13.5" thickTop="1" x14ac:dyDescent="0.2">
      <c r="C72" s="13"/>
      <c r="D72" s="12"/>
    </row>
    <row r="73" spans="2:6" s="2" customFormat="1" ht="12.75" customHeight="1" x14ac:dyDescent="0.2">
      <c r="B73" s="6" t="s">
        <v>5</v>
      </c>
      <c r="C73" s="8" t="s">
        <v>4</v>
      </c>
      <c r="D73" s="8"/>
    </row>
    <row r="74" spans="2:6" s="2" customFormat="1" ht="19.5" customHeight="1" x14ac:dyDescent="0.2">
      <c r="B74" s="7"/>
      <c r="C74" s="7"/>
      <c r="D74" s="11"/>
    </row>
    <row r="75" spans="2:6" s="2" customFormat="1" ht="19.5" customHeight="1" x14ac:dyDescent="0.2">
      <c r="B75" s="7"/>
      <c r="C75" s="7"/>
      <c r="D75" s="11"/>
    </row>
    <row r="76" spans="2:6" s="2" customFormat="1" ht="19.5" customHeight="1" x14ac:dyDescent="0.2">
      <c r="B76" s="6"/>
      <c r="C76" s="10"/>
      <c r="D76" s="10"/>
    </row>
    <row r="77" spans="2:6" s="2" customFormat="1" ht="16.5" customHeight="1" x14ac:dyDescent="0.2">
      <c r="B77" s="9" t="s">
        <v>3</v>
      </c>
      <c r="C77" s="8" t="s">
        <v>2</v>
      </c>
      <c r="D77" s="8"/>
    </row>
    <row r="78" spans="2:6" s="2" customFormat="1" x14ac:dyDescent="0.2">
      <c r="B78" s="9" t="s">
        <v>1</v>
      </c>
      <c r="C78" s="8" t="s">
        <v>0</v>
      </c>
      <c r="D78" s="8"/>
    </row>
    <row r="79" spans="2:6" s="2" customFormat="1" x14ac:dyDescent="0.2">
      <c r="B79" s="3"/>
      <c r="C79" s="3"/>
      <c r="D79" s="7"/>
    </row>
    <row r="80" spans="2:6" s="2" customFormat="1" x14ac:dyDescent="0.2">
      <c r="B80" s="6"/>
      <c r="C80" s="5"/>
      <c r="D80" s="5"/>
    </row>
    <row r="81" spans="2:4" s="2" customFormat="1" x14ac:dyDescent="0.2">
      <c r="B81" s="4"/>
    </row>
    <row r="82" spans="2:4" s="2" customFormat="1" x14ac:dyDescent="0.2">
      <c r="B82" s="4"/>
    </row>
    <row r="83" spans="2:4" s="2" customFormat="1" x14ac:dyDescent="0.2">
      <c r="B83" s="3"/>
      <c r="C83" s="3"/>
      <c r="D83" s="3"/>
    </row>
    <row r="84" spans="2:4" s="2" customFormat="1" x14ac:dyDescent="0.2">
      <c r="B84" s="3"/>
      <c r="C84" s="3"/>
      <c r="D84" s="3"/>
    </row>
    <row r="88" spans="2:4" s="2" customFormat="1" ht="19.5" customHeight="1" x14ac:dyDescent="0.2"/>
    <row r="89" spans="2:4" s="2" customFormat="1" ht="19.5" customHeight="1" x14ac:dyDescent="0.2"/>
    <row r="90" spans="2:4" s="2" customFormat="1" ht="19.5" customHeight="1" x14ac:dyDescent="0.2"/>
    <row r="91" spans="2:4" s="2" customFormat="1" ht="19.5" customHeight="1" x14ac:dyDescent="0.2"/>
    <row r="92" spans="2:4" s="2" customFormat="1" ht="19.5" customHeight="1" x14ac:dyDescent="0.2"/>
  </sheetData>
  <mergeCells count="11">
    <mergeCell ref="C76:D76"/>
    <mergeCell ref="C77:D77"/>
    <mergeCell ref="C78:D78"/>
    <mergeCell ref="B10:D10"/>
    <mergeCell ref="B4:D4"/>
    <mergeCell ref="B5:D5"/>
    <mergeCell ref="B6:D6"/>
    <mergeCell ref="B7:D7"/>
    <mergeCell ref="B8:D8"/>
    <mergeCell ref="B9:D9"/>
    <mergeCell ref="C73:D73"/>
  </mergeCells>
  <pageMargins left="1.6141732283464567" right="0.23622047244094491" top="0.74803149606299213" bottom="0.74803149606299213" header="0.31496062992125984" footer="0.31496062992125984"/>
  <pageSetup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BALANCE GRAL. MARZ. 2024</vt:lpstr>
      <vt:lpstr>' BALANCE GRAL. MARZ. 2024'!Área_de_impresión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 Ramirez Pineda</dc:creator>
  <cp:lastModifiedBy>Rosayddel Ramirez Pineda</cp:lastModifiedBy>
  <dcterms:created xsi:type="dcterms:W3CDTF">2024-04-09T15:18:04Z</dcterms:created>
  <dcterms:modified xsi:type="dcterms:W3CDTF">2024-04-09T15:18:26Z</dcterms:modified>
</cp:coreProperties>
</file>