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2 Febrero\financiero\"/>
    </mc:Choice>
  </mc:AlternateContent>
  <xr:revisionPtr revIDLastSave="0" documentId="8_{7D3D6B48-BD5A-41F2-A5CC-5E4AC318197E}" xr6:coauthVersionLast="47" xr6:coauthVersionMax="47" xr10:uidLastSave="{00000000-0000-0000-0000-000000000000}"/>
  <bookViews>
    <workbookView xWindow="-120" yWindow="-120" windowWidth="38640" windowHeight="21240" xr2:uid="{294B09DE-A25A-44BA-BF97-3F39D36D2FA8}"/>
  </bookViews>
  <sheets>
    <sheet name=" BCE. GRAL FEB. 2023" sheetId="1" r:id="rId1"/>
  </sheets>
  <externalReferences>
    <externalReference r:id="rId2"/>
  </externalReferences>
  <definedNames>
    <definedName name="_xlnm.Print_Area" localSheetId="0">' BCE. GRAL FEB. 2023'!$A$1:$C$80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55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3" i="1"/>
  <c r="C65" i="1"/>
  <c r="C73" i="1" s="1"/>
  <c r="B70" i="1"/>
  <c r="C70" i="1"/>
</calcChain>
</file>

<file path=xl/sharedStrings.xml><?xml version="1.0" encoding="utf-8"?>
<sst xmlns="http://schemas.openxmlformats.org/spreadsheetml/2006/main" count="62" uniqueCount="62">
  <si>
    <t>TENGO DIFERENCIA PUES EL ACTIVO NO ESTA IGUAL QUE EL PASIVO MAS EL PATRINOMIO /</t>
  </si>
  <si>
    <t>DONA COMO OBTENGO EL CAPITAL CADA MES ??</t>
  </si>
  <si>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</si>
  <si>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</si>
  <si>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</si>
  <si>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</si>
  <si>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</si>
  <si>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</si>
  <si>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</si>
  <si>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</si>
  <si>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</si>
  <si>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</si>
  <si>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</si>
  <si>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</si>
  <si>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</si>
  <si>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</si>
  <si>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</si>
  <si>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</si>
  <si>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</si>
  <si>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</si>
  <si>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</si>
  <si>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</si>
  <si>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</si>
  <si>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</si>
  <si>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</si>
  <si>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</si>
  <si>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</si>
  <si>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</si>
  <si>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</si>
  <si>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</si>
  <si>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</si>
  <si>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</si>
  <si>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</si>
  <si>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</si>
  <si>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</si>
  <si>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</si>
  <si>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</si>
  <si>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</si>
  <si>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</si>
  <si>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</si>
  <si>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</si>
  <si>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</si>
  <si>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</si>
  <si>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</si>
  <si>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</si>
  <si>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</si>
  <si>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</si>
  <si>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</si>
  <si>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</si>
  <si>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</si>
  <si>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</si>
  <si>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</si>
  <si>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</si>
  <si>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</si>
  <si>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</si>
  <si>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</si>
  <si>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28 DE FEBRERO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</si>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</sst>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5" fillId="3" borderId="1" xfId="1" applyNumberFormat="1" applyFont="1" applyFill="1" applyBorder="1"/>
    <xf numFmtId="4" fontId="4" fillId="3" borderId="0" xfId="1" applyNumberFormat="1" applyFont="1" applyFill="1"/>
    <xf numFmtId="0" fontId="4" fillId="3" borderId="0" xfId="0" applyFont="1" applyFill="1"/>
    <xf numFmtId="4" fontId="4" fillId="0" borderId="2" xfId="1" applyNumberFormat="1" applyFont="1" applyBorder="1"/>
    <xf numFmtId="4" fontId="6" fillId="0" borderId="0" xfId="1" applyNumberFormat="1" applyFont="1"/>
    <xf numFmtId="4" fontId="4" fillId="0" borderId="0" xfId="1" applyNumberFormat="1" applyFont="1"/>
    <xf numFmtId="0" fontId="2" fillId="0" borderId="2" xfId="1" applyFont="1" applyBorder="1"/>
    <xf numFmtId="4" fontId="4" fillId="2" borderId="0" xfId="1" applyNumberFormat="1" applyFont="1" applyFill="1"/>
    <xf numFmtId="43" fontId="4" fillId="0" borderId="0" xfId="2" applyFont="1" applyBorder="1"/>
    <xf numFmtId="0" fontId="4" fillId="4" borderId="0" xfId="0" applyFont="1" applyFill="1"/>
    <xf numFmtId="4" fontId="2" fillId="0" borderId="0" xfId="1" applyNumberFormat="1" applyFont="1"/>
    <xf numFmtId="0" fontId="4" fillId="2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4" fontId="7" fillId="0" borderId="0" xfId="1" applyNumberFormat="1" applyFont="1"/>
    <xf numFmtId="43" fontId="8" fillId="0" borderId="0" xfId="2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0" applyFont="1"/>
    <xf numFmtId="0" fontId="1" fillId="0" borderId="0" xfId="1" applyAlignment="1">
      <alignment horizontal="center" vertical="center"/>
    </xf>
    <xf numFmtId="43" fontId="4" fillId="3" borderId="0" xfId="1" applyNumberFormat="1" applyFont="1" applyFill="1"/>
    <xf numFmtId="43" fontId="2" fillId="0" borderId="2" xfId="2" applyFont="1" applyBorder="1"/>
    <xf numFmtId="43" fontId="2" fillId="0" borderId="0" xfId="2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43" fontId="14" fillId="0" borderId="0" xfId="2" applyFont="1"/>
    <xf numFmtId="0" fontId="14" fillId="0" borderId="0" xfId="1" applyFont="1"/>
  </cellXfs>
  <cellStyles count="3">
    <cellStyle name="Millares 2 2 2" xfId="2" xr:uid="{0EA81D12-B8E1-4816-9840-67CA6161741C}"/>
    <cellStyle name="Normal" xfId="0" builtinId="0"/>
    <cellStyle name="Normal 2" xfId="1" xr:uid="{9D275349-E70E-4195-A2FF-C5D087483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2743200</xdr:colOff>
      <xdr:row>1</xdr:row>
      <xdr:rowOff>123826</xdr:rowOff>
    </xdr:from>
    <xdr:to>
      <xdr:col>0</xdr:col>
      <xdr:colOff>3638549</xdr:colOff>
      <xdr:row>5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B615B-FF09-495F-AA74-6D0FD6A5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85751"/>
          <a:ext cx="0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466725</xdr:colOff>
      <xdr:row>1</xdr:row>
      <xdr:rowOff>104775</xdr:rowOff>
    </xdr:from>
    <xdr:ext cx="976187" cy="693367"/>
    <xdr:pic>
      <xdr:nvPicPr>
        <xdr:cNvPr id="3" name="2 Imagen">
          <a:extLst>
            <a:ext uri="{FF2B5EF4-FFF2-40B4-BE49-F238E27FC236}">
              <a16:creationId xmlns:a16="http://schemas.microsoft.com/office/drawing/2014/main" id="{D5E18F14-1B2F-4118-9EFE-09457E5B1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8725" y="266700"/>
          <a:ext cx="976187" cy="693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466725</xdr:colOff>
      <xdr:row>0</xdr:row>
      <xdr:rowOff>38100</xdr:rowOff>
    </xdr:from>
    <xdr:ext cx="1381126" cy="1019174"/>
    <xdr:pic>
      <xdr:nvPicPr>
        <xdr:cNvPr id="4" name="Imagen 3">
          <a:extLst>
            <a:ext uri="{FF2B5EF4-FFF2-40B4-BE49-F238E27FC236}">
              <a16:creationId xmlns:a16="http://schemas.microsoft.com/office/drawing/2014/main" id="{2ACA1DDF-69E2-4C8E-8940-BC72799E9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38100"/>
          <a:ext cx="1381126" cy="10191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ayddel%20Ramirez\Desktop\OAI2.0\Transparencia\2023\02%20Febrero\financiero\FEBRERO%202023%20DIGEGA%20ROSAIDET.xlsx" TargetMode="External"/><Relationship Id="rId1" Type="http://schemas.openxmlformats.org/officeDocument/2006/relationships/externalLinkPath" Target="FEBRERO%202023%20DIGEGA%20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 Y P FEBRERO  2023"/>
      <sheetName val="RESUMEN UNIFICADO FEB. 2023"/>
      <sheetName val="LIB. BCO. GRAL MEG. FEBRERO 23."/>
      <sheetName val="CODIF. MEGAL. FEBRERO 23. "/>
      <sheetName val="RESUMEN CTA.MEG. "/>
      <sheetName val="LIBRO BCO. GRAL. PPC FEB. 23."/>
      <sheetName val="CODIFIC. CTA. PPC. DIC.22"/>
      <sheetName val="RESUMEN  CODIF. PPC  Feb. 2023"/>
      <sheetName val="imputacion gasto Feb. 2023"/>
      <sheetName val="Ctas. X P Febrero 23"/>
    </sheetNames>
    <sheetDataSet>
      <sheetData sheetId="0">
        <row r="195">
          <cell r="C195">
            <v>-7971363.8799999952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ECCF-14C7-4835-904B-CCC0DD140E90}">
  <sheetPr>
    <tabColor rgb="FF008000"/>
    <pageSetUpPr fitToPage="1"/>
  </sheetPr>
  <dimension ref="A5:E93"/>
  <sheetViews>
    <sheetView tabSelected="1" showWhiteSpace="0" zoomScaleNormal="100" workbookViewId="0">
      <selection activeCell="D18" sqref="D18"/>
    </sheetView>
  </sheetViews>
  <sheetFormatPr baseColWidth="10" defaultColWidth="11.42578125" defaultRowHeight="12.75" x14ac:dyDescent="0.2"/>
  <cols>
    <col min="1" max="1" width="66.7109375" style="1" customWidth="1"/>
    <col min="2" max="2" width="22.42578125" style="1" customWidth="1"/>
    <col min="3" max="3" width="21" style="1" customWidth="1"/>
    <col min="4" max="4" width="27.85546875" style="1" customWidth="1"/>
    <col min="5" max="216" width="11.42578125" style="1"/>
    <col min="217" max="217" width="67.85546875" style="1" customWidth="1"/>
    <col min="218" max="218" width="21.28515625" style="1" customWidth="1"/>
    <col min="219" max="219" width="19.28515625" style="1" customWidth="1"/>
    <col min="220" max="472" width="11.42578125" style="1"/>
    <col min="473" max="473" width="67.85546875" style="1" customWidth="1"/>
    <col min="474" max="474" width="21.28515625" style="1" customWidth="1"/>
    <col min="475" max="475" width="19.28515625" style="1" customWidth="1"/>
    <col min="476" max="728" width="11.42578125" style="1"/>
    <col min="729" max="729" width="67.85546875" style="1" customWidth="1"/>
    <col min="730" max="730" width="21.28515625" style="1" customWidth="1"/>
    <col min="731" max="731" width="19.28515625" style="1" customWidth="1"/>
    <col min="732" max="984" width="11.42578125" style="1"/>
    <col min="985" max="985" width="67.85546875" style="1" customWidth="1"/>
    <col min="986" max="986" width="21.28515625" style="1" customWidth="1"/>
    <col min="987" max="987" width="19.28515625" style="1" customWidth="1"/>
    <col min="988" max="1240" width="11.42578125" style="1"/>
    <col min="1241" max="1241" width="67.85546875" style="1" customWidth="1"/>
    <col min="1242" max="1242" width="21.28515625" style="1" customWidth="1"/>
    <col min="1243" max="1243" width="19.28515625" style="1" customWidth="1"/>
    <col min="1244" max="1496" width="11.42578125" style="1"/>
    <col min="1497" max="1497" width="67.85546875" style="1" customWidth="1"/>
    <col min="1498" max="1498" width="21.28515625" style="1" customWidth="1"/>
    <col min="1499" max="1499" width="19.28515625" style="1" customWidth="1"/>
    <col min="1500" max="1752" width="11.42578125" style="1"/>
    <col min="1753" max="1753" width="67.85546875" style="1" customWidth="1"/>
    <col min="1754" max="1754" width="21.28515625" style="1" customWidth="1"/>
    <col min="1755" max="1755" width="19.28515625" style="1" customWidth="1"/>
    <col min="1756" max="2008" width="11.42578125" style="1"/>
    <col min="2009" max="2009" width="67.85546875" style="1" customWidth="1"/>
    <col min="2010" max="2010" width="21.28515625" style="1" customWidth="1"/>
    <col min="2011" max="2011" width="19.28515625" style="1" customWidth="1"/>
    <col min="2012" max="2264" width="11.42578125" style="1"/>
    <col min="2265" max="2265" width="67.85546875" style="1" customWidth="1"/>
    <col min="2266" max="2266" width="21.28515625" style="1" customWidth="1"/>
    <col min="2267" max="2267" width="19.28515625" style="1" customWidth="1"/>
    <col min="2268" max="2520" width="11.42578125" style="1"/>
    <col min="2521" max="2521" width="67.85546875" style="1" customWidth="1"/>
    <col min="2522" max="2522" width="21.28515625" style="1" customWidth="1"/>
    <col min="2523" max="2523" width="19.28515625" style="1" customWidth="1"/>
    <col min="2524" max="2776" width="11.42578125" style="1"/>
    <col min="2777" max="2777" width="67.85546875" style="1" customWidth="1"/>
    <col min="2778" max="2778" width="21.28515625" style="1" customWidth="1"/>
    <col min="2779" max="2779" width="19.28515625" style="1" customWidth="1"/>
    <col min="2780" max="3032" width="11.42578125" style="1"/>
    <col min="3033" max="3033" width="67.85546875" style="1" customWidth="1"/>
    <col min="3034" max="3034" width="21.28515625" style="1" customWidth="1"/>
    <col min="3035" max="3035" width="19.28515625" style="1" customWidth="1"/>
    <col min="3036" max="3288" width="11.42578125" style="1"/>
    <col min="3289" max="3289" width="67.85546875" style="1" customWidth="1"/>
    <col min="3290" max="3290" width="21.28515625" style="1" customWidth="1"/>
    <col min="3291" max="3291" width="19.28515625" style="1" customWidth="1"/>
    <col min="3292" max="3544" width="11.42578125" style="1"/>
    <col min="3545" max="3545" width="67.85546875" style="1" customWidth="1"/>
    <col min="3546" max="3546" width="21.28515625" style="1" customWidth="1"/>
    <col min="3547" max="3547" width="19.28515625" style="1" customWidth="1"/>
    <col min="3548" max="3800" width="11.42578125" style="1"/>
    <col min="3801" max="3801" width="67.85546875" style="1" customWidth="1"/>
    <col min="3802" max="3802" width="21.28515625" style="1" customWidth="1"/>
    <col min="3803" max="3803" width="19.28515625" style="1" customWidth="1"/>
    <col min="3804" max="4056" width="11.42578125" style="1"/>
    <col min="4057" max="4057" width="67.85546875" style="1" customWidth="1"/>
    <col min="4058" max="4058" width="21.28515625" style="1" customWidth="1"/>
    <col min="4059" max="4059" width="19.28515625" style="1" customWidth="1"/>
    <col min="4060" max="4312" width="11.42578125" style="1"/>
    <col min="4313" max="4313" width="67.85546875" style="1" customWidth="1"/>
    <col min="4314" max="4314" width="21.28515625" style="1" customWidth="1"/>
    <col min="4315" max="4315" width="19.28515625" style="1" customWidth="1"/>
    <col min="4316" max="4568" width="11.42578125" style="1"/>
    <col min="4569" max="4569" width="67.85546875" style="1" customWidth="1"/>
    <col min="4570" max="4570" width="21.28515625" style="1" customWidth="1"/>
    <col min="4571" max="4571" width="19.28515625" style="1" customWidth="1"/>
    <col min="4572" max="4824" width="11.42578125" style="1"/>
    <col min="4825" max="4825" width="67.85546875" style="1" customWidth="1"/>
    <col min="4826" max="4826" width="21.28515625" style="1" customWidth="1"/>
    <col min="4827" max="4827" width="19.28515625" style="1" customWidth="1"/>
    <col min="4828" max="5080" width="11.42578125" style="1"/>
    <col min="5081" max="5081" width="67.85546875" style="1" customWidth="1"/>
    <col min="5082" max="5082" width="21.28515625" style="1" customWidth="1"/>
    <col min="5083" max="5083" width="19.28515625" style="1" customWidth="1"/>
    <col min="5084" max="5336" width="11.42578125" style="1"/>
    <col min="5337" max="5337" width="67.85546875" style="1" customWidth="1"/>
    <col min="5338" max="5338" width="21.28515625" style="1" customWidth="1"/>
    <col min="5339" max="5339" width="19.28515625" style="1" customWidth="1"/>
    <col min="5340" max="5592" width="11.42578125" style="1"/>
    <col min="5593" max="5593" width="67.85546875" style="1" customWidth="1"/>
    <col min="5594" max="5594" width="21.28515625" style="1" customWidth="1"/>
    <col min="5595" max="5595" width="19.28515625" style="1" customWidth="1"/>
    <col min="5596" max="5848" width="11.42578125" style="1"/>
    <col min="5849" max="5849" width="67.85546875" style="1" customWidth="1"/>
    <col min="5850" max="5850" width="21.28515625" style="1" customWidth="1"/>
    <col min="5851" max="5851" width="19.28515625" style="1" customWidth="1"/>
    <col min="5852" max="6104" width="11.42578125" style="1"/>
    <col min="6105" max="6105" width="67.85546875" style="1" customWidth="1"/>
    <col min="6106" max="6106" width="21.28515625" style="1" customWidth="1"/>
    <col min="6107" max="6107" width="19.28515625" style="1" customWidth="1"/>
    <col min="6108" max="6360" width="11.42578125" style="1"/>
    <col min="6361" max="6361" width="67.85546875" style="1" customWidth="1"/>
    <col min="6362" max="6362" width="21.28515625" style="1" customWidth="1"/>
    <col min="6363" max="6363" width="19.28515625" style="1" customWidth="1"/>
    <col min="6364" max="6616" width="11.42578125" style="1"/>
    <col min="6617" max="6617" width="67.85546875" style="1" customWidth="1"/>
    <col min="6618" max="6618" width="21.28515625" style="1" customWidth="1"/>
    <col min="6619" max="6619" width="19.28515625" style="1" customWidth="1"/>
    <col min="6620" max="6872" width="11.42578125" style="1"/>
    <col min="6873" max="6873" width="67.85546875" style="1" customWidth="1"/>
    <col min="6874" max="6874" width="21.28515625" style="1" customWidth="1"/>
    <col min="6875" max="6875" width="19.28515625" style="1" customWidth="1"/>
    <col min="6876" max="7128" width="11.42578125" style="1"/>
    <col min="7129" max="7129" width="67.85546875" style="1" customWidth="1"/>
    <col min="7130" max="7130" width="21.28515625" style="1" customWidth="1"/>
    <col min="7131" max="7131" width="19.28515625" style="1" customWidth="1"/>
    <col min="7132" max="7384" width="11.42578125" style="1"/>
    <col min="7385" max="7385" width="67.85546875" style="1" customWidth="1"/>
    <col min="7386" max="7386" width="21.28515625" style="1" customWidth="1"/>
    <col min="7387" max="7387" width="19.28515625" style="1" customWidth="1"/>
    <col min="7388" max="7640" width="11.42578125" style="1"/>
    <col min="7641" max="7641" width="67.85546875" style="1" customWidth="1"/>
    <col min="7642" max="7642" width="21.28515625" style="1" customWidth="1"/>
    <col min="7643" max="7643" width="19.28515625" style="1" customWidth="1"/>
    <col min="7644" max="7896" width="11.42578125" style="1"/>
    <col min="7897" max="7897" width="67.85546875" style="1" customWidth="1"/>
    <col min="7898" max="7898" width="21.28515625" style="1" customWidth="1"/>
    <col min="7899" max="7899" width="19.28515625" style="1" customWidth="1"/>
    <col min="7900" max="8152" width="11.42578125" style="1"/>
    <col min="8153" max="8153" width="67.85546875" style="1" customWidth="1"/>
    <col min="8154" max="8154" width="21.28515625" style="1" customWidth="1"/>
    <col min="8155" max="8155" width="19.28515625" style="1" customWidth="1"/>
    <col min="8156" max="8408" width="11.42578125" style="1"/>
    <col min="8409" max="8409" width="67.85546875" style="1" customWidth="1"/>
    <col min="8410" max="8410" width="21.28515625" style="1" customWidth="1"/>
    <col min="8411" max="8411" width="19.28515625" style="1" customWidth="1"/>
    <col min="8412" max="8664" width="11.42578125" style="1"/>
    <col min="8665" max="8665" width="67.85546875" style="1" customWidth="1"/>
    <col min="8666" max="8666" width="21.28515625" style="1" customWidth="1"/>
    <col min="8667" max="8667" width="19.28515625" style="1" customWidth="1"/>
    <col min="8668" max="8920" width="11.42578125" style="1"/>
    <col min="8921" max="8921" width="67.85546875" style="1" customWidth="1"/>
    <col min="8922" max="8922" width="21.28515625" style="1" customWidth="1"/>
    <col min="8923" max="8923" width="19.28515625" style="1" customWidth="1"/>
    <col min="8924" max="9176" width="11.42578125" style="1"/>
    <col min="9177" max="9177" width="67.85546875" style="1" customWidth="1"/>
    <col min="9178" max="9178" width="21.28515625" style="1" customWidth="1"/>
    <col min="9179" max="9179" width="19.28515625" style="1" customWidth="1"/>
    <col min="9180" max="9432" width="11.42578125" style="1"/>
    <col min="9433" max="9433" width="67.85546875" style="1" customWidth="1"/>
    <col min="9434" max="9434" width="21.28515625" style="1" customWidth="1"/>
    <col min="9435" max="9435" width="19.28515625" style="1" customWidth="1"/>
    <col min="9436" max="9688" width="11.42578125" style="1"/>
    <col min="9689" max="9689" width="67.85546875" style="1" customWidth="1"/>
    <col min="9690" max="9690" width="21.28515625" style="1" customWidth="1"/>
    <col min="9691" max="9691" width="19.28515625" style="1" customWidth="1"/>
    <col min="9692" max="9944" width="11.42578125" style="1"/>
    <col min="9945" max="9945" width="67.85546875" style="1" customWidth="1"/>
    <col min="9946" max="9946" width="21.28515625" style="1" customWidth="1"/>
    <col min="9947" max="9947" width="19.28515625" style="1" customWidth="1"/>
    <col min="9948" max="10200" width="11.42578125" style="1"/>
    <col min="10201" max="10201" width="67.85546875" style="1" customWidth="1"/>
    <col min="10202" max="10202" width="21.28515625" style="1" customWidth="1"/>
    <col min="10203" max="10203" width="19.28515625" style="1" customWidth="1"/>
    <col min="10204" max="10456" width="11.42578125" style="1"/>
    <col min="10457" max="10457" width="67.85546875" style="1" customWidth="1"/>
    <col min="10458" max="10458" width="21.28515625" style="1" customWidth="1"/>
    <col min="10459" max="10459" width="19.28515625" style="1" customWidth="1"/>
    <col min="10460" max="10712" width="11.42578125" style="1"/>
    <col min="10713" max="10713" width="67.85546875" style="1" customWidth="1"/>
    <col min="10714" max="10714" width="21.28515625" style="1" customWidth="1"/>
    <col min="10715" max="10715" width="19.28515625" style="1" customWidth="1"/>
    <col min="10716" max="10968" width="11.42578125" style="1"/>
    <col min="10969" max="10969" width="67.85546875" style="1" customWidth="1"/>
    <col min="10970" max="10970" width="21.28515625" style="1" customWidth="1"/>
    <col min="10971" max="10971" width="19.28515625" style="1" customWidth="1"/>
    <col min="10972" max="11224" width="11.42578125" style="1"/>
    <col min="11225" max="11225" width="67.85546875" style="1" customWidth="1"/>
    <col min="11226" max="11226" width="21.28515625" style="1" customWidth="1"/>
    <col min="11227" max="11227" width="19.28515625" style="1" customWidth="1"/>
    <col min="11228" max="11480" width="11.42578125" style="1"/>
    <col min="11481" max="11481" width="67.85546875" style="1" customWidth="1"/>
    <col min="11482" max="11482" width="21.28515625" style="1" customWidth="1"/>
    <col min="11483" max="11483" width="19.28515625" style="1" customWidth="1"/>
    <col min="11484" max="11736" width="11.42578125" style="1"/>
    <col min="11737" max="11737" width="67.85546875" style="1" customWidth="1"/>
    <col min="11738" max="11738" width="21.28515625" style="1" customWidth="1"/>
    <col min="11739" max="11739" width="19.28515625" style="1" customWidth="1"/>
    <col min="11740" max="11992" width="11.42578125" style="1"/>
    <col min="11993" max="11993" width="67.85546875" style="1" customWidth="1"/>
    <col min="11994" max="11994" width="21.28515625" style="1" customWidth="1"/>
    <col min="11995" max="11995" width="19.28515625" style="1" customWidth="1"/>
    <col min="11996" max="12248" width="11.42578125" style="1"/>
    <col min="12249" max="12249" width="67.85546875" style="1" customWidth="1"/>
    <col min="12250" max="12250" width="21.28515625" style="1" customWidth="1"/>
    <col min="12251" max="12251" width="19.28515625" style="1" customWidth="1"/>
    <col min="12252" max="12504" width="11.42578125" style="1"/>
    <col min="12505" max="12505" width="67.85546875" style="1" customWidth="1"/>
    <col min="12506" max="12506" width="21.28515625" style="1" customWidth="1"/>
    <col min="12507" max="12507" width="19.28515625" style="1" customWidth="1"/>
    <col min="12508" max="12760" width="11.42578125" style="1"/>
    <col min="12761" max="12761" width="67.85546875" style="1" customWidth="1"/>
    <col min="12762" max="12762" width="21.28515625" style="1" customWidth="1"/>
    <col min="12763" max="12763" width="19.28515625" style="1" customWidth="1"/>
    <col min="12764" max="13016" width="11.42578125" style="1"/>
    <col min="13017" max="13017" width="67.85546875" style="1" customWidth="1"/>
    <col min="13018" max="13018" width="21.28515625" style="1" customWidth="1"/>
    <col min="13019" max="13019" width="19.28515625" style="1" customWidth="1"/>
    <col min="13020" max="13272" width="11.42578125" style="1"/>
    <col min="13273" max="13273" width="67.85546875" style="1" customWidth="1"/>
    <col min="13274" max="13274" width="21.28515625" style="1" customWidth="1"/>
    <col min="13275" max="13275" width="19.28515625" style="1" customWidth="1"/>
    <col min="13276" max="13528" width="11.42578125" style="1"/>
    <col min="13529" max="13529" width="67.85546875" style="1" customWidth="1"/>
    <col min="13530" max="13530" width="21.28515625" style="1" customWidth="1"/>
    <col min="13531" max="13531" width="19.28515625" style="1" customWidth="1"/>
    <col min="13532" max="13784" width="11.42578125" style="1"/>
    <col min="13785" max="13785" width="67.85546875" style="1" customWidth="1"/>
    <col min="13786" max="13786" width="21.28515625" style="1" customWidth="1"/>
    <col min="13787" max="13787" width="19.28515625" style="1" customWidth="1"/>
    <col min="13788" max="14040" width="11.42578125" style="1"/>
    <col min="14041" max="14041" width="67.85546875" style="1" customWidth="1"/>
    <col min="14042" max="14042" width="21.28515625" style="1" customWidth="1"/>
    <col min="14043" max="14043" width="19.28515625" style="1" customWidth="1"/>
    <col min="14044" max="14296" width="11.42578125" style="1"/>
    <col min="14297" max="14297" width="67.85546875" style="1" customWidth="1"/>
    <col min="14298" max="14298" width="21.28515625" style="1" customWidth="1"/>
    <col min="14299" max="14299" width="19.28515625" style="1" customWidth="1"/>
    <col min="14300" max="14552" width="11.42578125" style="1"/>
    <col min="14553" max="14553" width="67.85546875" style="1" customWidth="1"/>
    <col min="14554" max="14554" width="21.28515625" style="1" customWidth="1"/>
    <col min="14555" max="14555" width="19.28515625" style="1" customWidth="1"/>
    <col min="14556" max="14808" width="11.42578125" style="1"/>
    <col min="14809" max="14809" width="67.85546875" style="1" customWidth="1"/>
    <col min="14810" max="14810" width="21.28515625" style="1" customWidth="1"/>
    <col min="14811" max="14811" width="19.28515625" style="1" customWidth="1"/>
    <col min="14812" max="15064" width="11.42578125" style="1"/>
    <col min="15065" max="15065" width="67.85546875" style="1" customWidth="1"/>
    <col min="15066" max="15066" width="21.28515625" style="1" customWidth="1"/>
    <col min="15067" max="15067" width="19.28515625" style="1" customWidth="1"/>
    <col min="15068" max="15320" width="11.42578125" style="1"/>
    <col min="15321" max="15321" width="67.85546875" style="1" customWidth="1"/>
    <col min="15322" max="15322" width="21.28515625" style="1" customWidth="1"/>
    <col min="15323" max="15323" width="19.28515625" style="1" customWidth="1"/>
    <col min="15324" max="15576" width="11.42578125" style="1"/>
    <col min="15577" max="15577" width="67.85546875" style="1" customWidth="1"/>
    <col min="15578" max="15578" width="21.28515625" style="1" customWidth="1"/>
    <col min="15579" max="15579" width="19.28515625" style="1" customWidth="1"/>
    <col min="15580" max="15832" width="11.42578125" style="1"/>
    <col min="15833" max="15833" width="67.85546875" style="1" customWidth="1"/>
    <col min="15834" max="15834" width="21.28515625" style="1" customWidth="1"/>
    <col min="15835" max="15835" width="19.28515625" style="1" customWidth="1"/>
    <col min="15836" max="16088" width="11.42578125" style="1"/>
    <col min="16089" max="16089" width="67.85546875" style="1" customWidth="1"/>
    <col min="16090" max="16090" width="21.28515625" style="1" customWidth="1"/>
    <col min="16091" max="16091" width="19.28515625" style="1" customWidth="1"/>
    <col min="16092" max="16384" width="11.42578125" style="1"/>
  </cols>
  <sheetData>
    <row r="5" spans="1:4" s="2" customFormat="1" ht="15" x14ac:dyDescent="0.25">
      <c r="A5" s="54"/>
      <c r="B5" s="53"/>
    </row>
    <row r="6" spans="1:4" s="2" customFormat="1" ht="15" x14ac:dyDescent="0.25">
      <c r="A6" s="54"/>
      <c r="B6" s="53"/>
    </row>
    <row r="7" spans="1:4" s="2" customFormat="1" x14ac:dyDescent="0.2">
      <c r="A7" s="52" t="s">
        <v>61</v>
      </c>
      <c r="B7" s="52"/>
    </row>
    <row r="8" spans="1:4" s="2" customFormat="1" ht="21" x14ac:dyDescent="0.35">
      <c r="A8" s="51" t="s">
        <v>60</v>
      </c>
      <c r="B8" s="51"/>
    </row>
    <row r="9" spans="1:4" s="2" customFormat="1" ht="17.25" x14ac:dyDescent="0.3">
      <c r="A9" s="50" t="s">
        <v>59</v>
      </c>
      <c r="B9" s="50"/>
    </row>
    <row r="10" spans="1:4" s="2" customFormat="1" ht="17.25" x14ac:dyDescent="0.3">
      <c r="A10" s="49" t="s">
        <v>58</v>
      </c>
      <c r="B10" s="49"/>
    </row>
    <row r="11" spans="1:4" s="2" customFormat="1" ht="15" x14ac:dyDescent="0.25">
      <c r="A11" s="48" t="s">
        <v>57</v>
      </c>
      <c r="B11" s="48"/>
    </row>
    <row r="12" spans="1:4" s="2" customFormat="1" x14ac:dyDescent="0.2">
      <c r="A12" s="47" t="s">
        <v>56</v>
      </c>
      <c r="B12" s="47"/>
    </row>
    <row r="13" spans="1:4" s="2" customFormat="1" x14ac:dyDescent="0.2">
      <c r="A13" s="47" t="s">
        <v>55</v>
      </c>
      <c r="B13" s="47"/>
      <c r="D13" s="42"/>
    </row>
    <row r="14" spans="1:4" s="2" customFormat="1" ht="15" x14ac:dyDescent="0.25">
      <c r="A14" s="46"/>
      <c r="B14" s="45"/>
      <c r="D14" s="42"/>
    </row>
    <row r="15" spans="1:4" s="2" customFormat="1" ht="15" customHeight="1" x14ac:dyDescent="0.2">
      <c r="A15" s="44" t="s">
        <v>54</v>
      </c>
      <c r="B15" s="43"/>
      <c r="D15" s="42"/>
    </row>
    <row r="16" spans="1:4" s="2" customFormat="1" ht="15" customHeight="1" x14ac:dyDescent="0.2">
      <c r="A16" s="12" t="s">
        <v>53</v>
      </c>
    </row>
    <row r="17" spans="1:5" s="2" customFormat="1" ht="15.75" customHeight="1" thickBot="1" x14ac:dyDescent="0.25">
      <c r="A17" s="11" t="s">
        <v>52</v>
      </c>
      <c r="B17" s="41">
        <v>26901687.02</v>
      </c>
      <c r="D17" s="15"/>
    </row>
    <row r="18" spans="1:5" s="2" customFormat="1" ht="15" customHeight="1" x14ac:dyDescent="0.2">
      <c r="A18" s="20" t="s">
        <v>51</v>
      </c>
      <c r="B18" s="40">
        <f>SUM(B17)</f>
        <v>26901687.02</v>
      </c>
      <c r="C18" s="39"/>
    </row>
    <row r="19" spans="1:5" s="2" customFormat="1" ht="15" customHeight="1" x14ac:dyDescent="0.2">
      <c r="A19" s="12"/>
      <c r="C19" s="39"/>
    </row>
    <row r="20" spans="1:5" s="2" customFormat="1" ht="18.75" customHeight="1" x14ac:dyDescent="0.2">
      <c r="A20" s="12" t="s">
        <v>50</v>
      </c>
      <c r="C20" s="37"/>
    </row>
    <row r="21" spans="1:5" s="2" customFormat="1" ht="15" customHeight="1" x14ac:dyDescent="0.2">
      <c r="A21" s="38" t="s">
        <v>49</v>
      </c>
      <c r="B21" s="22">
        <f>16219800</f>
        <v>16219800</v>
      </c>
      <c r="C21" s="37"/>
    </row>
    <row r="22" spans="1:5" s="2" customFormat="1" ht="15" customHeight="1" x14ac:dyDescent="0.2">
      <c r="A22" s="38" t="s">
        <v>48</v>
      </c>
      <c r="B22" s="22">
        <f>66407615</f>
        <v>66407615</v>
      </c>
      <c r="C22" s="37"/>
    </row>
    <row r="23" spans="1:5" s="2" customFormat="1" ht="15" customHeight="1" x14ac:dyDescent="0.2">
      <c r="A23" s="31" t="s">
        <v>47</v>
      </c>
      <c r="B23" s="22">
        <f>1046221.81</f>
        <v>1046221.81</v>
      </c>
      <c r="C23" s="36"/>
      <c r="D23" s="35"/>
      <c r="E23" s="33"/>
    </row>
    <row r="24" spans="1:5" s="2" customFormat="1" ht="15" customHeight="1" x14ac:dyDescent="0.2">
      <c r="A24" s="31" t="s">
        <v>46</v>
      </c>
      <c r="B24" s="22">
        <f>1856159.76</f>
        <v>1856159.76</v>
      </c>
      <c r="D24" s="35"/>
      <c r="E24" s="33"/>
    </row>
    <row r="25" spans="1:5" s="2" customFormat="1" ht="15" customHeight="1" x14ac:dyDescent="0.2">
      <c r="A25" s="31" t="s">
        <v>45</v>
      </c>
      <c r="B25" s="22">
        <f>254408.42</f>
        <v>254408.42</v>
      </c>
      <c r="D25" s="34"/>
      <c r="E25" s="33"/>
    </row>
    <row r="26" spans="1:5" s="2" customFormat="1" ht="15" customHeight="1" x14ac:dyDescent="0.2">
      <c r="A26" s="31" t="s">
        <v>44</v>
      </c>
      <c r="B26" s="22">
        <f>5946457.74</f>
        <v>5946457.7400000002</v>
      </c>
      <c r="D26" s="34"/>
      <c r="E26" s="33"/>
    </row>
    <row r="27" spans="1:5" s="2" customFormat="1" ht="15" customHeight="1" x14ac:dyDescent="0.2">
      <c r="A27" s="31" t="s">
        <v>43</v>
      </c>
      <c r="B27" s="32">
        <f>86999577.83</f>
        <v>86999577.829999998</v>
      </c>
    </row>
    <row r="28" spans="1:5" s="2" customFormat="1" ht="15" customHeight="1" x14ac:dyDescent="0.2">
      <c r="A28" s="31" t="s">
        <v>42</v>
      </c>
      <c r="B28" s="22">
        <f>5993659.82</f>
        <v>5993659.8200000003</v>
      </c>
    </row>
    <row r="29" spans="1:5" s="2" customFormat="1" ht="15" customHeight="1" x14ac:dyDescent="0.2">
      <c r="A29" s="31" t="s">
        <v>41</v>
      </c>
      <c r="B29" s="22">
        <f>450632.02</f>
        <v>450632.02</v>
      </c>
    </row>
    <row r="30" spans="1:5" s="2" customFormat="1" ht="15" customHeight="1" x14ac:dyDescent="0.2">
      <c r="A30" s="31" t="s">
        <v>40</v>
      </c>
      <c r="B30" s="22">
        <f>178243.16</f>
        <v>178243.16</v>
      </c>
    </row>
    <row r="31" spans="1:5" s="2" customFormat="1" ht="15" customHeight="1" x14ac:dyDescent="0.2">
      <c r="A31" s="31" t="s">
        <v>39</v>
      </c>
      <c r="B31" s="22">
        <f>9354.8</f>
        <v>9354.7999999999993</v>
      </c>
    </row>
    <row r="32" spans="1:5" s="2" customFormat="1" ht="15" customHeight="1" x14ac:dyDescent="0.2">
      <c r="A32" s="31" t="s">
        <v>38</v>
      </c>
      <c r="B32" s="22">
        <f>27885.25</f>
        <v>27885.25</v>
      </c>
    </row>
    <row r="33" spans="1:2" s="2" customFormat="1" ht="15" customHeight="1" x14ac:dyDescent="0.2">
      <c r="A33" s="31" t="s">
        <v>37</v>
      </c>
      <c r="B33" s="22">
        <f>490348.7</f>
        <v>490348.7</v>
      </c>
    </row>
    <row r="34" spans="1:2" s="2" customFormat="1" ht="15" customHeight="1" x14ac:dyDescent="0.2">
      <c r="A34" s="31" t="s">
        <v>36</v>
      </c>
      <c r="B34" s="22">
        <f>4050.02</f>
        <v>4050.02</v>
      </c>
    </row>
    <row r="35" spans="1:2" s="2" customFormat="1" ht="15" customHeight="1" x14ac:dyDescent="0.2">
      <c r="A35" s="31" t="s">
        <v>35</v>
      </c>
      <c r="B35" s="22">
        <f>1567934.85</f>
        <v>1567934.85</v>
      </c>
    </row>
    <row r="36" spans="1:2" s="2" customFormat="1" ht="15" customHeight="1" x14ac:dyDescent="0.2">
      <c r="A36" s="31" t="s">
        <v>34</v>
      </c>
      <c r="B36" s="22">
        <f>1574731</f>
        <v>1574731</v>
      </c>
    </row>
    <row r="37" spans="1:2" s="2" customFormat="1" ht="15" customHeight="1" x14ac:dyDescent="0.2">
      <c r="A37" s="31" t="s">
        <v>33</v>
      </c>
      <c r="B37" s="22">
        <f>3641535.73</f>
        <v>3641535.73</v>
      </c>
    </row>
    <row r="38" spans="1:2" s="2" customFormat="1" ht="15" customHeight="1" x14ac:dyDescent="0.2">
      <c r="A38" s="31" t="s">
        <v>32</v>
      </c>
      <c r="B38" s="22">
        <f>46400</f>
        <v>46400</v>
      </c>
    </row>
    <row r="39" spans="1:2" s="2" customFormat="1" ht="15" customHeight="1" x14ac:dyDescent="0.2">
      <c r="A39" s="31" t="s">
        <v>31</v>
      </c>
      <c r="B39" s="22">
        <f>3233210.5</f>
        <v>3233210.5</v>
      </c>
    </row>
    <row r="40" spans="1:2" s="2" customFormat="1" ht="15" customHeight="1" x14ac:dyDescent="0.2">
      <c r="A40" s="31" t="s">
        <v>30</v>
      </c>
      <c r="B40" s="22">
        <f>635796.38</f>
        <v>635796.38</v>
      </c>
    </row>
    <row r="41" spans="1:2" s="2" customFormat="1" ht="15" customHeight="1" x14ac:dyDescent="0.2">
      <c r="A41" s="31" t="s">
        <v>29</v>
      </c>
      <c r="B41" s="22">
        <f>72719.87</f>
        <v>72719.87</v>
      </c>
    </row>
    <row r="42" spans="1:2" s="2" customFormat="1" ht="15" customHeight="1" x14ac:dyDescent="0.2">
      <c r="A42" s="31" t="s">
        <v>28</v>
      </c>
      <c r="B42" s="22">
        <f>2327722.76</f>
        <v>2327722.7599999998</v>
      </c>
    </row>
    <row r="43" spans="1:2" s="2" customFormat="1" ht="15" customHeight="1" x14ac:dyDescent="0.2">
      <c r="A43" s="31" t="s">
        <v>27</v>
      </c>
      <c r="B43" s="22">
        <f>12329001.79</f>
        <v>12329001.789999999</v>
      </c>
    </row>
    <row r="44" spans="1:2" s="2" customFormat="1" ht="15" customHeight="1" x14ac:dyDescent="0.2">
      <c r="A44" s="31" t="s">
        <v>26</v>
      </c>
      <c r="B44" s="22">
        <f>552512.42</f>
        <v>552512.42000000004</v>
      </c>
    </row>
    <row r="45" spans="1:2" s="2" customFormat="1" ht="15" customHeight="1" x14ac:dyDescent="0.2">
      <c r="A45" s="31" t="s">
        <v>25</v>
      </c>
      <c r="B45" s="22">
        <f>659379.74</f>
        <v>659379.74</v>
      </c>
    </row>
    <row r="46" spans="1:2" s="2" customFormat="1" ht="15" customHeight="1" x14ac:dyDescent="0.2">
      <c r="A46" s="31" t="s">
        <v>24</v>
      </c>
      <c r="B46" s="22">
        <f>227995.23</f>
        <v>227995.23</v>
      </c>
    </row>
    <row r="47" spans="1:2" s="2" customFormat="1" ht="15" customHeight="1" x14ac:dyDescent="0.2">
      <c r="A47" s="31" t="s">
        <v>23</v>
      </c>
      <c r="B47" s="22">
        <f>4196592.4</f>
        <v>4196592.4000000004</v>
      </c>
    </row>
    <row r="48" spans="1:2" s="2" customFormat="1" ht="15" customHeight="1" x14ac:dyDescent="0.2">
      <c r="A48" s="31" t="s">
        <v>22</v>
      </c>
      <c r="B48" s="22">
        <f>1399393.08</f>
        <v>1399393.08</v>
      </c>
    </row>
    <row r="49" spans="1:3" s="2" customFormat="1" ht="15" customHeight="1" x14ac:dyDescent="0.2">
      <c r="A49" s="31" t="s">
        <v>21</v>
      </c>
      <c r="B49" s="22">
        <f>5278544.2</f>
        <v>5278544.2</v>
      </c>
    </row>
    <row r="50" spans="1:3" s="2" customFormat="1" ht="15" customHeight="1" x14ac:dyDescent="0.2">
      <c r="A50" s="30" t="s">
        <v>20</v>
      </c>
      <c r="B50" s="22">
        <f>1337913.5+584808</f>
        <v>1922721.5</v>
      </c>
    </row>
    <row r="51" spans="1:3" s="2" customFormat="1" ht="15" customHeight="1" x14ac:dyDescent="0.2">
      <c r="A51" s="2" t="s">
        <v>19</v>
      </c>
      <c r="B51" s="22">
        <f>729271.36</f>
        <v>729271.36</v>
      </c>
    </row>
    <row r="52" spans="1:3" s="2" customFormat="1" ht="15" customHeight="1" x14ac:dyDescent="0.2">
      <c r="A52" s="2" t="s">
        <v>18</v>
      </c>
      <c r="B52" s="22">
        <v>1150000</v>
      </c>
    </row>
    <row r="53" spans="1:3" s="2" customFormat="1" ht="15" customHeight="1" x14ac:dyDescent="0.2">
      <c r="A53" s="20" t="s">
        <v>17</v>
      </c>
      <c r="B53" s="19">
        <f>SUM(B21:B52)</f>
        <v>227429877.13999999</v>
      </c>
      <c r="C53" s="28"/>
    </row>
    <row r="54" spans="1:3" s="2" customFormat="1" ht="15" customHeight="1" x14ac:dyDescent="0.2">
      <c r="A54" s="29"/>
      <c r="B54" s="25"/>
      <c r="C54" s="28"/>
    </row>
    <row r="55" spans="1:3" s="2" customFormat="1" ht="15" customHeight="1" thickBot="1" x14ac:dyDescent="0.3">
      <c r="A55" s="27" t="s">
        <v>16</v>
      </c>
      <c r="B55" s="19"/>
      <c r="C55" s="18">
        <f>B18+B53</f>
        <v>254331564.16</v>
      </c>
    </row>
    <row r="56" spans="1:3" s="2" customFormat="1" ht="15" customHeight="1" thickTop="1" x14ac:dyDescent="0.2">
      <c r="A56" s="12"/>
      <c r="B56" s="23"/>
    </row>
    <row r="57" spans="1:3" s="2" customFormat="1" ht="15" customHeight="1" x14ac:dyDescent="0.2">
      <c r="A57" s="26" t="s">
        <v>15</v>
      </c>
    </row>
    <row r="58" spans="1:3" s="2" customFormat="1" ht="15" customHeight="1" x14ac:dyDescent="0.2">
      <c r="A58" s="26"/>
    </row>
    <row r="59" spans="1:3" s="2" customFormat="1" ht="15" customHeight="1" x14ac:dyDescent="0.2">
      <c r="A59" s="12" t="s">
        <v>14</v>
      </c>
    </row>
    <row r="60" spans="1:3" s="2" customFormat="1" ht="15" customHeight="1" x14ac:dyDescent="0.2">
      <c r="A60" s="11" t="s">
        <v>13</v>
      </c>
      <c r="B60" s="25">
        <v>14087344.02</v>
      </c>
    </row>
    <row r="61" spans="1:3" s="2" customFormat="1" ht="15" customHeight="1" x14ac:dyDescent="0.2">
      <c r="A61" s="11"/>
    </row>
    <row r="62" spans="1:3" s="2" customFormat="1" ht="15" customHeight="1" x14ac:dyDescent="0.2">
      <c r="A62" s="12" t="s">
        <v>12</v>
      </c>
    </row>
    <row r="63" spans="1:3" s="2" customFormat="1" ht="15" customHeight="1" x14ac:dyDescent="0.2">
      <c r="A63" s="11" t="s">
        <v>11</v>
      </c>
      <c r="B63" s="17">
        <v>0</v>
      </c>
    </row>
    <row r="64" spans="1:3" s="2" customFormat="1" ht="15" customHeight="1" thickBot="1" x14ac:dyDescent="0.25">
      <c r="A64" s="11"/>
      <c r="B64" s="24"/>
    </row>
    <row r="65" spans="1:4" s="2" customFormat="1" ht="18" customHeight="1" x14ac:dyDescent="0.2">
      <c r="A65" s="12" t="s">
        <v>10</v>
      </c>
      <c r="B65" s="23"/>
      <c r="C65" s="23">
        <f>SUM(B60)</f>
        <v>14087344.02</v>
      </c>
    </row>
    <row r="66" spans="1:4" s="2" customFormat="1" ht="15" customHeight="1" x14ac:dyDescent="0.2">
      <c r="A66" s="11"/>
    </row>
    <row r="67" spans="1:4" s="2" customFormat="1" ht="15" customHeight="1" x14ac:dyDescent="0.2">
      <c r="A67" s="12" t="s">
        <v>9</v>
      </c>
    </row>
    <row r="68" spans="1:4" s="2" customFormat="1" ht="15" customHeight="1" x14ac:dyDescent="0.2">
      <c r="A68" s="11"/>
    </row>
    <row r="69" spans="1:4" s="2" customFormat="1" ht="15" customHeight="1" x14ac:dyDescent="0.2">
      <c r="A69" s="11" t="s">
        <v>8</v>
      </c>
      <c r="B69" s="22">
        <v>248215584.02000001</v>
      </c>
    </row>
    <row r="70" spans="1:4" s="2" customFormat="1" ht="15.75" customHeight="1" thickBot="1" x14ac:dyDescent="0.25">
      <c r="A70" s="11" t="s">
        <v>7</v>
      </c>
      <c r="B70" s="22">
        <f>'[1]G Y P FEBRERO  2023'!C195</f>
        <v>-7971363.8799999952</v>
      </c>
      <c r="C70" s="21">
        <f>SUM(B69:B70)</f>
        <v>240244220.14000002</v>
      </c>
    </row>
    <row r="71" spans="1:4" s="2" customFormat="1" ht="15" customHeight="1" x14ac:dyDescent="0.2">
      <c r="A71" s="11" t="s">
        <v>6</v>
      </c>
    </row>
    <row r="72" spans="1:4" s="3" customFormat="1" ht="15" customHeight="1" x14ac:dyDescent="0.2">
      <c r="A72" s="11"/>
      <c r="B72" s="2"/>
      <c r="C72" s="2"/>
      <c r="D72" s="2"/>
    </row>
    <row r="73" spans="1:4" s="2" customFormat="1" ht="15" customHeight="1" thickBot="1" x14ac:dyDescent="0.3">
      <c r="A73" s="20" t="s">
        <v>5</v>
      </c>
      <c r="B73" s="19"/>
      <c r="C73" s="18">
        <f>C65+C70</f>
        <v>254331564.16000003</v>
      </c>
    </row>
    <row r="74" spans="1:4" s="2" customFormat="1" ht="15" customHeight="1" thickTop="1" x14ac:dyDescent="0.2">
      <c r="A74" s="12"/>
      <c r="B74" s="17"/>
    </row>
    <row r="75" spans="1:4" s="2" customFormat="1" ht="15" customHeight="1" x14ac:dyDescent="0.2">
      <c r="A75" s="16" t="s">
        <v>4</v>
      </c>
      <c r="B75" s="16"/>
      <c r="C75" s="15"/>
    </row>
    <row r="76" spans="1:4" s="2" customFormat="1" ht="15" customHeight="1" x14ac:dyDescent="0.2">
      <c r="A76" s="14"/>
      <c r="B76" s="14"/>
    </row>
    <row r="77" spans="1:4" s="2" customFormat="1" ht="15" customHeight="1" x14ac:dyDescent="0.2">
      <c r="A77" s="13"/>
      <c r="B77" s="8"/>
    </row>
    <row r="78" spans="1:4" s="2" customFormat="1" ht="15" customHeight="1" x14ac:dyDescent="0.2">
      <c r="A78" s="12" t="s">
        <v>3</v>
      </c>
      <c r="B78" s="11"/>
    </row>
    <row r="79" spans="1:4" s="2" customFormat="1" ht="15" customHeight="1" x14ac:dyDescent="0.2">
      <c r="A79" s="12" t="s">
        <v>2</v>
      </c>
      <c r="B79" s="11"/>
    </row>
    <row r="80" spans="1:4" s="2" customFormat="1" ht="15" customHeight="1" x14ac:dyDescent="0.2">
      <c r="A80" s="10"/>
      <c r="B80" s="10"/>
    </row>
    <row r="81" spans="1:3" s="2" customFormat="1" ht="15" customHeight="1" x14ac:dyDescent="0.2">
      <c r="A81" s="9"/>
      <c r="B81" s="8"/>
    </row>
    <row r="82" spans="1:3" s="2" customFormat="1" x14ac:dyDescent="0.2">
      <c r="A82" s="7"/>
    </row>
    <row r="83" spans="1:3" s="2" customFormat="1" ht="15.75" x14ac:dyDescent="0.25">
      <c r="A83" s="6" t="s">
        <v>1</v>
      </c>
      <c r="B83" s="3"/>
      <c r="C83" s="3"/>
    </row>
    <row r="84" spans="1:3" s="2" customFormat="1" ht="15.75" x14ac:dyDescent="0.25">
      <c r="A84" s="5" t="s">
        <v>0</v>
      </c>
      <c r="B84" s="4"/>
      <c r="C84" s="3"/>
    </row>
    <row r="85" spans="1:3" s="2" customFormat="1" x14ac:dyDescent="0.2">
      <c r="A85" s="4"/>
      <c r="B85" s="4"/>
      <c r="C85" s="3"/>
    </row>
    <row r="89" spans="1:3" s="2" customFormat="1" ht="19.5" customHeight="1" x14ac:dyDescent="0.2"/>
    <row r="90" spans="1:3" s="2" customFormat="1" ht="19.5" customHeight="1" x14ac:dyDescent="0.2"/>
    <row r="91" spans="1:3" s="2" customFormat="1" ht="19.5" customHeight="1" x14ac:dyDescent="0.2"/>
    <row r="92" spans="1:3" s="2" customFormat="1" ht="19.5" customHeight="1" x14ac:dyDescent="0.2"/>
    <row r="93" spans="1:3" s="2" customFormat="1" ht="19.5" customHeight="1" x14ac:dyDescent="0.2"/>
  </sheetData>
  <mergeCells count="8">
    <mergeCell ref="A13:B13"/>
    <mergeCell ref="A75:B75"/>
    <mergeCell ref="A7:B7"/>
    <mergeCell ref="A8:B8"/>
    <mergeCell ref="A9:B9"/>
    <mergeCell ref="A10:B10"/>
    <mergeCell ref="A11:B11"/>
    <mergeCell ref="A12:B12"/>
  </mergeCells>
  <pageMargins left="1.59" right="0.9055118110236221" top="0.22" bottom="0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FEB. 2023</vt:lpstr>
      <vt:lpstr>' BCE. GRAL FEB.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2023-03-14T19:45:09Z</dcterms:created>
  <dcterms:modified xsi:type="dcterms:W3CDTF">2023-03-14T19:47:15Z</dcterms:modified>
</cp:coreProperties>
</file>