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8 Agosto\Informe Financiero AGOSTO 2025\"/>
    </mc:Choice>
  </mc:AlternateContent>
  <xr:revisionPtr revIDLastSave="0" documentId="13_ncr:1_{2CA46382-A9C2-425A-8073-87A1ADDD8F36}" xr6:coauthVersionLast="47" xr6:coauthVersionMax="47" xr10:uidLastSave="{00000000-0000-0000-0000-000000000000}"/>
  <bookViews>
    <workbookView xWindow="14265" yWindow="2010" windowWidth="18090" windowHeight="140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33" l="1"/>
  <c r="C46" i="233" l="1"/>
  <c r="C23" i="233"/>
  <c r="C31" i="233" l="1"/>
  <c r="C32" i="233" l="1"/>
  <c r="C20" i="233"/>
  <c r="C36" i="233"/>
  <c r="C25" i="233"/>
  <c r="C24" i="233"/>
  <c r="C39" i="233" l="1"/>
  <c r="C18" i="233" l="1"/>
  <c r="C43" i="233"/>
  <c r="C33" i="233"/>
  <c r="C22" i="233"/>
  <c r="C50" i="233" l="1"/>
  <c r="D52" i="233" s="1"/>
  <c r="C59" i="233" l="1"/>
  <c r="D61" i="233" s="1"/>
  <c r="C66" i="233" l="1"/>
  <c r="C67" i="233" s="1"/>
  <c r="D69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<sst xmlns="http://schemas.openxmlformats.org/spreadsheetml/2006/main" count="65" uniqueCount="65">
  <si>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</si>
  <si>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</si>
  <si>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</si>
  <si>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</si>
  <si>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</si>
  <si>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</si>
  <si>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</si>
  <si>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</si>
  <si>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</si>
  <si>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</si>
  <si>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</si>
  <si>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</si>
  <si>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</si>
  <si>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</si>
  <si>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</si>
  <si>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</si>
  <si>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</si>
  <si>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</si>
  <si>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</si>
  <si>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</si>
  <si>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</si>
  <si>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</si>
  <si>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</si>
  <si>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</si>
  <si>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</si>
  <si>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</si>
  <si>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</si>
  <si>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</si>
  <si>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</si>
  <si>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</si>
  <si>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</si>
  <si>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</si>
  <si>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</si>
  <si>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</si>
  <si>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</si>
  <si>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</si>
  <si>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</si>
  <si>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</si>
  <si>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</si>
  <si>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</si>
  <si>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</si>
  <si>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</si>
  <si>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</si>
  <si>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</si>
  <si>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</si>
  <si>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</si>
  <si>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</si>
  <si>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</si>
  <si>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</si>
  <si>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</si>
  <si>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</si>
  <si>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</si>
  <si>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</si>
  <si>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</si>
  <si>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</si>
  <si>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</si>
  <si>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</si>
  <si>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</si>
  <si>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</si>
  <si>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</si>
  <si>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</si>
  <si>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</si>
  <si>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</si>
  <si>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RESUMEN POR CUENTA DEL 1RO. AL 31 DE AGOSTO  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</si>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</sst>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8" fillId="21" borderId="5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4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24" fillId="23" borderId="10" applyNumberFormat="0" applyFont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27" fillId="2" borderId="13" applyNumberFormat="0" applyAlignment="0" applyProtection="0"/>
    <xf numFmtId="0" fontId="37" fillId="2" borderId="14" applyNumberFormat="0" applyAlignment="0" applyProtection="0"/>
    <xf numFmtId="0" fontId="39" fillId="0" borderId="15" applyNumberFormat="0" applyFill="0" applyAlignment="0" applyProtection="0"/>
    <xf numFmtId="0" fontId="27" fillId="2" borderId="13" applyNumberFormat="0" applyAlignment="0" applyProtection="0"/>
    <xf numFmtId="0" fontId="34" fillId="8" borderId="13" applyNumberFormat="0" applyAlignment="0" applyProtection="0"/>
    <xf numFmtId="0" fontId="24" fillId="23" borderId="16" applyNumberFormat="0" applyFont="0" applyAlignment="0" applyProtection="0"/>
    <xf numFmtId="0" fontId="37" fillId="2" borderId="14" applyNumberFormat="0" applyAlignment="0" applyProtection="0"/>
    <xf numFmtId="0" fontId="27" fillId="2" borderId="17" applyNumberFormat="0" applyAlignment="0" applyProtection="0"/>
    <xf numFmtId="0" fontId="37" fillId="2" borderId="18" applyNumberFormat="0" applyAlignment="0" applyProtection="0"/>
    <xf numFmtId="0" fontId="39" fillId="0" borderId="19" applyNumberFormat="0" applyFill="0" applyAlignment="0" applyProtection="0"/>
    <xf numFmtId="0" fontId="27" fillId="2" borderId="17" applyNumberFormat="0" applyAlignment="0" applyProtection="0"/>
    <xf numFmtId="0" fontId="34" fillId="8" borderId="17" applyNumberFormat="0" applyAlignment="0" applyProtection="0"/>
    <xf numFmtId="0" fontId="24" fillId="23" borderId="20" applyNumberFormat="0" applyFont="0" applyAlignment="0" applyProtection="0"/>
    <xf numFmtId="0" fontId="37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2" borderId="21" applyNumberFormat="0" applyAlignment="0" applyProtection="0"/>
    <xf numFmtId="0" fontId="37" fillId="2" borderId="22" applyNumberFormat="0" applyAlignment="0" applyProtection="0"/>
    <xf numFmtId="0" fontId="39" fillId="0" borderId="23" applyNumberFormat="0" applyFill="0" applyAlignment="0" applyProtection="0"/>
    <xf numFmtId="0" fontId="27" fillId="2" borderId="21" applyNumberFormat="0" applyAlignment="0" applyProtection="0"/>
    <xf numFmtId="0" fontId="34" fillId="8" borderId="21" applyNumberFormat="0" applyAlignment="0" applyProtection="0"/>
    <xf numFmtId="0" fontId="24" fillId="23" borderId="24" applyNumberFormat="0" applyFont="0" applyAlignment="0" applyProtection="0"/>
    <xf numFmtId="0" fontId="37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" fontId="45" fillId="0" borderId="0" xfId="0" applyNumberFormat="1" applyFont="1"/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3" xfId="7" applyNumberFormat="1" applyFont="1" applyBorder="1" applyAlignment="1">
      <alignment horizontal="right"/>
    </xf>
    <xf numFmtId="43" fontId="47" fillId="0" borderId="0" xfId="2" applyFont="1" applyFill="1"/>
    <xf numFmtId="4" fontId="20" fillId="0" borderId="0" xfId="7" applyNumberFormat="1" applyFont="1" applyAlignment="1">
      <alignment horizontal="right"/>
    </xf>
    <xf numFmtId="4" fontId="22" fillId="0" borderId="1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1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43" fontId="48" fillId="0" borderId="0" xfId="7" applyNumberFormat="1" applyFont="1"/>
    <xf numFmtId="0" fontId="22" fillId="0" borderId="2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F17388"/>
      <color rgb="FFFF00FF"/>
      <color rgb="FFFF6600"/>
      <color rgb="FF666633"/>
      <color rgb="FF00FFFF"/>
      <color rgb="FF00C491"/>
      <color rgb="FFEE0000"/>
      <color rgb="FF0000FF"/>
      <color rgb="FF6600CC"/>
      <color rgb="FFF76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5541964</xdr:colOff>
      <xdr:row>0</xdr:row>
      <xdr:rowOff>101022</xdr:rowOff>
    </xdr:from>
    <xdr:to>
      <xdr:col>1</xdr:col>
      <xdr:colOff>6437745</xdr:colOff>
      <xdr:row>2</xdr:row>
      <xdr:rowOff>240114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41964" y="101022"/>
          <a:ext cx="895781" cy="7452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1435047</xdr:colOff>
      <xdr:row>0</xdr:row>
      <xdr:rowOff>129887</xdr:rowOff>
    </xdr:from>
    <xdr:to>
      <xdr:col>3</xdr:col>
      <xdr:colOff>317500</xdr:colOff>
      <xdr:row>2</xdr:row>
      <xdr:rowOff>216478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2433" y="129887"/>
          <a:ext cx="1306999" cy="69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1241136</xdr:colOff>
      <xdr:row>0</xdr:row>
      <xdr:rowOff>0</xdr:rowOff>
    </xdr:from>
    <xdr:to>
      <xdr:col>1</xdr:col>
      <xdr:colOff>2929659</xdr:colOff>
      <xdr:row>3</xdr:row>
      <xdr:rowOff>144536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36" y="0"/>
          <a:ext cx="1688523" cy="105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666633"/>
    <pageSetUpPr fitToPage="1"/>
  </sheetPr>
  <dimension ref="B1:H81"/>
  <sheetViews>
    <sheetView tabSelected="1" showWhiteSpace="0" topLeftCell="B1" zoomScale="66" zoomScaleNormal="66" workbookViewId="0">
      <selection activeCell="B23" sqref="B23"/>
    </sheetView>
  </sheetViews>
  <sheetFormatPr baseColWidth="10" defaultColWidth="11.42578125" defaultRowHeight="14.25" x14ac:dyDescent="0.2"/>
  <cols>
    <col min="1" max="1" width="0" style="3" hidden="1" customWidth="1"/>
    <col min="2" max="2" width="101.85546875" style="3" customWidth="1"/>
    <col min="3" max="3" width="36.28515625" style="3" customWidth="1"/>
    <col min="4" max="4" width="39" style="3" customWidth="1"/>
    <col min="5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 t="s">
        <v>64</v>
      </c>
      <c r="C2" s="16"/>
      <c r="D2" s="16"/>
    </row>
    <row r="3" spans="2:8" ht="24" customHeight="1" x14ac:dyDescent="0.2">
      <c r="B3" s="2"/>
      <c r="C3" s="16"/>
      <c r="D3" s="16"/>
    </row>
    <row r="4" spans="2:8" ht="21" customHeight="1" x14ac:dyDescent="0.25">
      <c r="B4" s="53" t="s">
        <v>2</v>
      </c>
      <c r="C4" s="53"/>
      <c r="D4" s="53"/>
    </row>
    <row r="5" spans="2:8" ht="21" customHeight="1" x14ac:dyDescent="0.25">
      <c r="B5" s="54" t="s">
        <v>3</v>
      </c>
      <c r="C5" s="54"/>
      <c r="D5" s="54"/>
    </row>
    <row r="6" spans="2:8" ht="21" customHeight="1" x14ac:dyDescent="0.2">
      <c r="B6" s="52" t="s">
        <v>4</v>
      </c>
      <c r="C6" s="52"/>
      <c r="D6" s="52"/>
    </row>
    <row r="7" spans="2:8" ht="21" customHeight="1" x14ac:dyDescent="0.25">
      <c r="B7" s="54" t="s">
        <v>5</v>
      </c>
      <c r="C7" s="54"/>
      <c r="D7" s="54"/>
    </row>
    <row r="8" spans="2:8" ht="21" customHeight="1" x14ac:dyDescent="0.25">
      <c r="B8" s="54" t="s">
        <v>59</v>
      </c>
      <c r="C8" s="54"/>
      <c r="D8" s="54"/>
    </row>
    <row r="9" spans="2:8" ht="21" customHeight="1" x14ac:dyDescent="0.25">
      <c r="B9" s="52" t="s">
        <v>63</v>
      </c>
      <c r="C9" s="52"/>
      <c r="D9" s="52"/>
      <c r="E9" s="6"/>
      <c r="F9" s="6"/>
      <c r="G9" s="6"/>
      <c r="H9" s="6"/>
    </row>
    <row r="10" spans="2:8" ht="21" customHeight="1" x14ac:dyDescent="0.2">
      <c r="B10" s="52" t="s">
        <v>6</v>
      </c>
      <c r="C10" s="52"/>
      <c r="D10" s="52"/>
      <c r="E10" s="1"/>
    </row>
    <row r="11" spans="2:8" s="2" customFormat="1" ht="24.75" customHeight="1" x14ac:dyDescent="0.25">
      <c r="B11" s="24" t="s">
        <v>7</v>
      </c>
      <c r="D11" s="8"/>
      <c r="E11" s="10"/>
    </row>
    <row r="12" spans="2:8" s="2" customFormat="1" ht="24.75" customHeight="1" x14ac:dyDescent="0.25">
      <c r="B12" s="6" t="s">
        <v>8</v>
      </c>
    </row>
    <row r="13" spans="2:8" s="2" customFormat="1" ht="24.75" customHeight="1" x14ac:dyDescent="0.2">
      <c r="B13" s="2" t="s">
        <v>9</v>
      </c>
      <c r="C13" s="17">
        <v>28293872.82</v>
      </c>
      <c r="D13" s="10"/>
      <c r="E13" s="13"/>
    </row>
    <row r="14" spans="2:8" s="2" customFormat="1" ht="24.75" customHeight="1" x14ac:dyDescent="0.25">
      <c r="B14" s="25" t="s">
        <v>53</v>
      </c>
      <c r="C14" s="26"/>
      <c r="G14" s="13"/>
    </row>
    <row r="15" spans="2:8" s="2" customFormat="1" ht="25.5" customHeight="1" x14ac:dyDescent="0.25">
      <c r="B15" s="6"/>
      <c r="C15" s="27"/>
      <c r="D15" s="28"/>
      <c r="G15" s="10"/>
    </row>
    <row r="16" spans="2:8" s="2" customFormat="1" ht="25.5" customHeight="1" x14ac:dyDescent="0.25">
      <c r="B16" s="6" t="s">
        <v>10</v>
      </c>
      <c r="C16" s="27"/>
      <c r="D16" s="29"/>
      <c r="E16" s="30"/>
      <c r="F16" s="13"/>
    </row>
    <row r="17" spans="2:6" s="2" customFormat="1" ht="22.5" customHeight="1" x14ac:dyDescent="0.2">
      <c r="B17" s="31" t="s">
        <v>11</v>
      </c>
      <c r="C17" s="10">
        <v>16219800</v>
      </c>
    </row>
    <row r="18" spans="2:6" s="2" customFormat="1" ht="22.5" customHeight="1" x14ac:dyDescent="0.2">
      <c r="B18" s="31" t="s">
        <v>12</v>
      </c>
      <c r="C18" s="10">
        <f>66407615</f>
        <v>66407615</v>
      </c>
    </row>
    <row r="19" spans="2:6" s="2" customFormat="1" ht="22.5" customHeight="1" x14ac:dyDescent="0.2">
      <c r="B19" s="7" t="s">
        <v>13</v>
      </c>
      <c r="C19" s="10">
        <v>1120471.81</v>
      </c>
      <c r="E19" s="32"/>
      <c r="F19" s="9"/>
    </row>
    <row r="20" spans="2:6" s="2" customFormat="1" ht="22.5" customHeight="1" x14ac:dyDescent="0.2">
      <c r="B20" s="31" t="s">
        <v>14</v>
      </c>
      <c r="C20" s="10">
        <f>1871440.76+180913.82</f>
        <v>2052354.58</v>
      </c>
      <c r="E20" s="32"/>
      <c r="F20" s="9"/>
    </row>
    <row r="21" spans="2:6" s="2" customFormat="1" ht="22.5" customHeight="1" x14ac:dyDescent="0.2">
      <c r="B21" s="31" t="s">
        <v>15</v>
      </c>
      <c r="C21" s="10">
        <v>289690.42</v>
      </c>
      <c r="E21" s="33"/>
      <c r="F21" s="9"/>
    </row>
    <row r="22" spans="2:6" s="2" customFormat="1" ht="22.5" customHeight="1" x14ac:dyDescent="0.2">
      <c r="B22" s="31" t="s">
        <v>16</v>
      </c>
      <c r="C22" s="10">
        <f>7297900.18+700937.82</f>
        <v>7998838</v>
      </c>
      <c r="E22" s="33"/>
      <c r="F22" s="9"/>
    </row>
    <row r="23" spans="2:6" s="2" customFormat="1" ht="22.5" customHeight="1" x14ac:dyDescent="0.2">
      <c r="B23" s="31" t="s">
        <v>17</v>
      </c>
      <c r="C23" s="10">
        <f>121213849.1+32351160+4006100</f>
        <v>157571109.09999999</v>
      </c>
    </row>
    <row r="24" spans="2:6" s="2" customFormat="1" ht="24.75" customHeight="1" x14ac:dyDescent="0.2">
      <c r="B24" s="7" t="s">
        <v>18</v>
      </c>
      <c r="C24" s="10">
        <f>6489479.98+962396.2+387063.6</f>
        <v>7838939.7800000003</v>
      </c>
    </row>
    <row r="25" spans="2:6" s="2" customFormat="1" ht="22.5" customHeight="1" x14ac:dyDescent="0.2">
      <c r="B25" s="31" t="s">
        <v>19</v>
      </c>
      <c r="C25" s="10">
        <f>602654.04+111200+19927.46</f>
        <v>733781.5</v>
      </c>
    </row>
    <row r="26" spans="2:6" s="2" customFormat="1" ht="22.5" customHeight="1" x14ac:dyDescent="0.2">
      <c r="B26" s="31" t="s">
        <v>20</v>
      </c>
      <c r="C26" s="10">
        <v>285699.15000000002</v>
      </c>
    </row>
    <row r="27" spans="2:6" s="2" customFormat="1" ht="22.5" customHeight="1" x14ac:dyDescent="0.2">
      <c r="B27" s="7" t="s">
        <v>21</v>
      </c>
      <c r="C27" s="10">
        <v>554496.57999999996</v>
      </c>
    </row>
    <row r="28" spans="2:6" s="2" customFormat="1" ht="22.5" customHeight="1" x14ac:dyDescent="0.2">
      <c r="B28" s="7" t="s">
        <v>22</v>
      </c>
      <c r="C28" s="10">
        <v>27885.25</v>
      </c>
    </row>
    <row r="29" spans="2:6" s="2" customFormat="1" ht="22.5" customHeight="1" x14ac:dyDescent="0.2">
      <c r="B29" s="7" t="s">
        <v>23</v>
      </c>
      <c r="C29" s="10">
        <v>498348.7</v>
      </c>
    </row>
    <row r="30" spans="2:6" s="2" customFormat="1" ht="22.5" customHeight="1" x14ac:dyDescent="0.2">
      <c r="B30" s="7" t="s">
        <v>24</v>
      </c>
      <c r="C30" s="10">
        <v>1567934.85</v>
      </c>
    </row>
    <row r="31" spans="2:6" s="2" customFormat="1" ht="22.5" customHeight="1" x14ac:dyDescent="0.2">
      <c r="B31" s="7" t="s">
        <v>25</v>
      </c>
      <c r="C31" s="10">
        <f>1574731</f>
        <v>1574731</v>
      </c>
    </row>
    <row r="32" spans="2:6" s="2" customFormat="1" ht="22.5" customHeight="1" x14ac:dyDescent="0.2">
      <c r="B32" s="7" t="s">
        <v>26</v>
      </c>
      <c r="C32" s="10">
        <f>4398468.17+44999.95</f>
        <v>4443468.12</v>
      </c>
    </row>
    <row r="33" spans="2:5" s="2" customFormat="1" ht="21.75" customHeight="1" x14ac:dyDescent="0.2">
      <c r="B33" s="31" t="s">
        <v>51</v>
      </c>
      <c r="C33" s="10">
        <f>912800+1701000</f>
        <v>2613800</v>
      </c>
    </row>
    <row r="34" spans="2:5" s="2" customFormat="1" ht="20.25" customHeight="1" x14ac:dyDescent="0.2">
      <c r="B34" s="31" t="s">
        <v>27</v>
      </c>
      <c r="C34" s="10">
        <f>46400+249806</f>
        <v>296206</v>
      </c>
    </row>
    <row r="35" spans="2:5" s="2" customFormat="1" ht="22.5" customHeight="1" x14ac:dyDescent="0.2">
      <c r="B35" s="31" t="s">
        <v>28</v>
      </c>
      <c r="C35" s="10">
        <v>4726203.45</v>
      </c>
    </row>
    <row r="36" spans="2:5" s="2" customFormat="1" ht="20.25" customHeight="1" x14ac:dyDescent="0.2">
      <c r="B36" s="31" t="s">
        <v>62</v>
      </c>
      <c r="C36" s="10">
        <f>853149.66+127688.35</f>
        <v>980838.01</v>
      </c>
    </row>
    <row r="37" spans="2:5" s="2" customFormat="1" ht="20.25" customHeight="1" x14ac:dyDescent="0.25">
      <c r="B37" s="7" t="s">
        <v>29</v>
      </c>
      <c r="C37" s="10">
        <v>124736.77</v>
      </c>
      <c r="E37" s="34"/>
    </row>
    <row r="38" spans="2:5" s="2" customFormat="1" ht="20.25" customHeight="1" x14ac:dyDescent="0.2">
      <c r="B38" s="31" t="s">
        <v>30</v>
      </c>
      <c r="C38" s="10">
        <v>2327722.7599999998</v>
      </c>
    </row>
    <row r="39" spans="2:5" s="2" customFormat="1" ht="18.75" customHeight="1" x14ac:dyDescent="0.2">
      <c r="B39" s="31" t="s">
        <v>31</v>
      </c>
      <c r="C39" s="10">
        <f>13560779.79+24780</f>
        <v>13585559.789999999</v>
      </c>
    </row>
    <row r="40" spans="2:5" s="2" customFormat="1" ht="20.25" customHeight="1" x14ac:dyDescent="0.2">
      <c r="B40" s="31" t="s">
        <v>32</v>
      </c>
      <c r="C40" s="10">
        <v>552512.42000000004</v>
      </c>
    </row>
    <row r="41" spans="2:5" s="2" customFormat="1" ht="21" customHeight="1" x14ac:dyDescent="0.2">
      <c r="B41" s="7" t="s">
        <v>33</v>
      </c>
      <c r="C41" s="10">
        <v>659379.74</v>
      </c>
    </row>
    <row r="42" spans="2:5" s="2" customFormat="1" ht="22.5" customHeight="1" x14ac:dyDescent="0.2">
      <c r="B42" s="7" t="s">
        <v>34</v>
      </c>
      <c r="C42" s="10">
        <v>233544.89</v>
      </c>
    </row>
    <row r="43" spans="2:5" s="2" customFormat="1" ht="22.5" customHeight="1" x14ac:dyDescent="0.2">
      <c r="B43" s="7" t="s">
        <v>61</v>
      </c>
      <c r="C43" s="10">
        <f>13131424.7</f>
        <v>13131424.699999999</v>
      </c>
    </row>
    <row r="44" spans="2:5" s="2" customFormat="1" ht="21" customHeight="1" x14ac:dyDescent="0.2">
      <c r="B44" s="7" t="s">
        <v>44</v>
      </c>
      <c r="C44" s="10">
        <v>1399393.08</v>
      </c>
    </row>
    <row r="45" spans="2:5" s="2" customFormat="1" ht="24.75" customHeight="1" x14ac:dyDescent="0.2">
      <c r="B45" s="7" t="s">
        <v>47</v>
      </c>
      <c r="C45" s="10">
        <v>7321105.79</v>
      </c>
    </row>
    <row r="46" spans="2:5" s="2" customFormat="1" ht="20.25" customHeight="1" x14ac:dyDescent="0.2">
      <c r="B46" s="7" t="s">
        <v>48</v>
      </c>
      <c r="C46" s="10">
        <f>3167371.53+216900+441320</f>
        <v>3825591.53</v>
      </c>
    </row>
    <row r="47" spans="2:5" s="2" customFormat="1" ht="20.25" customHeight="1" x14ac:dyDescent="0.2">
      <c r="B47" s="2" t="s">
        <v>49</v>
      </c>
      <c r="C47" s="10">
        <v>3934011.36</v>
      </c>
    </row>
    <row r="48" spans="2:5" s="2" customFormat="1" ht="20.25" customHeight="1" x14ac:dyDescent="0.2">
      <c r="B48" s="2" t="s">
        <v>52</v>
      </c>
      <c r="C48" s="10">
        <v>1315200</v>
      </c>
    </row>
    <row r="49" spans="2:6" s="2" customFormat="1" ht="18.75" customHeight="1" x14ac:dyDescent="0.2">
      <c r="B49" s="2" t="s">
        <v>50</v>
      </c>
      <c r="C49" s="35">
        <v>0</v>
      </c>
      <c r="E49" s="35"/>
    </row>
    <row r="50" spans="2:6" s="2" customFormat="1" ht="25.5" customHeight="1" x14ac:dyDescent="0.25">
      <c r="B50" s="6" t="s">
        <v>54</v>
      </c>
      <c r="C50" s="34">
        <f>SUM(C17:C49)</f>
        <v>326212394.12999994</v>
      </c>
      <c r="F50" s="47"/>
    </row>
    <row r="51" spans="2:6" s="2" customFormat="1" ht="21" customHeight="1" x14ac:dyDescent="0.25">
      <c r="C51" s="27"/>
      <c r="D51" s="34"/>
      <c r="F51" s="48"/>
    </row>
    <row r="52" spans="2:6" s="2" customFormat="1" ht="23.25" customHeight="1" thickBot="1" x14ac:dyDescent="0.3">
      <c r="B52" s="6" t="s">
        <v>55</v>
      </c>
      <c r="C52" s="26"/>
      <c r="D52" s="36">
        <f>C14+C50</f>
        <v>326212394.12999994</v>
      </c>
      <c r="E52" s="37"/>
      <c r="F52" s="14"/>
    </row>
    <row r="53" spans="2:6" s="2" customFormat="1" ht="22.5" customHeight="1" thickTop="1" x14ac:dyDescent="0.25">
      <c r="C53" s="27"/>
      <c r="F53" s="14"/>
    </row>
    <row r="54" spans="2:6" s="2" customFormat="1" ht="22.5" customHeight="1" x14ac:dyDescent="0.25">
      <c r="B54" s="6" t="s">
        <v>42</v>
      </c>
      <c r="C54" s="27"/>
      <c r="D54" s="19"/>
    </row>
    <row r="55" spans="2:6" s="2" customFormat="1" ht="28.5" customHeight="1" x14ac:dyDescent="0.2">
      <c r="B55" s="2" t="s">
        <v>35</v>
      </c>
      <c r="C55" s="38"/>
      <c r="D55" s="20"/>
    </row>
    <row r="56" spans="2:6" s="2" customFormat="1" ht="28.5" customHeight="1" x14ac:dyDescent="0.25">
      <c r="B56" s="6" t="s">
        <v>36</v>
      </c>
      <c r="C56" s="20">
        <v>17390678.109999999</v>
      </c>
      <c r="D56" s="20"/>
      <c r="E56" s="13"/>
    </row>
    <row r="57" spans="2:6" s="2" customFormat="1" ht="24" customHeight="1" x14ac:dyDescent="0.2">
      <c r="C57" s="27"/>
      <c r="D57" s="35"/>
    </row>
    <row r="58" spans="2:6" s="2" customFormat="1" ht="27.75" customHeight="1" x14ac:dyDescent="0.2">
      <c r="B58" s="2" t="s">
        <v>45</v>
      </c>
      <c r="C58" s="11">
        <v>0</v>
      </c>
      <c r="D58" s="35"/>
    </row>
    <row r="59" spans="2:6" s="2" customFormat="1" ht="27.75" customHeight="1" thickBot="1" x14ac:dyDescent="0.3">
      <c r="B59" s="6" t="s">
        <v>46</v>
      </c>
      <c r="C59" s="39">
        <f>C58</f>
        <v>0</v>
      </c>
      <c r="E59" s="15"/>
    </row>
    <row r="60" spans="2:6" s="2" customFormat="1" ht="21" customHeight="1" x14ac:dyDescent="0.25">
      <c r="C60" s="27"/>
      <c r="E60" s="15"/>
    </row>
    <row r="61" spans="2:6" s="2" customFormat="1" ht="27.75" customHeight="1" thickBot="1" x14ac:dyDescent="0.3">
      <c r="B61" s="6" t="s">
        <v>37</v>
      </c>
      <c r="C61" s="26"/>
      <c r="D61" s="36">
        <f>C56+C59</f>
        <v>17390678.109999999</v>
      </c>
      <c r="E61" s="15"/>
      <c r="F61" s="12"/>
    </row>
    <row r="62" spans="2:6" s="2" customFormat="1" ht="24" customHeight="1" thickTop="1" x14ac:dyDescent="0.25">
      <c r="C62" s="27"/>
      <c r="D62" s="20"/>
      <c r="F62" s="45"/>
    </row>
    <row r="63" spans="2:6" s="2" customFormat="1" ht="24" customHeight="1" x14ac:dyDescent="0.25">
      <c r="B63" s="6" t="s">
        <v>38</v>
      </c>
      <c r="C63" s="27"/>
      <c r="D63" s="19"/>
      <c r="E63" s="13"/>
      <c r="F63" s="15"/>
    </row>
    <row r="64" spans="2:6" s="2" customFormat="1" ht="24" customHeight="1" x14ac:dyDescent="0.2">
      <c r="C64" s="11"/>
      <c r="D64" s="20"/>
      <c r="E64" s="13"/>
      <c r="F64" s="13"/>
    </row>
    <row r="65" spans="2:6" s="2" customFormat="1" ht="26.25" customHeight="1" x14ac:dyDescent="0.3">
      <c r="B65" s="2" t="s">
        <v>43</v>
      </c>
      <c r="C65" s="13">
        <v>310304148.47999996</v>
      </c>
      <c r="D65" s="19"/>
      <c r="E65" s="12"/>
      <c r="F65" s="40"/>
    </row>
    <row r="66" spans="2:6" s="2" customFormat="1" ht="26.25" customHeight="1" thickBot="1" x14ac:dyDescent="0.35">
      <c r="B66" s="2" t="s">
        <v>39</v>
      </c>
      <c r="C66" s="41" t="e">
        <f>#REF!</f>
        <v>#REF!</v>
      </c>
      <c r="D66" s="19"/>
      <c r="E66" s="12"/>
      <c r="F66" s="46"/>
    </row>
    <row r="67" spans="2:6" s="2" customFormat="1" ht="30" customHeight="1" x14ac:dyDescent="0.3">
      <c r="B67" s="6" t="s">
        <v>40</v>
      </c>
      <c r="C67" s="18" t="e">
        <f>SUM(C65:C66)</f>
        <v>#REF!</v>
      </c>
      <c r="D67" s="19"/>
      <c r="E67" s="13"/>
      <c r="F67" s="46"/>
    </row>
    <row r="68" spans="2:6" s="2" customFormat="1" ht="21.75" customHeight="1" x14ac:dyDescent="0.25">
      <c r="B68" s="19"/>
      <c r="C68" s="19"/>
      <c r="D68" s="19"/>
      <c r="E68" s="13"/>
      <c r="F68" s="13"/>
    </row>
    <row r="69" spans="2:6" s="2" customFormat="1" ht="25.5" customHeight="1" thickBot="1" x14ac:dyDescent="0.3">
      <c r="B69" s="6" t="s">
        <v>41</v>
      </c>
      <c r="C69" s="26"/>
      <c r="D69" s="36" t="e">
        <f>D61+C67</f>
        <v>#REF!</v>
      </c>
      <c r="F69" s="49"/>
    </row>
    <row r="70" spans="2:6" s="2" customFormat="1" ht="22.5" customHeight="1" thickTop="1" x14ac:dyDescent="0.25">
      <c r="B70" s="6"/>
      <c r="C70" s="26"/>
      <c r="D70" s="42"/>
      <c r="E70" s="10"/>
      <c r="F70" s="13"/>
    </row>
    <row r="71" spans="2:6" s="2" customFormat="1" ht="22.5" customHeight="1" x14ac:dyDescent="0.25">
      <c r="B71" s="6"/>
      <c r="C71" s="26"/>
      <c r="D71" s="42"/>
      <c r="E71" s="10"/>
      <c r="F71" s="13"/>
    </row>
    <row r="72" spans="2:6" s="2" customFormat="1" ht="24" customHeight="1" x14ac:dyDescent="0.25">
      <c r="B72" s="23" t="s">
        <v>0</v>
      </c>
      <c r="C72" s="54" t="s">
        <v>1</v>
      </c>
      <c r="D72" s="54"/>
      <c r="E72" s="13"/>
      <c r="F72" s="13"/>
    </row>
    <row r="73" spans="2:6" s="2" customFormat="1" ht="24" customHeight="1" x14ac:dyDescent="0.25">
      <c r="B73" s="43"/>
      <c r="C73" s="43"/>
      <c r="D73" s="20"/>
      <c r="F73" s="13"/>
    </row>
    <row r="74" spans="2:6" s="2" customFormat="1" ht="24" customHeight="1" x14ac:dyDescent="0.25">
      <c r="B74" s="23"/>
      <c r="C74" s="55"/>
      <c r="D74" s="55"/>
    </row>
    <row r="75" spans="2:6" s="2" customFormat="1" ht="28.5" customHeight="1" thickBot="1" x14ac:dyDescent="0.3">
      <c r="B75" s="44"/>
      <c r="C75" s="51"/>
      <c r="D75" s="51"/>
    </row>
    <row r="76" spans="2:6" s="2" customFormat="1" ht="24" customHeight="1" x14ac:dyDescent="0.25">
      <c r="B76" s="8" t="s">
        <v>57</v>
      </c>
      <c r="C76" s="50" t="s">
        <v>60</v>
      </c>
      <c r="D76" s="50"/>
    </row>
    <row r="77" spans="2:6" s="2" customFormat="1" ht="22.5" customHeight="1" x14ac:dyDescent="0.2">
      <c r="B77" s="4" t="s">
        <v>58</v>
      </c>
      <c r="C77" s="52" t="s">
        <v>56</v>
      </c>
      <c r="D77" s="52"/>
    </row>
    <row r="78" spans="2:6" ht="22.5" customHeight="1" x14ac:dyDescent="0.2">
      <c r="B78" s="5"/>
      <c r="C78" s="5"/>
      <c r="D78" s="5"/>
    </row>
    <row r="79" spans="2:6" ht="22.5" customHeight="1" x14ac:dyDescent="0.2">
      <c r="B79" s="5"/>
      <c r="C79" s="5"/>
      <c r="D79" s="5"/>
    </row>
    <row r="80" spans="2:6" ht="31.5" customHeight="1" x14ac:dyDescent="0.2">
      <c r="B80" s="5"/>
      <c r="C80" s="5"/>
      <c r="D80" s="5"/>
    </row>
    <row r="81" spans="2:4" ht="24" customHeight="1" x14ac:dyDescent="0.25">
      <c r="B81" s="22"/>
      <c r="C81" s="21"/>
      <c r="D81" s="21"/>
    </row>
  </sheetData>
  <mergeCells count="12">
    <mergeCell ref="C76:D76"/>
    <mergeCell ref="C75:D75"/>
    <mergeCell ref="C77:D77"/>
    <mergeCell ref="B10:D10"/>
    <mergeCell ref="B4:D4"/>
    <mergeCell ref="B5:D5"/>
    <mergeCell ref="B6:D6"/>
    <mergeCell ref="B7:D7"/>
    <mergeCell ref="B8:D8"/>
    <mergeCell ref="B9:D9"/>
    <mergeCell ref="C72:D72"/>
    <mergeCell ref="C74:D74"/>
  </mergeCells>
  <pageMargins left="0.95" right="0.56000000000000005" top="0.5" bottom="0.6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2025-09-10T14:02:33Z</cp:lastPrinted>
  <dcterms:created xsi:type="dcterms:W3CDTF">2007-03-20T14:00:55Z</dcterms:created>
  <dcterms:modified xsi:type="dcterms:W3CDTF">2025-09-11T13:04:30Z</dcterms:modified>
</cp:coreProperties>
</file>