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/>
  </bookViews>
  <sheets>
    <sheet name="CTAS POR PAGAR SEPT.2021" sheetId="27" r:id="rId1"/>
    <sheet name=" SALDO POR ANT. SEPT.2021" sheetId="28" r:id="rId2"/>
  </sheets>
  <calcPr calcId="152511"/>
</workbook>
</file>

<file path=xl/calcChain.xml><?xml version="1.0" encoding="utf-8"?>
<calcChain xmlns="http://schemas.openxmlformats.org/spreadsheetml/2006/main">
  <c r="B15" i="28" l="1"/>
  <c r="M142" i="27"/>
  <c r="J142" i="27"/>
  <c r="D142" i="27"/>
  <c r="M131" i="27"/>
  <c r="J131" i="27"/>
  <c r="D131" i="27"/>
  <c r="M128" i="27"/>
  <c r="J128" i="27"/>
  <c r="D128" i="27"/>
  <c r="M124" i="27" l="1"/>
  <c r="J124" i="27"/>
  <c r="D124" i="27"/>
  <c r="M121" i="27"/>
  <c r="J121" i="27"/>
  <c r="D121" i="27"/>
  <c r="J73" i="27" l="1"/>
  <c r="M73" i="27"/>
  <c r="D73" i="27" l="1"/>
  <c r="D82" i="27"/>
  <c r="J82" i="27"/>
  <c r="M82" i="27"/>
  <c r="C29" i="28"/>
  <c r="M134" i="27"/>
  <c r="J134" i="27"/>
  <c r="D134" i="27"/>
  <c r="M115" i="27"/>
  <c r="J115" i="27"/>
  <c r="D115" i="27"/>
  <c r="M112" i="27"/>
  <c r="J112" i="27"/>
  <c r="D112" i="27"/>
  <c r="M85" i="27"/>
  <c r="J85" i="27"/>
  <c r="D85" i="27"/>
  <c r="M106" i="27"/>
  <c r="J106" i="27"/>
  <c r="D106" i="27"/>
  <c r="D101" i="27"/>
  <c r="J101" i="27"/>
  <c r="M101" i="27"/>
  <c r="M97" i="27"/>
  <c r="J97" i="27"/>
  <c r="D97" i="27"/>
  <c r="M79" i="27"/>
  <c r="J79" i="27"/>
  <c r="D79" i="27"/>
  <c r="M141" i="27"/>
  <c r="J141" i="27"/>
  <c r="D141" i="27"/>
  <c r="M87" i="27" l="1"/>
  <c r="J87" i="27"/>
  <c r="D87" i="27"/>
  <c r="M61" i="27"/>
  <c r="J61" i="27"/>
  <c r="D61" i="27"/>
  <c r="M58" i="27"/>
  <c r="J58" i="27"/>
  <c r="D58" i="27"/>
  <c r="M53" i="27"/>
  <c r="D53" i="27"/>
  <c r="J52" i="27"/>
  <c r="J51" i="27"/>
  <c r="J50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M19" i="27"/>
  <c r="D19" i="27"/>
  <c r="J18" i="27"/>
  <c r="J17" i="27"/>
  <c r="J16" i="27"/>
  <c r="J15" i="27"/>
  <c r="J14" i="27"/>
  <c r="J13" i="27"/>
  <c r="J12" i="27"/>
  <c r="J11" i="27"/>
  <c r="J10" i="27"/>
  <c r="J19" i="27" l="1"/>
  <c r="J53" i="27"/>
</calcChain>
</file>

<file path=xl/sharedStrings.xml><?xml version="1.0" encoding="utf-8"?>
<sst xmlns="http://schemas.openxmlformats.org/spreadsheetml/2006/main" count="748" uniqueCount="201">
  <si>
    <t>DIRECCION GENERAL DE GANADERIA</t>
  </si>
  <si>
    <t>FACTURA NUM.</t>
  </si>
  <si>
    <t>PROVEEDOR</t>
  </si>
  <si>
    <t>CONCEPTO</t>
  </si>
  <si>
    <t>CONDICION PAGO</t>
  </si>
  <si>
    <t>FECHA FACTURA</t>
  </si>
  <si>
    <t>FECHA REC.</t>
  </si>
  <si>
    <t>ABONO</t>
  </si>
  <si>
    <t>BALANCE PENDIENTE  POR PAGAR</t>
  </si>
  <si>
    <t>OBSERVS.</t>
  </si>
  <si>
    <t xml:space="preserve">DPTO. FINANCIERO </t>
  </si>
  <si>
    <t xml:space="preserve">REVISADO POR </t>
  </si>
  <si>
    <t xml:space="preserve">CODIFIC. </t>
  </si>
  <si>
    <t xml:space="preserve">DETALLE DE LA CODIFIC. </t>
  </si>
  <si>
    <t xml:space="preserve">FECHA LIMITE DE PAGO </t>
  </si>
  <si>
    <t>DIRECCION ADMINIST. FINANCIERA</t>
  </si>
  <si>
    <t>AUTORIZAD0</t>
  </si>
  <si>
    <t>2.3.1.2.01</t>
  </si>
  <si>
    <t xml:space="preserve"> Alimentos para animales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</si>
  <si>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</si>
  <si>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</si>
  <si>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</si>
  <si>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</si>
  <si>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</si>
  <si>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</si>
  <si>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</si>
  <si>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</si>
  <si>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61-90 Dias:</t>
  </si>
  <si>
    <t>91-120 Dias:</t>
  </si>
  <si>
    <t>Mas de 120 Dias:</t>
  </si>
  <si>
    <t xml:space="preserve">TOTAL GRAL. </t>
  </si>
  <si>
    <t>B1500000151</t>
  </si>
  <si>
    <t>B1500001273</t>
  </si>
  <si>
    <t>PAGO CONSUMO COMBUSTIBLE DE ESTA DIGEGA.</t>
  </si>
  <si>
    <t>ESTACION GASOLINERA MARINO DOÑE</t>
  </si>
  <si>
    <t>2.3.7.1.01</t>
  </si>
  <si>
    <t xml:space="preserve">    Gasolina</t>
  </si>
  <si>
    <t>2.3.7.1.02</t>
  </si>
  <si>
    <t xml:space="preserve">    Gasoil</t>
  </si>
  <si>
    <t>B1500001284</t>
  </si>
  <si>
    <t xml:space="preserve">ESTACION GASOLINERA MARINO DOÑE, </t>
  </si>
  <si>
    <t xml:space="preserve">PAGO COMBUSTIBLE A VEHICULOS DE ESTA DIGEGA. </t>
  </si>
  <si>
    <t>CREDITO</t>
  </si>
  <si>
    <t>B1500001311</t>
  </si>
  <si>
    <t>B1500001318</t>
  </si>
  <si>
    <t>B1500001334</t>
  </si>
  <si>
    <t>B1500001345</t>
  </si>
  <si>
    <t>B1500001361</t>
  </si>
  <si>
    <t>B1500001370</t>
  </si>
  <si>
    <t>B1500001379</t>
  </si>
  <si>
    <t>B1500001403</t>
  </si>
  <si>
    <t>B1500001414</t>
  </si>
  <si>
    <t>B1500001426</t>
  </si>
  <si>
    <t>B1500001433</t>
  </si>
  <si>
    <t>B1500001463</t>
  </si>
  <si>
    <t>GASOLINA</t>
  </si>
  <si>
    <t>B1500001449</t>
  </si>
  <si>
    <t>B1500001456</t>
  </si>
  <si>
    <t>COMPRA ALIMENTOS PARA ANIMALES DEL PROY. YSURA.</t>
  </si>
  <si>
    <t>YANINA RODRIGUEZ Y/O JOHANNY DE LA CRUZ</t>
  </si>
  <si>
    <t>AGRIFEED, S.A.S.</t>
  </si>
  <si>
    <t>B1500000152</t>
  </si>
  <si>
    <t>B1500000178</t>
  </si>
  <si>
    <t>B0100052673</t>
  </si>
  <si>
    <t>B0100052672</t>
  </si>
  <si>
    <t>B0100050953</t>
  </si>
  <si>
    <t>B0100050745</t>
  </si>
  <si>
    <t>B0100050645</t>
  </si>
  <si>
    <t>B0100050644</t>
  </si>
  <si>
    <t>LABORATORIO VETERINARIO CENTRAL</t>
  </si>
  <si>
    <t xml:space="preserve">2.3.4.2.01 </t>
  </si>
  <si>
    <t xml:space="preserve">Productos médicos para uso veterinario  </t>
  </si>
  <si>
    <t>PREPARADO  POR</t>
  </si>
  <si>
    <t>TOTALES GENERALES</t>
  </si>
  <si>
    <t>B1500000177</t>
  </si>
  <si>
    <t xml:space="preserve">COMPAÑÍA DOM. DE TELEFONOS. </t>
  </si>
  <si>
    <t>2.2.1.3.01</t>
  </si>
  <si>
    <t xml:space="preserve"> Teléfono local </t>
  </si>
  <si>
    <t>2.2.7.2.06</t>
  </si>
  <si>
    <t>EDESUR</t>
  </si>
  <si>
    <t>2.2.1.6.01</t>
  </si>
  <si>
    <t xml:space="preserve"> Energía eléctrica</t>
  </si>
  <si>
    <t xml:space="preserve">PAGO FACTURACION  TELEFONICA DIGEGA. </t>
  </si>
  <si>
    <t>2.3.9.6.01</t>
  </si>
  <si>
    <t xml:space="preserve"> Productos eléctricos y afines </t>
  </si>
  <si>
    <t xml:space="preserve"> Repuestos y accesorios menores </t>
  </si>
  <si>
    <t>2.3.5.3.01</t>
  </si>
  <si>
    <t xml:space="preserve"> Llantas y neumáticos </t>
  </si>
  <si>
    <t>2.2.8.3.01</t>
  </si>
  <si>
    <t xml:space="preserve"> Servicios sanitarios médicos y veterinarios </t>
  </si>
  <si>
    <t>DIONICIO ANT. EUGENIO GARCIA (NOTARIO)</t>
  </si>
  <si>
    <t xml:space="preserve">NOTARIZACION DE CONTRATOS </t>
  </si>
  <si>
    <t xml:space="preserve"> </t>
  </si>
  <si>
    <t>XIOMARA COLON</t>
  </si>
  <si>
    <t>ASIST.. CONTABILIDAD</t>
  </si>
  <si>
    <t>MONTO EN RD$</t>
  </si>
  <si>
    <t>VALOR EN RD$</t>
  </si>
  <si>
    <t>2.3.9.3.01</t>
  </si>
  <si>
    <t>28/06/2021</t>
  </si>
  <si>
    <t xml:space="preserve"> Útiles menores médico-quirúrgicos  </t>
  </si>
  <si>
    <t>ISLA DOM DE PETROLEO</t>
  </si>
  <si>
    <t>DELTA COMERCIAL, S.A.</t>
  </si>
  <si>
    <t xml:space="preserve"> Mantenimiento y reparación de equipos de transporte, tracción y elevación </t>
  </si>
  <si>
    <t>EDENORTE</t>
  </si>
  <si>
    <t xml:space="preserve">COMBUSTIBLE  DE LAS REGIONALES </t>
  </si>
  <si>
    <t>su-total</t>
  </si>
  <si>
    <t>ALTICE</t>
  </si>
  <si>
    <t>PAGO SERVICIOS TELEFONICOS.</t>
  </si>
  <si>
    <t>B1500000057</t>
  </si>
  <si>
    <t>ONE COLOR</t>
  </si>
  <si>
    <t>B1500000103</t>
  </si>
  <si>
    <t>2.2.1.3.02</t>
  </si>
  <si>
    <t>30/07/2021</t>
  </si>
  <si>
    <t>2.3.9.8.01</t>
  </si>
  <si>
    <t>24/05/2021</t>
  </si>
  <si>
    <t>2.2.8.7.06</t>
  </si>
  <si>
    <t xml:space="preserve"> Otros servicios técnicos profesionales </t>
  </si>
  <si>
    <t>LA COLONIAL, S.A.</t>
  </si>
  <si>
    <t>2.2.6.2.01</t>
  </si>
  <si>
    <t xml:space="preserve"> Seguro de bienes muebles </t>
  </si>
  <si>
    <t>31/08/2021</t>
  </si>
  <si>
    <t>B1500066804</t>
  </si>
  <si>
    <t>30/09/2021</t>
  </si>
  <si>
    <t>B1500066812</t>
  </si>
  <si>
    <t>13/08/2021</t>
  </si>
  <si>
    <t>B1500001491</t>
  </si>
  <si>
    <t>COMPRA DE BIOLOGICOS PARA SEGUIR CON EL CONTROL Y VIGILANCIA  DE ENFERMEDADES QUE LLEVA A CABO ESTA DIGEGA.</t>
  </si>
  <si>
    <t>B1500032711</t>
  </si>
  <si>
    <t>25/08/2021</t>
  </si>
  <si>
    <t>B1500166456</t>
  </si>
  <si>
    <t>EDEESTE</t>
  </si>
  <si>
    <t xml:space="preserve">ENERGIA ELECTRICA </t>
  </si>
  <si>
    <t>19/08/2021</t>
  </si>
  <si>
    <t>B1500166814</t>
  </si>
  <si>
    <t>20/08/2021</t>
  </si>
  <si>
    <t>B1500000430</t>
  </si>
  <si>
    <t>PEGUEDI COMERCIAL, S.R.L.</t>
  </si>
  <si>
    <t>BATERIA  13/12</t>
  </si>
  <si>
    <t>B1500105018</t>
  </si>
  <si>
    <t>B1500105015</t>
  </si>
  <si>
    <t>28/08/2021</t>
  </si>
  <si>
    <t>B1500106424</t>
  </si>
  <si>
    <t>B1500106426</t>
  </si>
  <si>
    <t>B1500000104</t>
  </si>
  <si>
    <t>23/08/2021</t>
  </si>
  <si>
    <t>RELACION FACTURAS PENDIENTES DE PAGO AL 30 DE SEPTIEMBRE  2021.</t>
  </si>
  <si>
    <t>JAIME ALEXANDER RODRIGUEZ</t>
  </si>
  <si>
    <t>B1500170546</t>
  </si>
  <si>
    <t>20/09/2021</t>
  </si>
  <si>
    <t>B1500171946</t>
  </si>
  <si>
    <t>22/09/2021</t>
  </si>
  <si>
    <t>B1500107502</t>
  </si>
  <si>
    <t>28/09/2021</t>
  </si>
  <si>
    <t>B1500107505</t>
  </si>
  <si>
    <t>B1500108907</t>
  </si>
  <si>
    <t>B1500108909</t>
  </si>
  <si>
    <t>B1500066932</t>
  </si>
  <si>
    <t>B1500066934</t>
  </si>
  <si>
    <t>B1500000094</t>
  </si>
  <si>
    <t>B1500000095</t>
  </si>
  <si>
    <t>PATRONATO NAC. GANADEROS</t>
  </si>
  <si>
    <t>2.2.5.8.01</t>
  </si>
  <si>
    <t xml:space="preserve"> Otros alquileres  </t>
  </si>
  <si>
    <t>ALQUILER GALPON</t>
  </si>
  <si>
    <t>REPUESTOS, GOMAS Y REPARACIONES</t>
  </si>
  <si>
    <t>B1500000239</t>
  </si>
  <si>
    <t>SUMED COR</t>
  </si>
  <si>
    <t>TUBOS Y JERINGAS CON AGUJAS</t>
  </si>
  <si>
    <t>B1500243409</t>
  </si>
  <si>
    <t>B1500000231</t>
  </si>
  <si>
    <t xml:space="preserve">ROFASA FARMA </t>
  </si>
  <si>
    <t>JERINGAS</t>
  </si>
  <si>
    <t>B1500001275</t>
  </si>
  <si>
    <t>MANTENIMIENTO VEHICULAR</t>
  </si>
  <si>
    <t>29/09/2021</t>
  </si>
  <si>
    <t>B1500018667</t>
  </si>
  <si>
    <t>SANTO DOMINGO MOTORS</t>
  </si>
  <si>
    <t>23/09/2021</t>
  </si>
  <si>
    <t>31/10/2021</t>
  </si>
  <si>
    <t>B1500066940</t>
  </si>
  <si>
    <t>B1500000417</t>
  </si>
  <si>
    <t>PETS</t>
  </si>
  <si>
    <t>ALIMENTO PARA ANIMALES</t>
  </si>
  <si>
    <t>B1500000795</t>
  </si>
  <si>
    <t>SEGUROS DE VEHICULOS</t>
  </si>
  <si>
    <t>24/08/2021</t>
  </si>
  <si>
    <t>B1500000794</t>
  </si>
  <si>
    <t>B1500000792</t>
  </si>
  <si>
    <t>B1500000793</t>
  </si>
  <si>
    <t>B1500001476</t>
  </si>
  <si>
    <t>BAMGI IMPERIO COMERCIAL, S.R.L.</t>
  </si>
  <si>
    <t>JERINGAS HIPODERMICAS Y JERINGAS  CON ROSCA</t>
  </si>
  <si>
    <t>B1500000084</t>
  </si>
  <si>
    <t xml:space="preserve">JIRENGAS CON CABEZA ENROSCABLE </t>
  </si>
  <si>
    <t>B1500000083</t>
  </si>
  <si>
    <t xml:space="preserve">JIRENGAS CON CABEZA ENROSCABLE  E HIPODERMICAS CABEZA PLASTICAS </t>
  </si>
  <si>
    <t>18/08/2021</t>
  </si>
  <si>
    <t>EPX DOMINICACNA</t>
  </si>
  <si>
    <t>AGUJAS HIPOTERMICAS</t>
  </si>
  <si>
    <r>
      <t xml:space="preserve">HUBO UN AUMENTO  EN LA CUENTA POR PAGAR, POR UN MONTO DE </t>
    </r>
    <r>
      <rPr>
        <b/>
        <u/>
        <sz val="14"/>
        <color rgb="FF001400"/>
        <rFont val="Calibri"/>
        <family val="2"/>
        <scheme val="minor"/>
      </rPr>
      <t xml:space="preserve">RD$8,796,455.90  </t>
    </r>
    <r>
      <rPr>
        <b/>
        <sz val="14"/>
        <color rgb="FF001400"/>
        <rFont val="Calibri"/>
        <family val="2"/>
        <scheme val="minor"/>
      </rPr>
      <t>CON RELACION AL MES ANT. (AGOSTO  2021).</t>
    </r>
  </si>
  <si>
    <t>IMPORTADORA COAV,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</si>
</sst>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  <numFmt numFmtId="167" formatCode="mm/dd/yyyy;@"/>
    <numFmt numFmtId="168" formatCode="_-[$RD$-1C0A]* #,##0.00_-;\-[$RD$-1C0A]* #,##0.00_-;_-[$RD$-1C0A]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2A"/>
      <name val="Times New Roman"/>
      <family val="1"/>
    </font>
    <font>
      <b/>
      <sz val="11"/>
      <color rgb="FF00002A"/>
      <name val="Times New Roman"/>
      <family val="1"/>
    </font>
    <font>
      <b/>
      <sz val="12"/>
      <color rgb="FF00002A"/>
      <name val="Times New Roman"/>
      <family val="1"/>
    </font>
    <font>
      <b/>
      <sz val="18"/>
      <color rgb="FF00002A"/>
      <name val="Times New Roman"/>
      <family val="1"/>
    </font>
    <font>
      <b/>
      <sz val="14"/>
      <color rgb="FF00002A"/>
      <name val="Times New Roman"/>
      <family val="1"/>
    </font>
    <font>
      <b/>
      <sz val="11"/>
      <color rgb="FF001400"/>
      <name val="Calibri"/>
      <family val="2"/>
      <scheme val="minor"/>
    </font>
    <font>
      <b/>
      <sz val="14"/>
      <color rgb="FF001400"/>
      <name val="Calibri"/>
      <family val="2"/>
      <scheme val="minor"/>
    </font>
    <font>
      <b/>
      <sz val="16"/>
      <color rgb="FF001400"/>
      <name val="Calibri"/>
      <family val="2"/>
      <scheme val="minor"/>
    </font>
    <font>
      <b/>
      <sz val="12"/>
      <color rgb="FF001400"/>
      <name val="Calibri"/>
      <family val="2"/>
      <scheme val="minor"/>
    </font>
    <font>
      <sz val="10"/>
      <color rgb="FF00002A"/>
      <name val="Times New Roman"/>
      <family val="1"/>
    </font>
    <font>
      <sz val="12"/>
      <color rgb="FF00002A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2A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color rgb="FF00002A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002A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rgb="FF0014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4">
    <xf numFmtId="0" fontId="0" fillId="0" borderId="0" xfId="0"/>
    <xf numFmtId="0" fontId="10" fillId="0" borderId="0" xfId="0" applyFont="1" applyBorder="1" applyAlignment="1">
      <alignment horizontal="left" wrapText="1"/>
    </xf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Fill="1" applyBorder="1" applyAlignment="1"/>
    <xf numFmtId="0" fontId="3" fillId="0" borderId="0" xfId="0" applyFont="1" applyAlignment="1" applyProtection="1">
      <protection locked="0"/>
    </xf>
    <xf numFmtId="0" fontId="2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1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1" fillId="0" borderId="5" xfId="0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wrapText="1"/>
    </xf>
    <xf numFmtId="49" fontId="18" fillId="0" borderId="1" xfId="0" applyNumberFormat="1" applyFont="1" applyFill="1" applyBorder="1" applyAlignment="1"/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/>
    <xf numFmtId="14" fontId="18" fillId="0" borderId="1" xfId="0" applyNumberFormat="1" applyFont="1" applyFill="1" applyBorder="1" applyAlignment="1">
      <alignment horizontal="center" wrapText="1"/>
    </xf>
    <xf numFmtId="14" fontId="18" fillId="0" borderId="1" xfId="0" applyNumberFormat="1" applyFont="1" applyFill="1" applyBorder="1" applyAlignment="1">
      <alignment wrapText="1"/>
    </xf>
    <xf numFmtId="165" fontId="18" fillId="0" borderId="1" xfId="5" applyFont="1" applyFill="1" applyBorder="1" applyAlignment="1"/>
    <xf numFmtId="0" fontId="15" fillId="0" borderId="1" xfId="0" applyFont="1" applyFill="1" applyBorder="1" applyAlignment="1">
      <alignment wrapText="1"/>
    </xf>
    <xf numFmtId="14" fontId="15" fillId="0" borderId="1" xfId="0" applyNumberFormat="1" applyFont="1" applyFill="1" applyBorder="1" applyAlignment="1"/>
    <xf numFmtId="0" fontId="14" fillId="0" borderId="1" xfId="0" applyFont="1" applyFill="1" applyBorder="1" applyAlignment="1"/>
    <xf numFmtId="165" fontId="14" fillId="0" borderId="1" xfId="5" applyFont="1" applyFill="1" applyBorder="1" applyAlignment="1"/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/>
    <xf numFmtId="0" fontId="14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166" fontId="23" fillId="0" borderId="2" xfId="2" applyNumberFormat="1" applyFont="1" applyFill="1" applyBorder="1" applyAlignment="1">
      <alignment vertical="center"/>
    </xf>
    <xf numFmtId="43" fontId="24" fillId="0" borderId="0" xfId="1" applyFont="1" applyFill="1" applyBorder="1" applyAlignment="1">
      <alignment vertical="center"/>
    </xf>
    <xf numFmtId="14" fontId="23" fillId="0" borderId="0" xfId="0" applyNumberFormat="1" applyFont="1" applyFill="1" applyBorder="1" applyAlignment="1">
      <alignment horizontal="center" vertical="center" wrapText="1"/>
    </xf>
    <xf numFmtId="14" fontId="23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43" fontId="19" fillId="0" borderId="0" xfId="1" applyFont="1" applyFill="1" applyBorder="1" applyAlignment="1">
      <alignment vertical="center"/>
    </xf>
    <xf numFmtId="14" fontId="20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vertical="center" wrapText="1"/>
    </xf>
    <xf numFmtId="165" fontId="20" fillId="0" borderId="0" xfId="3" applyFont="1" applyFill="1" applyBorder="1" applyAlignment="1"/>
    <xf numFmtId="0" fontId="22" fillId="0" borderId="0" xfId="0" applyFont="1" applyFill="1" applyBorder="1" applyAlignment="1">
      <alignment vertical="center" wrapText="1"/>
    </xf>
    <xf numFmtId="165" fontId="20" fillId="0" borderId="0" xfId="3" applyFont="1" applyFill="1" applyBorder="1" applyAlignment="1">
      <alignment vertical="center"/>
    </xf>
    <xf numFmtId="0" fontId="20" fillId="0" borderId="0" xfId="0" applyFont="1"/>
    <xf numFmtId="4" fontId="19" fillId="0" borderId="0" xfId="2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4" fontId="19" fillId="0" borderId="0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wrapText="1"/>
    </xf>
    <xf numFmtId="43" fontId="18" fillId="0" borderId="1" xfId="1" applyFont="1" applyFill="1" applyBorder="1" applyAlignment="1"/>
    <xf numFmtId="43" fontId="14" fillId="0" borderId="1" xfId="1" applyFont="1" applyFill="1" applyBorder="1" applyAlignment="1"/>
    <xf numFmtId="43" fontId="20" fillId="0" borderId="1" xfId="1" applyFont="1" applyFill="1" applyBorder="1" applyAlignment="1">
      <alignment horizontal="left"/>
    </xf>
    <xf numFmtId="0" fontId="0" fillId="0" borderId="0" xfId="0" applyFill="1"/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/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wrapText="1"/>
    </xf>
    <xf numFmtId="43" fontId="26" fillId="0" borderId="1" xfId="1" applyFont="1" applyFill="1" applyBorder="1" applyAlignment="1"/>
    <xf numFmtId="0" fontId="26" fillId="0" borderId="1" xfId="0" applyFont="1" applyFill="1" applyBorder="1" applyAlignment="1"/>
    <xf numFmtId="14" fontId="26" fillId="0" borderId="1" xfId="0" applyNumberFormat="1" applyFont="1" applyFill="1" applyBorder="1" applyAlignment="1">
      <alignment horizontal="center" wrapText="1"/>
    </xf>
    <xf numFmtId="14" fontId="26" fillId="0" borderId="1" xfId="0" applyNumberFormat="1" applyFont="1" applyFill="1" applyBorder="1" applyAlignment="1">
      <alignment wrapText="1"/>
    </xf>
    <xf numFmtId="165" fontId="26" fillId="0" borderId="1" xfId="5" applyFont="1" applyFill="1" applyBorder="1" applyAlignment="1"/>
    <xf numFmtId="0" fontId="21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wrapText="1"/>
    </xf>
    <xf numFmtId="43" fontId="23" fillId="0" borderId="1" xfId="1" applyFont="1" applyFill="1" applyBorder="1" applyAlignment="1">
      <alignment horizontal="left"/>
    </xf>
    <xf numFmtId="0" fontId="27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43" fontId="10" fillId="0" borderId="0" xfId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3" fontId="8" fillId="0" borderId="0" xfId="1" applyFont="1" applyBorder="1" applyAlignment="1">
      <alignment horizontal="left"/>
    </xf>
    <xf numFmtId="164" fontId="10" fillId="0" borderId="0" xfId="2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65" fontId="8" fillId="0" borderId="0" xfId="2" applyNumberFormat="1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65" fontId="29" fillId="0" borderId="2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167" fontId="18" fillId="0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1" fillId="0" borderId="7" xfId="0" applyFont="1" applyFill="1" applyBorder="1" applyAlignment="1">
      <alignment wrapText="1"/>
    </xf>
    <xf numFmtId="43" fontId="23" fillId="0" borderId="1" xfId="0" applyNumberFormat="1" applyFont="1" applyFill="1" applyBorder="1"/>
    <xf numFmtId="0" fontId="20" fillId="0" borderId="1" xfId="0" applyFont="1" applyBorder="1" applyAlignment="1">
      <alignment horizontal="left" wrapText="1"/>
    </xf>
    <xf numFmtId="43" fontId="23" fillId="0" borderId="8" xfId="0" applyNumberFormat="1" applyFont="1" applyFill="1" applyBorder="1"/>
    <xf numFmtId="0" fontId="0" fillId="0" borderId="1" xfId="0" applyFill="1" applyBorder="1"/>
    <xf numFmtId="49" fontId="20" fillId="0" borderId="1" xfId="0" applyNumberFormat="1" applyFont="1" applyFill="1" applyBorder="1" applyAlignment="1"/>
    <xf numFmtId="43" fontId="20" fillId="0" borderId="1" xfId="1" applyFont="1" applyFill="1" applyBorder="1" applyAlignment="1"/>
    <xf numFmtId="0" fontId="5" fillId="0" borderId="0" xfId="0" applyFont="1" applyAlignment="1" applyProtection="1">
      <alignment horizontal="center" vertical="center"/>
      <protection locked="0"/>
    </xf>
    <xf numFmtId="43" fontId="19" fillId="0" borderId="1" xfId="1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5" fillId="0" borderId="0" xfId="0" applyFont="1" applyAlignment="1" applyProtection="1">
      <alignment horizontal="left" vertical="center"/>
      <protection locked="0"/>
    </xf>
    <xf numFmtId="0" fontId="19" fillId="0" borderId="6" xfId="0" applyFont="1" applyFill="1" applyBorder="1" applyAlignment="1"/>
    <xf numFmtId="0" fontId="19" fillId="0" borderId="6" xfId="0" applyFont="1" applyFill="1" applyBorder="1" applyAlignment="1">
      <alignment vertical="center" wrapText="1"/>
    </xf>
    <xf numFmtId="43" fontId="0" fillId="0" borderId="0" xfId="0" applyNumberFormat="1"/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wrapText="1"/>
    </xf>
    <xf numFmtId="43" fontId="26" fillId="0" borderId="1" xfId="1" applyFont="1" applyFill="1" applyBorder="1" applyAlignment="1">
      <alignment wrapText="1"/>
    </xf>
    <xf numFmtId="164" fontId="23" fillId="0" borderId="2" xfId="2" applyNumberFormat="1" applyFont="1" applyFill="1" applyBorder="1" applyAlignment="1"/>
    <xf numFmtId="168" fontId="0" fillId="0" borderId="0" xfId="0" applyNumberFormat="1"/>
    <xf numFmtId="164" fontId="0" fillId="0" borderId="0" xfId="0" applyNumberFormat="1"/>
    <xf numFmtId="14" fontId="15" fillId="0" borderId="0" xfId="0" applyNumberFormat="1" applyFont="1" applyFill="1" applyBorder="1" applyAlignment="1"/>
    <xf numFmtId="49" fontId="18" fillId="0" borderId="0" xfId="0" applyNumberFormat="1" applyFont="1" applyFill="1" applyBorder="1" applyAlignment="1"/>
    <xf numFmtId="0" fontId="20" fillId="0" borderId="0" xfId="0" applyFont="1" applyFill="1" applyBorder="1" applyAlignment="1">
      <alignment horizontal="left" wrapText="1"/>
    </xf>
    <xf numFmtId="43" fontId="26" fillId="0" borderId="0" xfId="1" applyFont="1" applyFill="1" applyBorder="1" applyAlignment="1"/>
    <xf numFmtId="0" fontId="18" fillId="0" borderId="0" xfId="0" applyFont="1" applyFill="1" applyBorder="1" applyAlignment="1"/>
    <xf numFmtId="14" fontId="18" fillId="0" borderId="0" xfId="0" applyNumberFormat="1" applyFont="1" applyFill="1" applyBorder="1" applyAlignment="1">
      <alignment horizontal="center" wrapText="1"/>
    </xf>
    <xf numFmtId="0" fontId="21" fillId="0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0" fontId="0" fillId="0" borderId="0" xfId="0" applyFill="1" applyBorder="1"/>
    <xf numFmtId="14" fontId="18" fillId="0" borderId="0" xfId="0" applyNumberFormat="1" applyFont="1" applyFill="1" applyBorder="1" applyAlignment="1">
      <alignment wrapText="1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21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6">
    <cellStyle name="Comma 2" xfId="4"/>
    <cellStyle name="Currency 2" xfId="5"/>
    <cellStyle name="Millares" xfId="1" builtinId="3"/>
    <cellStyle name="Millares 2" xfId="2"/>
    <cellStyle name="Moneda 2" xfId="3"/>
    <cellStyle name="Normal" xfId="0" builtinId="0"/>
  </cellStyles>
  <dxfs count="0"/>
  <tableStyles count="0" defaultTableStyle="TableStyleMedium9" defaultPivotStyle="PivotStyleLight16"/>
  <colors>
    <mruColors>
      <color rgb="FFFF3399"/>
      <color rgb="FFFFCCFF"/>
      <color rgb="FF000099"/>
      <color rgb="FFE2C5FF"/>
      <color rgb="FF000066"/>
      <color rgb="FF66CCFF"/>
      <color rgb="FFFF9900"/>
      <color rgb="FFCC3300"/>
      <color rgb="FF0014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696479</xdr:colOff>
      <xdr:row>0</xdr:row>
      <xdr:rowOff>169644</xdr:rowOff>
    </xdr:from>
    <xdr:to>
      <xdr:col>2</xdr:col>
      <xdr:colOff>2026197</xdr:colOff>
      <xdr:row>2</xdr:row>
      <xdr:rowOff>283402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704" y="741144"/>
          <a:ext cx="605818" cy="590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0</xdr:row>
          <xdr:rowOff>0</xdr:rowOff>
        </xdr:from>
        <xdr:to>
          <xdr:col>5</xdr:col>
          <xdr:colOff>990600</xdr:colOff>
          <xdr:row>2</xdr:row>
          <xdr:rowOff>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4</xdr:row>
      <xdr:rowOff>0</xdr:rowOff>
    </xdr:from>
    <xdr:to>
      <xdr:col>0</xdr:col>
      <xdr:colOff>2286000</xdr:colOff>
      <xdr:row>7</xdr:row>
      <xdr:rowOff>238124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90500"/>
          <a:ext cx="9620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4</xdr:row>
          <xdr:rowOff>114300</xdr:rowOff>
        </xdr:from>
        <xdr:to>
          <xdr:col>2</xdr:col>
          <xdr:colOff>1343025</xdr:colOff>
          <xdr:row>8</xdr:row>
          <xdr:rowOff>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2"/>
  <sheetViews>
    <sheetView tabSelected="1" topLeftCell="A134" workbookViewId="0">
      <selection sqref="A1:N148"/>
    </sheetView>
  </sheetViews>
  <sheetFormatPr baseColWidth="10" defaultRowHeight="15" x14ac:dyDescent="0.25"/>
  <cols>
    <col min="2" max="2" width="16.85546875" customWidth="1"/>
    <col min="3" max="3" width="26.85546875" customWidth="1"/>
    <col min="4" max="4" width="14.140625" customWidth="1"/>
    <col min="8" max="8" width="5.85546875" customWidth="1"/>
    <col min="9" max="9" width="6" customWidth="1"/>
    <col min="10" max="10" width="14.85546875" customWidth="1"/>
    <col min="13" max="13" width="14.7109375" customWidth="1"/>
  </cols>
  <sheetData>
    <row r="1" spans="1:14" ht="18.75" x14ac:dyDescent="0.3">
      <c r="A1" s="26"/>
      <c r="B1" s="27"/>
      <c r="C1" s="28"/>
      <c r="D1" s="29"/>
      <c r="E1" s="30"/>
      <c r="F1" s="31"/>
      <c r="G1" s="32"/>
      <c r="H1" s="30"/>
      <c r="I1" s="30"/>
      <c r="J1" s="33"/>
      <c r="K1" s="34"/>
      <c r="L1" s="35"/>
      <c r="M1" s="30"/>
      <c r="N1" s="30"/>
    </row>
    <row r="2" spans="1:14" ht="18.75" x14ac:dyDescent="0.25">
      <c r="A2" s="3"/>
      <c r="B2" s="36"/>
      <c r="C2" s="37"/>
      <c r="D2" s="38"/>
      <c r="E2" s="18"/>
      <c r="F2" s="39"/>
      <c r="G2" s="40"/>
      <c r="H2" s="18"/>
      <c r="I2" s="18"/>
      <c r="J2" s="37"/>
      <c r="K2" s="41"/>
      <c r="L2" s="42"/>
      <c r="M2" s="18"/>
      <c r="N2" s="18"/>
    </row>
    <row r="3" spans="1:14" ht="22.5" x14ac:dyDescent="0.25">
      <c r="A3" s="165" t="s">
        <v>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ht="22.5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8.75" x14ac:dyDescent="0.25">
      <c r="A6" s="3" t="s">
        <v>145</v>
      </c>
      <c r="B6" s="9"/>
      <c r="C6" s="16"/>
      <c r="D6" s="17"/>
      <c r="E6" s="18"/>
      <c r="F6" s="10"/>
      <c r="G6" s="18"/>
      <c r="H6" s="18"/>
      <c r="I6" s="18"/>
      <c r="J6" s="23"/>
      <c r="K6" s="11"/>
      <c r="L6" s="12"/>
      <c r="M6" s="13"/>
      <c r="N6" s="13"/>
    </row>
    <row r="7" spans="1:14" ht="18.75" x14ac:dyDescent="0.25">
      <c r="A7" s="3"/>
      <c r="B7" s="9"/>
      <c r="C7" s="16"/>
      <c r="D7" s="17"/>
      <c r="E7" s="18"/>
      <c r="F7" s="10"/>
      <c r="G7" s="18"/>
      <c r="H7" s="18"/>
      <c r="I7" s="18"/>
      <c r="J7" s="23"/>
      <c r="K7" s="11"/>
      <c r="L7" s="12"/>
      <c r="M7" s="13"/>
      <c r="N7" s="13"/>
    </row>
    <row r="8" spans="1:14" ht="18.75" x14ac:dyDescent="0.25">
      <c r="A8" s="4"/>
      <c r="B8" s="14" t="s">
        <v>92</v>
      </c>
      <c r="C8" s="7"/>
      <c r="D8" s="15"/>
      <c r="E8" s="5"/>
      <c r="F8" s="6"/>
      <c r="G8" s="19"/>
      <c r="H8" s="166"/>
      <c r="I8" s="166"/>
      <c r="J8" s="22"/>
      <c r="K8" s="8"/>
      <c r="L8" s="24"/>
      <c r="M8" s="5"/>
      <c r="N8" s="5"/>
    </row>
    <row r="9" spans="1:14" ht="39" x14ac:dyDescent="0.25">
      <c r="A9" s="43" t="s">
        <v>1</v>
      </c>
      <c r="B9" s="25" t="s">
        <v>2</v>
      </c>
      <c r="C9" s="25" t="s">
        <v>3</v>
      </c>
      <c r="D9" s="44" t="s">
        <v>95</v>
      </c>
      <c r="E9" s="25" t="s">
        <v>4</v>
      </c>
      <c r="F9" s="45" t="s">
        <v>5</v>
      </c>
      <c r="G9" s="25" t="s">
        <v>6</v>
      </c>
      <c r="H9" s="43" t="s">
        <v>7</v>
      </c>
      <c r="I9" s="25" t="s">
        <v>9</v>
      </c>
      <c r="J9" s="46" t="s">
        <v>8</v>
      </c>
      <c r="K9" s="25" t="s">
        <v>12</v>
      </c>
      <c r="L9" s="25" t="s">
        <v>13</v>
      </c>
      <c r="M9" s="43" t="s">
        <v>96</v>
      </c>
      <c r="N9" s="25" t="s">
        <v>14</v>
      </c>
    </row>
    <row r="10" spans="1:14" ht="22.5" customHeight="1" x14ac:dyDescent="0.25">
      <c r="A10" s="47" t="s">
        <v>68</v>
      </c>
      <c r="B10" s="48" t="s">
        <v>60</v>
      </c>
      <c r="C10" s="48" t="s">
        <v>58</v>
      </c>
      <c r="D10" s="83">
        <v>94985.1</v>
      </c>
      <c r="E10" s="49" t="s">
        <v>42</v>
      </c>
      <c r="F10" s="50">
        <v>43822</v>
      </c>
      <c r="G10" s="51">
        <v>43822</v>
      </c>
      <c r="H10" s="49"/>
      <c r="I10" s="52"/>
      <c r="J10" s="83">
        <f t="shared" ref="J10:J52" si="0">D10-H10</f>
        <v>94985.1</v>
      </c>
      <c r="K10" s="49" t="s">
        <v>17</v>
      </c>
      <c r="L10" s="53" t="s">
        <v>18</v>
      </c>
      <c r="M10" s="83">
        <v>94985.1</v>
      </c>
      <c r="N10" s="54" t="s">
        <v>178</v>
      </c>
    </row>
    <row r="11" spans="1:14" ht="22.5" customHeight="1" x14ac:dyDescent="0.25">
      <c r="A11" s="47" t="s">
        <v>67</v>
      </c>
      <c r="B11" s="48" t="s">
        <v>60</v>
      </c>
      <c r="C11" s="48" t="s">
        <v>58</v>
      </c>
      <c r="D11" s="83">
        <v>250974.9</v>
      </c>
      <c r="E11" s="49" t="s">
        <v>42</v>
      </c>
      <c r="F11" s="50">
        <v>43822</v>
      </c>
      <c r="G11" s="51">
        <v>43822</v>
      </c>
      <c r="H11" s="49"/>
      <c r="I11" s="52"/>
      <c r="J11" s="83">
        <f t="shared" si="0"/>
        <v>250974.9</v>
      </c>
      <c r="K11" s="49" t="s">
        <v>17</v>
      </c>
      <c r="L11" s="53" t="s">
        <v>18</v>
      </c>
      <c r="M11" s="83">
        <v>250974.9</v>
      </c>
      <c r="N11" s="54" t="s">
        <v>178</v>
      </c>
    </row>
    <row r="12" spans="1:14" ht="22.5" customHeight="1" x14ac:dyDescent="0.25">
      <c r="A12" s="47" t="s">
        <v>66</v>
      </c>
      <c r="B12" s="48" t="s">
        <v>60</v>
      </c>
      <c r="C12" s="48" t="s">
        <v>58</v>
      </c>
      <c r="D12" s="83">
        <v>125047.8</v>
      </c>
      <c r="E12" s="49" t="s">
        <v>42</v>
      </c>
      <c r="F12" s="50">
        <v>43825</v>
      </c>
      <c r="G12" s="51">
        <v>43825</v>
      </c>
      <c r="H12" s="49"/>
      <c r="I12" s="52"/>
      <c r="J12" s="83">
        <f t="shared" si="0"/>
        <v>125047.8</v>
      </c>
      <c r="K12" s="49" t="s">
        <v>17</v>
      </c>
      <c r="L12" s="53" t="s">
        <v>18</v>
      </c>
      <c r="M12" s="83">
        <v>125047.8</v>
      </c>
      <c r="N12" s="54" t="s">
        <v>178</v>
      </c>
    </row>
    <row r="13" spans="1:14" ht="22.5" customHeight="1" x14ac:dyDescent="0.25">
      <c r="A13" s="47" t="s">
        <v>65</v>
      </c>
      <c r="B13" s="48" t="s">
        <v>60</v>
      </c>
      <c r="C13" s="48" t="s">
        <v>58</v>
      </c>
      <c r="D13" s="83">
        <v>15598.98</v>
      </c>
      <c r="E13" s="49" t="s">
        <v>42</v>
      </c>
      <c r="F13" s="50">
        <v>43826</v>
      </c>
      <c r="G13" s="51">
        <v>43826</v>
      </c>
      <c r="H13" s="49"/>
      <c r="I13" s="52"/>
      <c r="J13" s="83">
        <f t="shared" si="0"/>
        <v>15598.98</v>
      </c>
      <c r="K13" s="49" t="s">
        <v>17</v>
      </c>
      <c r="L13" s="53" t="s">
        <v>18</v>
      </c>
      <c r="M13" s="83">
        <v>15598.98</v>
      </c>
      <c r="N13" s="54" t="s">
        <v>178</v>
      </c>
    </row>
    <row r="14" spans="1:14" ht="22.5" customHeight="1" x14ac:dyDescent="0.25">
      <c r="A14" s="47" t="s">
        <v>64</v>
      </c>
      <c r="B14" s="48" t="s">
        <v>60</v>
      </c>
      <c r="C14" s="48" t="s">
        <v>58</v>
      </c>
      <c r="D14" s="83">
        <v>227642.18</v>
      </c>
      <c r="E14" s="49" t="s">
        <v>42</v>
      </c>
      <c r="F14" s="50">
        <v>43850</v>
      </c>
      <c r="G14" s="51">
        <v>43850</v>
      </c>
      <c r="H14" s="49"/>
      <c r="I14" s="52"/>
      <c r="J14" s="83">
        <f t="shared" si="0"/>
        <v>227642.18</v>
      </c>
      <c r="K14" s="49" t="s">
        <v>17</v>
      </c>
      <c r="L14" s="53" t="s">
        <v>18</v>
      </c>
      <c r="M14" s="83">
        <v>227642.18</v>
      </c>
      <c r="N14" s="54" t="s">
        <v>178</v>
      </c>
    </row>
    <row r="15" spans="1:14" ht="22.5" customHeight="1" x14ac:dyDescent="0.25">
      <c r="A15" s="47" t="s">
        <v>63</v>
      </c>
      <c r="B15" s="48" t="s">
        <v>60</v>
      </c>
      <c r="C15" s="48" t="s">
        <v>58</v>
      </c>
      <c r="D15" s="83">
        <v>81717.3</v>
      </c>
      <c r="E15" s="49" t="s">
        <v>42</v>
      </c>
      <c r="F15" s="50">
        <v>43850</v>
      </c>
      <c r="G15" s="51">
        <v>43850</v>
      </c>
      <c r="H15" s="49"/>
      <c r="I15" s="52"/>
      <c r="J15" s="83">
        <f t="shared" si="0"/>
        <v>81717.3</v>
      </c>
      <c r="K15" s="49" t="s">
        <v>17</v>
      </c>
      <c r="L15" s="53" t="s">
        <v>18</v>
      </c>
      <c r="M15" s="83">
        <v>81717.3</v>
      </c>
      <c r="N15" s="54" t="s">
        <v>178</v>
      </c>
    </row>
    <row r="16" spans="1:14" ht="22.5" customHeight="1" x14ac:dyDescent="0.25">
      <c r="A16" s="47" t="s">
        <v>31</v>
      </c>
      <c r="B16" s="48" t="s">
        <v>60</v>
      </c>
      <c r="C16" s="48" t="s">
        <v>58</v>
      </c>
      <c r="D16" s="83">
        <v>332692.2</v>
      </c>
      <c r="E16" s="49" t="s">
        <v>42</v>
      </c>
      <c r="F16" s="50">
        <v>43881</v>
      </c>
      <c r="G16" s="51">
        <v>43881</v>
      </c>
      <c r="H16" s="49"/>
      <c r="I16" s="52"/>
      <c r="J16" s="83">
        <f t="shared" si="0"/>
        <v>332692.2</v>
      </c>
      <c r="K16" s="49" t="s">
        <v>17</v>
      </c>
      <c r="L16" s="53" t="s">
        <v>18</v>
      </c>
      <c r="M16" s="83">
        <v>332692.2</v>
      </c>
      <c r="N16" s="54" t="s">
        <v>178</v>
      </c>
    </row>
    <row r="17" spans="1:14" ht="22.5" customHeight="1" x14ac:dyDescent="0.25">
      <c r="A17" s="47" t="s">
        <v>61</v>
      </c>
      <c r="B17" s="48" t="s">
        <v>60</v>
      </c>
      <c r="C17" s="48" t="s">
        <v>58</v>
      </c>
      <c r="D17" s="83">
        <v>77994.899999999994</v>
      </c>
      <c r="E17" s="49" t="s">
        <v>42</v>
      </c>
      <c r="F17" s="50">
        <v>43882</v>
      </c>
      <c r="G17" s="51">
        <v>43882</v>
      </c>
      <c r="H17" s="49"/>
      <c r="I17" s="52"/>
      <c r="J17" s="83">
        <f t="shared" si="0"/>
        <v>77994.899999999994</v>
      </c>
      <c r="K17" s="49" t="s">
        <v>17</v>
      </c>
      <c r="L17" s="53" t="s">
        <v>18</v>
      </c>
      <c r="M17" s="83">
        <v>77994.899999999994</v>
      </c>
      <c r="N17" s="54" t="s">
        <v>178</v>
      </c>
    </row>
    <row r="18" spans="1:14" ht="22.5" customHeight="1" x14ac:dyDescent="0.25">
      <c r="A18" s="47" t="s">
        <v>62</v>
      </c>
      <c r="B18" s="48" t="s">
        <v>60</v>
      </c>
      <c r="C18" s="48" t="s">
        <v>58</v>
      </c>
      <c r="D18" s="83">
        <v>786642.44</v>
      </c>
      <c r="E18" s="49" t="s">
        <v>42</v>
      </c>
      <c r="F18" s="50">
        <v>44048</v>
      </c>
      <c r="G18" s="51">
        <v>44048</v>
      </c>
      <c r="H18" s="49"/>
      <c r="I18" s="52"/>
      <c r="J18" s="83">
        <f t="shared" si="0"/>
        <v>786642.44</v>
      </c>
      <c r="K18" s="49" t="s">
        <v>17</v>
      </c>
      <c r="L18" s="53" t="s">
        <v>18</v>
      </c>
      <c r="M18" s="83">
        <v>786642.44</v>
      </c>
      <c r="N18" s="54" t="s">
        <v>178</v>
      </c>
    </row>
    <row r="19" spans="1:14" ht="15.75" x14ac:dyDescent="0.25">
      <c r="A19" s="47"/>
      <c r="B19" s="48"/>
      <c r="C19" s="102" t="s">
        <v>105</v>
      </c>
      <c r="D19" s="93">
        <f>SUM(D10:D18)</f>
        <v>1993295.7999999998</v>
      </c>
      <c r="E19" s="94"/>
      <c r="F19" s="95"/>
      <c r="G19" s="96"/>
      <c r="H19" s="94"/>
      <c r="I19" s="97"/>
      <c r="J19" s="93">
        <f>SUM(J10:J18)</f>
        <v>1993295.7999999998</v>
      </c>
      <c r="K19" s="94"/>
      <c r="L19" s="98"/>
      <c r="M19" s="93">
        <f>SUM(M10:M18)</f>
        <v>1993295.7999999998</v>
      </c>
      <c r="N19" s="54" t="s">
        <v>178</v>
      </c>
    </row>
    <row r="20" spans="1:14" ht="15.75" x14ac:dyDescent="0.25">
      <c r="A20" s="47"/>
      <c r="B20" s="48"/>
      <c r="C20" s="102"/>
      <c r="D20" s="93"/>
      <c r="E20" s="94"/>
      <c r="F20" s="95"/>
      <c r="G20" s="96"/>
      <c r="H20" s="94"/>
      <c r="I20" s="97"/>
      <c r="J20" s="93"/>
      <c r="K20" s="94"/>
      <c r="L20" s="98"/>
      <c r="M20" s="93"/>
      <c r="N20" s="54" t="s">
        <v>178</v>
      </c>
    </row>
    <row r="21" spans="1:14" ht="23.25" customHeight="1" x14ac:dyDescent="0.25">
      <c r="A21" s="47" t="s">
        <v>32</v>
      </c>
      <c r="B21" s="48" t="s">
        <v>34</v>
      </c>
      <c r="C21" s="48" t="s">
        <v>33</v>
      </c>
      <c r="D21" s="83">
        <v>250000</v>
      </c>
      <c r="E21" s="49" t="s">
        <v>42</v>
      </c>
      <c r="F21" s="50">
        <v>44169</v>
      </c>
      <c r="G21" s="51">
        <v>44169</v>
      </c>
      <c r="H21" s="49"/>
      <c r="I21" s="52"/>
      <c r="J21" s="83">
        <f t="shared" si="0"/>
        <v>250000</v>
      </c>
      <c r="K21" s="49" t="s">
        <v>35</v>
      </c>
      <c r="L21" s="53" t="s">
        <v>36</v>
      </c>
      <c r="M21" s="83">
        <v>150000</v>
      </c>
      <c r="N21" s="54" t="s">
        <v>178</v>
      </c>
    </row>
    <row r="22" spans="1:14" ht="36" customHeight="1" x14ac:dyDescent="0.25">
      <c r="A22" s="47" t="s">
        <v>32</v>
      </c>
      <c r="B22" s="48" t="s">
        <v>34</v>
      </c>
      <c r="C22" s="48" t="s">
        <v>33</v>
      </c>
      <c r="D22" s="83">
        <v>0</v>
      </c>
      <c r="E22" s="49" t="s">
        <v>42</v>
      </c>
      <c r="F22" s="50">
        <v>44169</v>
      </c>
      <c r="G22" s="51">
        <v>44169</v>
      </c>
      <c r="H22" s="49"/>
      <c r="I22" s="52"/>
      <c r="J22" s="83">
        <f t="shared" si="0"/>
        <v>0</v>
      </c>
      <c r="K22" s="49" t="s">
        <v>37</v>
      </c>
      <c r="L22" s="53" t="s">
        <v>38</v>
      </c>
      <c r="M22" s="83">
        <v>100000</v>
      </c>
      <c r="N22" s="54" t="s">
        <v>178</v>
      </c>
    </row>
    <row r="23" spans="1:14" ht="25.5" customHeight="1" x14ac:dyDescent="0.25">
      <c r="A23" s="47" t="s">
        <v>39</v>
      </c>
      <c r="B23" s="48" t="s">
        <v>40</v>
      </c>
      <c r="C23" s="48" t="s">
        <v>41</v>
      </c>
      <c r="D23" s="83">
        <v>250000</v>
      </c>
      <c r="E23" s="49" t="s">
        <v>42</v>
      </c>
      <c r="F23" s="50">
        <v>43809</v>
      </c>
      <c r="G23" s="51">
        <v>43809</v>
      </c>
      <c r="H23" s="49"/>
      <c r="I23" s="52"/>
      <c r="J23" s="83">
        <f t="shared" si="0"/>
        <v>250000</v>
      </c>
      <c r="K23" s="49" t="s">
        <v>35</v>
      </c>
      <c r="L23" s="53" t="s">
        <v>36</v>
      </c>
      <c r="M23" s="83">
        <v>150000</v>
      </c>
      <c r="N23" s="54" t="s">
        <v>178</v>
      </c>
    </row>
    <row r="24" spans="1:14" ht="24.75" customHeight="1" x14ac:dyDescent="0.25">
      <c r="A24" s="47" t="s">
        <v>39</v>
      </c>
      <c r="B24" s="48" t="s">
        <v>40</v>
      </c>
      <c r="C24" s="48" t="s">
        <v>41</v>
      </c>
      <c r="D24" s="83">
        <v>0</v>
      </c>
      <c r="E24" s="49" t="s">
        <v>42</v>
      </c>
      <c r="F24" s="50">
        <v>43809</v>
      </c>
      <c r="G24" s="51">
        <v>43809</v>
      </c>
      <c r="H24" s="49"/>
      <c r="I24" s="52"/>
      <c r="J24" s="83">
        <f t="shared" si="0"/>
        <v>0</v>
      </c>
      <c r="K24" s="49" t="s">
        <v>37</v>
      </c>
      <c r="L24" s="53" t="s">
        <v>38</v>
      </c>
      <c r="M24" s="83">
        <v>100000</v>
      </c>
      <c r="N24" s="54" t="s">
        <v>178</v>
      </c>
    </row>
    <row r="25" spans="1:14" ht="24.75" customHeight="1" x14ac:dyDescent="0.25">
      <c r="A25" s="47" t="s">
        <v>43</v>
      </c>
      <c r="B25" s="48" t="s">
        <v>40</v>
      </c>
      <c r="C25" s="48" t="s">
        <v>41</v>
      </c>
      <c r="D25" s="83">
        <v>50000</v>
      </c>
      <c r="E25" s="49" t="s">
        <v>42</v>
      </c>
      <c r="F25" s="50">
        <v>43822</v>
      </c>
      <c r="G25" s="51">
        <v>43822</v>
      </c>
      <c r="H25" s="49"/>
      <c r="I25" s="52"/>
      <c r="J25" s="83">
        <f t="shared" si="0"/>
        <v>50000</v>
      </c>
      <c r="K25" s="49" t="s">
        <v>35</v>
      </c>
      <c r="L25" s="53" t="s">
        <v>36</v>
      </c>
      <c r="M25" s="83">
        <v>30000</v>
      </c>
      <c r="N25" s="54" t="s">
        <v>178</v>
      </c>
    </row>
    <row r="26" spans="1:14" ht="27" customHeight="1" x14ac:dyDescent="0.25">
      <c r="A26" s="47" t="s">
        <v>43</v>
      </c>
      <c r="B26" s="48" t="s">
        <v>40</v>
      </c>
      <c r="C26" s="48" t="s">
        <v>41</v>
      </c>
      <c r="D26" s="83">
        <v>0</v>
      </c>
      <c r="E26" s="49" t="s">
        <v>42</v>
      </c>
      <c r="F26" s="50">
        <v>43822</v>
      </c>
      <c r="G26" s="51">
        <v>43822</v>
      </c>
      <c r="H26" s="49"/>
      <c r="I26" s="52"/>
      <c r="J26" s="83">
        <f t="shared" si="0"/>
        <v>0</v>
      </c>
      <c r="K26" s="49" t="s">
        <v>37</v>
      </c>
      <c r="L26" s="53" t="s">
        <v>38</v>
      </c>
      <c r="M26" s="83">
        <v>20000</v>
      </c>
      <c r="N26" s="54" t="s">
        <v>178</v>
      </c>
    </row>
    <row r="27" spans="1:14" ht="23.25" customHeight="1" x14ac:dyDescent="0.25">
      <c r="A27" s="47" t="s">
        <v>44</v>
      </c>
      <c r="B27" s="48" t="s">
        <v>40</v>
      </c>
      <c r="C27" s="48" t="s">
        <v>41</v>
      </c>
      <c r="D27" s="83">
        <v>200000</v>
      </c>
      <c r="E27" s="49" t="s">
        <v>42</v>
      </c>
      <c r="F27" s="50">
        <v>43822</v>
      </c>
      <c r="G27" s="51">
        <v>43822</v>
      </c>
      <c r="H27" s="49"/>
      <c r="I27" s="52"/>
      <c r="J27" s="83">
        <f t="shared" si="0"/>
        <v>200000</v>
      </c>
      <c r="K27" s="49" t="s">
        <v>35</v>
      </c>
      <c r="L27" s="53" t="s">
        <v>36</v>
      </c>
      <c r="M27" s="83">
        <v>125000</v>
      </c>
      <c r="N27" s="54" t="s">
        <v>178</v>
      </c>
    </row>
    <row r="28" spans="1:14" ht="23.25" customHeight="1" x14ac:dyDescent="0.25">
      <c r="A28" s="47" t="s">
        <v>44</v>
      </c>
      <c r="B28" s="48" t="s">
        <v>40</v>
      </c>
      <c r="C28" s="48" t="s">
        <v>41</v>
      </c>
      <c r="D28" s="83">
        <v>0</v>
      </c>
      <c r="E28" s="49" t="s">
        <v>42</v>
      </c>
      <c r="F28" s="50">
        <v>43822</v>
      </c>
      <c r="G28" s="51">
        <v>43822</v>
      </c>
      <c r="H28" s="49"/>
      <c r="I28" s="52"/>
      <c r="J28" s="83">
        <f t="shared" si="0"/>
        <v>0</v>
      </c>
      <c r="K28" s="49" t="s">
        <v>37</v>
      </c>
      <c r="L28" s="53" t="s">
        <v>38</v>
      </c>
      <c r="M28" s="83">
        <v>75000</v>
      </c>
      <c r="N28" s="54" t="s">
        <v>178</v>
      </c>
    </row>
    <row r="29" spans="1:14" ht="30.75" customHeight="1" x14ac:dyDescent="0.25">
      <c r="A29" s="47" t="s">
        <v>45</v>
      </c>
      <c r="B29" s="48" t="s">
        <v>40</v>
      </c>
      <c r="C29" s="48" t="s">
        <v>41</v>
      </c>
      <c r="D29" s="83">
        <v>200000</v>
      </c>
      <c r="E29" s="49" t="s">
        <v>42</v>
      </c>
      <c r="F29" s="50">
        <v>43837</v>
      </c>
      <c r="G29" s="51">
        <v>43837</v>
      </c>
      <c r="H29" s="49"/>
      <c r="I29" s="52"/>
      <c r="J29" s="83">
        <f t="shared" si="0"/>
        <v>200000</v>
      </c>
      <c r="K29" s="49" t="s">
        <v>37</v>
      </c>
      <c r="L29" s="53" t="s">
        <v>38</v>
      </c>
      <c r="M29" s="83">
        <v>125000</v>
      </c>
      <c r="N29" s="54" t="s">
        <v>178</v>
      </c>
    </row>
    <row r="30" spans="1:14" ht="24" customHeight="1" x14ac:dyDescent="0.25">
      <c r="A30" s="47" t="s">
        <v>45</v>
      </c>
      <c r="B30" s="48" t="s">
        <v>40</v>
      </c>
      <c r="C30" s="48" t="s">
        <v>41</v>
      </c>
      <c r="D30" s="83">
        <v>0</v>
      </c>
      <c r="E30" s="49" t="s">
        <v>42</v>
      </c>
      <c r="F30" s="50">
        <v>43837</v>
      </c>
      <c r="G30" s="51">
        <v>43837</v>
      </c>
      <c r="H30" s="49"/>
      <c r="I30" s="52"/>
      <c r="J30" s="83">
        <f t="shared" si="0"/>
        <v>0</v>
      </c>
      <c r="K30" s="49" t="s">
        <v>37</v>
      </c>
      <c r="L30" s="53" t="s">
        <v>38</v>
      </c>
      <c r="M30" s="83">
        <v>75000</v>
      </c>
      <c r="N30" s="54" t="s">
        <v>178</v>
      </c>
    </row>
    <row r="31" spans="1:14" ht="24" customHeight="1" x14ac:dyDescent="0.25">
      <c r="A31" s="47" t="s">
        <v>46</v>
      </c>
      <c r="B31" s="48" t="s">
        <v>40</v>
      </c>
      <c r="C31" s="48" t="s">
        <v>41</v>
      </c>
      <c r="D31" s="83">
        <v>250000</v>
      </c>
      <c r="E31" s="49" t="s">
        <v>42</v>
      </c>
      <c r="F31" s="50">
        <v>43843</v>
      </c>
      <c r="G31" s="51">
        <v>43843</v>
      </c>
      <c r="H31" s="49"/>
      <c r="I31" s="52"/>
      <c r="J31" s="83">
        <f t="shared" si="0"/>
        <v>250000</v>
      </c>
      <c r="K31" s="49" t="s">
        <v>35</v>
      </c>
      <c r="L31" s="53" t="s">
        <v>36</v>
      </c>
      <c r="M31" s="83">
        <v>150000</v>
      </c>
      <c r="N31" s="54" t="s">
        <v>178</v>
      </c>
    </row>
    <row r="32" spans="1:14" ht="27" customHeight="1" x14ac:dyDescent="0.25">
      <c r="A32" s="47" t="s">
        <v>46</v>
      </c>
      <c r="B32" s="48" t="s">
        <v>40</v>
      </c>
      <c r="C32" s="48" t="s">
        <v>41</v>
      </c>
      <c r="D32" s="83">
        <v>0</v>
      </c>
      <c r="E32" s="49" t="s">
        <v>42</v>
      </c>
      <c r="F32" s="50">
        <v>43843</v>
      </c>
      <c r="G32" s="51">
        <v>43843</v>
      </c>
      <c r="H32" s="49"/>
      <c r="I32" s="52"/>
      <c r="J32" s="83">
        <f t="shared" si="0"/>
        <v>0</v>
      </c>
      <c r="K32" s="49" t="s">
        <v>37</v>
      </c>
      <c r="L32" s="53" t="s">
        <v>38</v>
      </c>
      <c r="M32" s="83">
        <v>100000</v>
      </c>
      <c r="N32" s="54" t="s">
        <v>178</v>
      </c>
    </row>
    <row r="33" spans="1:14" ht="24.75" customHeight="1" x14ac:dyDescent="0.25">
      <c r="A33" s="47" t="s">
        <v>47</v>
      </c>
      <c r="B33" s="48" t="s">
        <v>40</v>
      </c>
      <c r="C33" s="48" t="s">
        <v>41</v>
      </c>
      <c r="D33" s="83">
        <v>200000</v>
      </c>
      <c r="E33" s="49" t="s">
        <v>42</v>
      </c>
      <c r="F33" s="50">
        <v>43852</v>
      </c>
      <c r="G33" s="51">
        <v>43852</v>
      </c>
      <c r="H33" s="49"/>
      <c r="I33" s="52"/>
      <c r="J33" s="83">
        <f t="shared" si="0"/>
        <v>200000</v>
      </c>
      <c r="K33" s="49" t="s">
        <v>35</v>
      </c>
      <c r="L33" s="53" t="s">
        <v>36</v>
      </c>
      <c r="M33" s="83">
        <v>125000</v>
      </c>
      <c r="N33" s="54" t="s">
        <v>178</v>
      </c>
    </row>
    <row r="34" spans="1:14" ht="24.75" customHeight="1" x14ac:dyDescent="0.25">
      <c r="A34" s="47" t="s">
        <v>47</v>
      </c>
      <c r="B34" s="48" t="s">
        <v>40</v>
      </c>
      <c r="C34" s="48" t="s">
        <v>41</v>
      </c>
      <c r="D34" s="83">
        <v>0</v>
      </c>
      <c r="E34" s="49" t="s">
        <v>42</v>
      </c>
      <c r="F34" s="50">
        <v>43852</v>
      </c>
      <c r="G34" s="51">
        <v>43852</v>
      </c>
      <c r="H34" s="49"/>
      <c r="I34" s="52"/>
      <c r="J34" s="83">
        <f t="shared" si="0"/>
        <v>0</v>
      </c>
      <c r="K34" s="49" t="s">
        <v>37</v>
      </c>
      <c r="L34" s="53" t="s">
        <v>38</v>
      </c>
      <c r="M34" s="83">
        <v>75000</v>
      </c>
      <c r="N34" s="54" t="s">
        <v>178</v>
      </c>
    </row>
    <row r="35" spans="1:14" ht="27" customHeight="1" x14ac:dyDescent="0.25">
      <c r="A35" s="47" t="s">
        <v>48</v>
      </c>
      <c r="B35" s="48" t="s">
        <v>40</v>
      </c>
      <c r="C35" s="48" t="s">
        <v>41</v>
      </c>
      <c r="D35" s="83">
        <v>200000</v>
      </c>
      <c r="E35" s="49" t="s">
        <v>42</v>
      </c>
      <c r="F35" s="50">
        <v>43857</v>
      </c>
      <c r="G35" s="51">
        <v>43857</v>
      </c>
      <c r="H35" s="49"/>
      <c r="I35" s="52"/>
      <c r="J35" s="83">
        <f t="shared" si="0"/>
        <v>200000</v>
      </c>
      <c r="K35" s="49" t="s">
        <v>35</v>
      </c>
      <c r="L35" s="53" t="s">
        <v>36</v>
      </c>
      <c r="M35" s="83">
        <v>125000</v>
      </c>
      <c r="N35" s="54" t="s">
        <v>178</v>
      </c>
    </row>
    <row r="36" spans="1:14" ht="27" customHeight="1" x14ac:dyDescent="0.25">
      <c r="A36" s="47" t="s">
        <v>48</v>
      </c>
      <c r="B36" s="48" t="s">
        <v>40</v>
      </c>
      <c r="C36" s="48" t="s">
        <v>41</v>
      </c>
      <c r="D36" s="83">
        <v>0</v>
      </c>
      <c r="E36" s="49" t="s">
        <v>42</v>
      </c>
      <c r="F36" s="50">
        <v>43857</v>
      </c>
      <c r="G36" s="51">
        <v>43857</v>
      </c>
      <c r="H36" s="49"/>
      <c r="I36" s="52"/>
      <c r="J36" s="83">
        <f t="shared" si="0"/>
        <v>0</v>
      </c>
      <c r="K36" s="49" t="s">
        <v>37</v>
      </c>
      <c r="L36" s="53" t="s">
        <v>38</v>
      </c>
      <c r="M36" s="83">
        <v>75000</v>
      </c>
      <c r="N36" s="54" t="s">
        <v>178</v>
      </c>
    </row>
    <row r="37" spans="1:14" ht="24" customHeight="1" x14ac:dyDescent="0.25">
      <c r="A37" s="47" t="s">
        <v>49</v>
      </c>
      <c r="B37" s="48" t="s">
        <v>40</v>
      </c>
      <c r="C37" s="48" t="s">
        <v>41</v>
      </c>
      <c r="D37" s="83">
        <v>200000</v>
      </c>
      <c r="E37" s="49" t="s">
        <v>42</v>
      </c>
      <c r="F37" s="50">
        <v>43864</v>
      </c>
      <c r="G37" s="51">
        <v>43864</v>
      </c>
      <c r="H37" s="49"/>
      <c r="I37" s="52"/>
      <c r="J37" s="83">
        <f t="shared" si="0"/>
        <v>200000</v>
      </c>
      <c r="K37" s="49" t="s">
        <v>37</v>
      </c>
      <c r="L37" s="53" t="s">
        <v>36</v>
      </c>
      <c r="M37" s="83">
        <v>135000</v>
      </c>
      <c r="N37" s="54" t="s">
        <v>178</v>
      </c>
    </row>
    <row r="38" spans="1:14" ht="24.75" customHeight="1" x14ac:dyDescent="0.25">
      <c r="A38" s="47" t="s">
        <v>49</v>
      </c>
      <c r="B38" s="48" t="s">
        <v>40</v>
      </c>
      <c r="C38" s="48" t="s">
        <v>41</v>
      </c>
      <c r="D38" s="83">
        <v>0</v>
      </c>
      <c r="E38" s="49" t="s">
        <v>42</v>
      </c>
      <c r="F38" s="50">
        <v>43864</v>
      </c>
      <c r="G38" s="51">
        <v>43864</v>
      </c>
      <c r="H38" s="49"/>
      <c r="I38" s="52"/>
      <c r="J38" s="83">
        <f t="shared" si="0"/>
        <v>0</v>
      </c>
      <c r="K38" s="49" t="s">
        <v>37</v>
      </c>
      <c r="L38" s="53" t="s">
        <v>38</v>
      </c>
      <c r="M38" s="83">
        <v>65000</v>
      </c>
      <c r="N38" s="54" t="s">
        <v>178</v>
      </c>
    </row>
    <row r="39" spans="1:14" ht="23.25" customHeight="1" x14ac:dyDescent="0.25">
      <c r="A39" s="47" t="s">
        <v>50</v>
      </c>
      <c r="B39" s="48" t="s">
        <v>40</v>
      </c>
      <c r="C39" s="48" t="s">
        <v>41</v>
      </c>
      <c r="D39" s="83">
        <v>200000</v>
      </c>
      <c r="E39" s="49" t="s">
        <v>42</v>
      </c>
      <c r="F39" s="50">
        <v>43871</v>
      </c>
      <c r="G39" s="51">
        <v>43871</v>
      </c>
      <c r="H39" s="49"/>
      <c r="I39" s="52"/>
      <c r="J39" s="83">
        <f t="shared" si="0"/>
        <v>200000</v>
      </c>
      <c r="K39" s="49" t="s">
        <v>37</v>
      </c>
      <c r="L39" s="57" t="s">
        <v>36</v>
      </c>
      <c r="M39" s="83">
        <v>135000</v>
      </c>
      <c r="N39" s="54" t="s">
        <v>178</v>
      </c>
    </row>
    <row r="40" spans="1:14" ht="24.75" customHeight="1" x14ac:dyDescent="0.25">
      <c r="A40" s="47" t="s">
        <v>50</v>
      </c>
      <c r="B40" s="48" t="s">
        <v>40</v>
      </c>
      <c r="C40" s="48" t="s">
        <v>41</v>
      </c>
      <c r="D40" s="83">
        <v>0</v>
      </c>
      <c r="E40" s="49" t="s">
        <v>42</v>
      </c>
      <c r="F40" s="50">
        <v>43871</v>
      </c>
      <c r="G40" s="51">
        <v>43871</v>
      </c>
      <c r="H40" s="49"/>
      <c r="I40" s="52"/>
      <c r="J40" s="83">
        <f t="shared" si="0"/>
        <v>0</v>
      </c>
      <c r="K40" s="49" t="s">
        <v>37</v>
      </c>
      <c r="L40" s="57" t="s">
        <v>38</v>
      </c>
      <c r="M40" s="83">
        <v>65000</v>
      </c>
      <c r="N40" s="54" t="s">
        <v>178</v>
      </c>
    </row>
    <row r="41" spans="1:14" ht="21.75" customHeight="1" x14ac:dyDescent="0.25">
      <c r="A41" s="47" t="s">
        <v>51</v>
      </c>
      <c r="B41" s="82" t="s">
        <v>40</v>
      </c>
      <c r="C41" s="47" t="s">
        <v>41</v>
      </c>
      <c r="D41" s="83">
        <v>200000</v>
      </c>
      <c r="E41" s="49" t="s">
        <v>42</v>
      </c>
      <c r="F41" s="50">
        <v>43878</v>
      </c>
      <c r="G41" s="51">
        <v>43878</v>
      </c>
      <c r="H41" s="55"/>
      <c r="I41" s="56"/>
      <c r="J41" s="84">
        <f t="shared" si="0"/>
        <v>200000</v>
      </c>
      <c r="K41" s="55" t="s">
        <v>37</v>
      </c>
      <c r="L41" s="57" t="s">
        <v>36</v>
      </c>
      <c r="M41" s="83">
        <v>125000</v>
      </c>
      <c r="N41" s="54" t="s">
        <v>178</v>
      </c>
    </row>
    <row r="42" spans="1:14" ht="29.25" customHeight="1" x14ac:dyDescent="0.25">
      <c r="A42" s="47" t="s">
        <v>51</v>
      </c>
      <c r="B42" s="82" t="s">
        <v>40</v>
      </c>
      <c r="C42" s="47" t="s">
        <v>41</v>
      </c>
      <c r="D42" s="83">
        <v>0</v>
      </c>
      <c r="E42" s="49" t="s">
        <v>42</v>
      </c>
      <c r="F42" s="50">
        <v>43878</v>
      </c>
      <c r="G42" s="51">
        <v>43878</v>
      </c>
      <c r="H42" s="55"/>
      <c r="I42" s="56"/>
      <c r="J42" s="84">
        <f t="shared" si="0"/>
        <v>0</v>
      </c>
      <c r="K42" s="55" t="s">
        <v>37</v>
      </c>
      <c r="L42" s="57" t="s">
        <v>38</v>
      </c>
      <c r="M42" s="83">
        <v>75000</v>
      </c>
      <c r="N42" s="54" t="s">
        <v>178</v>
      </c>
    </row>
    <row r="43" spans="1:14" ht="23.25" x14ac:dyDescent="0.25">
      <c r="A43" s="47" t="s">
        <v>52</v>
      </c>
      <c r="B43" s="82" t="s">
        <v>40</v>
      </c>
      <c r="C43" s="47" t="s">
        <v>41</v>
      </c>
      <c r="D43" s="83">
        <v>200000</v>
      </c>
      <c r="E43" s="49" t="s">
        <v>42</v>
      </c>
      <c r="F43" s="50">
        <v>43882</v>
      </c>
      <c r="G43" s="51">
        <v>43882</v>
      </c>
      <c r="H43" s="55"/>
      <c r="I43" s="56"/>
      <c r="J43" s="84">
        <f t="shared" si="0"/>
        <v>200000</v>
      </c>
      <c r="K43" s="55" t="s">
        <v>37</v>
      </c>
      <c r="L43" s="57" t="s">
        <v>36</v>
      </c>
      <c r="M43" s="83">
        <v>125000</v>
      </c>
      <c r="N43" s="54" t="s">
        <v>178</v>
      </c>
    </row>
    <row r="44" spans="1:14" ht="23.25" x14ac:dyDescent="0.25">
      <c r="A44" s="47" t="s">
        <v>52</v>
      </c>
      <c r="B44" s="82" t="s">
        <v>40</v>
      </c>
      <c r="C44" s="47" t="s">
        <v>41</v>
      </c>
      <c r="D44" s="83">
        <v>0</v>
      </c>
      <c r="E44" s="49" t="s">
        <v>42</v>
      </c>
      <c r="F44" s="50">
        <v>43882</v>
      </c>
      <c r="G44" s="51">
        <v>43882</v>
      </c>
      <c r="H44" s="55"/>
      <c r="I44" s="56"/>
      <c r="J44" s="84">
        <f t="shared" si="0"/>
        <v>0</v>
      </c>
      <c r="K44" s="55" t="s">
        <v>37</v>
      </c>
      <c r="L44" s="57" t="s">
        <v>38</v>
      </c>
      <c r="M44" s="83">
        <v>75000</v>
      </c>
      <c r="N44" s="54" t="s">
        <v>178</v>
      </c>
    </row>
    <row r="45" spans="1:14" ht="23.25" x14ac:dyDescent="0.25">
      <c r="A45" s="47" t="s">
        <v>53</v>
      </c>
      <c r="B45" s="82" t="s">
        <v>40</v>
      </c>
      <c r="C45" s="47" t="s">
        <v>41</v>
      </c>
      <c r="D45" s="83">
        <v>200000</v>
      </c>
      <c r="E45" s="49" t="s">
        <v>42</v>
      </c>
      <c r="F45" s="50">
        <v>43889</v>
      </c>
      <c r="G45" s="51">
        <v>43889</v>
      </c>
      <c r="H45" s="55"/>
      <c r="I45" s="56"/>
      <c r="J45" s="84">
        <f t="shared" si="0"/>
        <v>200000</v>
      </c>
      <c r="K45" s="55" t="s">
        <v>37</v>
      </c>
      <c r="L45" s="57" t="s">
        <v>36</v>
      </c>
      <c r="M45" s="83">
        <v>125000</v>
      </c>
      <c r="N45" s="54" t="s">
        <v>178</v>
      </c>
    </row>
    <row r="46" spans="1:14" ht="23.25" x14ac:dyDescent="0.25">
      <c r="A46" s="47" t="s">
        <v>53</v>
      </c>
      <c r="B46" s="82" t="s">
        <v>40</v>
      </c>
      <c r="C46" s="47" t="s">
        <v>41</v>
      </c>
      <c r="D46" s="83">
        <v>0</v>
      </c>
      <c r="E46" s="49" t="s">
        <v>42</v>
      </c>
      <c r="F46" s="50">
        <v>43889</v>
      </c>
      <c r="G46" s="51">
        <v>43889</v>
      </c>
      <c r="H46" s="55"/>
      <c r="I46" s="56"/>
      <c r="J46" s="84">
        <f t="shared" si="0"/>
        <v>0</v>
      </c>
      <c r="K46" s="55" t="s">
        <v>37</v>
      </c>
      <c r="L46" s="57" t="s">
        <v>38</v>
      </c>
      <c r="M46" s="83">
        <v>75000</v>
      </c>
      <c r="N46" s="54" t="s">
        <v>178</v>
      </c>
    </row>
    <row r="47" spans="1:14" ht="23.25" x14ac:dyDescent="0.25">
      <c r="A47" s="47" t="s">
        <v>56</v>
      </c>
      <c r="B47" s="82" t="s">
        <v>40</v>
      </c>
      <c r="C47" s="47" t="s">
        <v>41</v>
      </c>
      <c r="D47" s="83">
        <v>200000</v>
      </c>
      <c r="E47" s="49" t="s">
        <v>42</v>
      </c>
      <c r="F47" s="50">
        <v>43895</v>
      </c>
      <c r="G47" s="51">
        <v>43895</v>
      </c>
      <c r="H47" s="55"/>
      <c r="I47" s="56"/>
      <c r="J47" s="84">
        <f t="shared" si="0"/>
        <v>200000</v>
      </c>
      <c r="K47" s="55" t="s">
        <v>35</v>
      </c>
      <c r="L47" s="57" t="s">
        <v>55</v>
      </c>
      <c r="M47" s="83">
        <v>125000</v>
      </c>
      <c r="N47" s="54" t="s">
        <v>178</v>
      </c>
    </row>
    <row r="48" spans="1:14" ht="28.5" customHeight="1" x14ac:dyDescent="0.25">
      <c r="A48" s="47" t="s">
        <v>56</v>
      </c>
      <c r="B48" s="82" t="s">
        <v>40</v>
      </c>
      <c r="C48" s="47" t="s">
        <v>41</v>
      </c>
      <c r="D48" s="83">
        <v>0</v>
      </c>
      <c r="E48" s="49" t="s">
        <v>42</v>
      </c>
      <c r="F48" s="50">
        <v>43895</v>
      </c>
      <c r="G48" s="51">
        <v>43895</v>
      </c>
      <c r="H48" s="55"/>
      <c r="I48" s="56"/>
      <c r="J48" s="84">
        <f t="shared" si="0"/>
        <v>0</v>
      </c>
      <c r="K48" s="55" t="s">
        <v>37</v>
      </c>
      <c r="L48" s="57" t="s">
        <v>38</v>
      </c>
      <c r="M48" s="83">
        <v>75000</v>
      </c>
      <c r="N48" s="54" t="s">
        <v>178</v>
      </c>
    </row>
    <row r="49" spans="1:14" ht="33" customHeight="1" x14ac:dyDescent="0.25">
      <c r="A49" s="47" t="s">
        <v>57</v>
      </c>
      <c r="B49" s="82" t="s">
        <v>40</v>
      </c>
      <c r="C49" s="48" t="s">
        <v>41</v>
      </c>
      <c r="D49" s="83">
        <v>200000</v>
      </c>
      <c r="E49" s="49" t="s">
        <v>42</v>
      </c>
      <c r="F49" s="50">
        <v>43902</v>
      </c>
      <c r="G49" s="51">
        <v>43902</v>
      </c>
      <c r="H49" s="49"/>
      <c r="I49" s="52"/>
      <c r="J49" s="83">
        <v>200000</v>
      </c>
      <c r="K49" s="49" t="s">
        <v>35</v>
      </c>
      <c r="L49" s="57" t="s">
        <v>55</v>
      </c>
      <c r="M49" s="83">
        <v>125000</v>
      </c>
      <c r="N49" s="54" t="s">
        <v>178</v>
      </c>
    </row>
    <row r="50" spans="1:14" ht="28.5" customHeight="1" x14ac:dyDescent="0.25">
      <c r="A50" s="47" t="s">
        <v>57</v>
      </c>
      <c r="B50" s="82" t="s">
        <v>40</v>
      </c>
      <c r="C50" s="48" t="s">
        <v>41</v>
      </c>
      <c r="D50" s="83">
        <v>0</v>
      </c>
      <c r="E50" s="49" t="s">
        <v>42</v>
      </c>
      <c r="F50" s="50">
        <v>43902</v>
      </c>
      <c r="G50" s="51">
        <v>43902</v>
      </c>
      <c r="H50" s="55"/>
      <c r="I50" s="56"/>
      <c r="J50" s="84">
        <f t="shared" si="0"/>
        <v>0</v>
      </c>
      <c r="K50" s="55" t="s">
        <v>37</v>
      </c>
      <c r="L50" s="57" t="s">
        <v>38</v>
      </c>
      <c r="M50" s="83">
        <v>75000</v>
      </c>
      <c r="N50" s="54" t="s">
        <v>178</v>
      </c>
    </row>
    <row r="51" spans="1:14" ht="29.25" customHeight="1" x14ac:dyDescent="0.25">
      <c r="A51" s="47" t="s">
        <v>54</v>
      </c>
      <c r="B51" s="82" t="s">
        <v>40</v>
      </c>
      <c r="C51" s="48" t="s">
        <v>41</v>
      </c>
      <c r="D51" s="83">
        <v>200000</v>
      </c>
      <c r="E51" s="49" t="s">
        <v>42</v>
      </c>
      <c r="F51" s="50">
        <v>43908</v>
      </c>
      <c r="G51" s="51">
        <v>43908</v>
      </c>
      <c r="H51" s="49"/>
      <c r="I51" s="52"/>
      <c r="J51" s="83">
        <f t="shared" si="0"/>
        <v>200000</v>
      </c>
      <c r="K51" s="49" t="s">
        <v>35</v>
      </c>
      <c r="L51" s="57" t="s">
        <v>55</v>
      </c>
      <c r="M51" s="83">
        <v>125000</v>
      </c>
      <c r="N51" s="54" t="s">
        <v>178</v>
      </c>
    </row>
    <row r="52" spans="1:14" ht="27.75" customHeight="1" x14ac:dyDescent="0.25">
      <c r="A52" s="47" t="s">
        <v>54</v>
      </c>
      <c r="B52" s="82" t="s">
        <v>40</v>
      </c>
      <c r="C52" s="48" t="s">
        <v>41</v>
      </c>
      <c r="D52" s="83">
        <v>0</v>
      </c>
      <c r="E52" s="49" t="s">
        <v>42</v>
      </c>
      <c r="F52" s="50">
        <v>43908</v>
      </c>
      <c r="G52" s="51">
        <v>43908</v>
      </c>
      <c r="H52" s="49"/>
      <c r="I52" s="52"/>
      <c r="J52" s="83">
        <f t="shared" si="0"/>
        <v>0</v>
      </c>
      <c r="K52" s="49" t="s">
        <v>37</v>
      </c>
      <c r="L52" s="53" t="s">
        <v>38</v>
      </c>
      <c r="M52" s="83">
        <v>75000</v>
      </c>
      <c r="N52" s="54" t="s">
        <v>178</v>
      </c>
    </row>
    <row r="53" spans="1:14" x14ac:dyDescent="0.25">
      <c r="A53" s="47"/>
      <c r="B53" s="82"/>
      <c r="C53" s="48" t="s">
        <v>105</v>
      </c>
      <c r="D53" s="93">
        <f>SUM(D21:D52)</f>
        <v>3200000</v>
      </c>
      <c r="E53" s="49"/>
      <c r="F53" s="50"/>
      <c r="G53" s="51"/>
      <c r="H53" s="49"/>
      <c r="I53" s="52"/>
      <c r="J53" s="93">
        <f>SUM(J21:J52)</f>
        <v>3200000</v>
      </c>
      <c r="K53" s="49"/>
      <c r="L53" s="53"/>
      <c r="M53" s="93">
        <f>SUM(M21:M52)</f>
        <v>3200000</v>
      </c>
      <c r="N53" s="54" t="s">
        <v>178</v>
      </c>
    </row>
    <row r="54" spans="1:14" x14ac:dyDescent="0.25">
      <c r="A54" s="47"/>
      <c r="B54" s="82"/>
      <c r="C54" s="48"/>
      <c r="D54" s="83"/>
      <c r="E54" s="49"/>
      <c r="F54" s="50"/>
      <c r="G54" s="51"/>
      <c r="H54" s="49"/>
      <c r="I54" s="52"/>
      <c r="J54" s="83"/>
      <c r="K54" s="49"/>
      <c r="L54" s="53"/>
      <c r="M54" s="83"/>
      <c r="N54" s="54" t="s">
        <v>178</v>
      </c>
    </row>
    <row r="55" spans="1:14" x14ac:dyDescent="0.25">
      <c r="A55" s="47"/>
      <c r="B55" s="48"/>
      <c r="C55" s="48"/>
      <c r="D55" s="83"/>
      <c r="E55" s="49"/>
      <c r="F55" s="50"/>
      <c r="G55" s="51"/>
      <c r="H55" s="58"/>
      <c r="I55" s="58"/>
      <c r="J55" s="83"/>
      <c r="K55" s="59"/>
      <c r="L55" s="60"/>
      <c r="M55" s="83"/>
      <c r="N55" s="54" t="s">
        <v>178</v>
      </c>
    </row>
    <row r="56" spans="1:14" ht="44.25" customHeight="1" x14ac:dyDescent="0.25">
      <c r="A56" s="138" t="s">
        <v>125</v>
      </c>
      <c r="B56" s="87" t="s">
        <v>69</v>
      </c>
      <c r="C56" s="48" t="s">
        <v>126</v>
      </c>
      <c r="D56" s="139">
        <v>1847300</v>
      </c>
      <c r="E56" s="49" t="s">
        <v>42</v>
      </c>
      <c r="F56" s="50" t="s">
        <v>144</v>
      </c>
      <c r="G56" s="50" t="s">
        <v>144</v>
      </c>
      <c r="H56" s="90"/>
      <c r="I56" s="90"/>
      <c r="J56" s="83">
        <v>1847300</v>
      </c>
      <c r="K56" s="88" t="s">
        <v>70</v>
      </c>
      <c r="L56" s="89" t="s">
        <v>71</v>
      </c>
      <c r="M56" s="83">
        <v>1712100</v>
      </c>
      <c r="N56" s="54" t="s">
        <v>178</v>
      </c>
    </row>
    <row r="57" spans="1:14" ht="45.75" x14ac:dyDescent="0.25">
      <c r="A57" s="138" t="s">
        <v>125</v>
      </c>
      <c r="B57" s="87" t="s">
        <v>69</v>
      </c>
      <c r="C57" s="48"/>
      <c r="D57" s="83"/>
      <c r="E57" s="49"/>
      <c r="F57" s="50"/>
      <c r="G57" s="50"/>
      <c r="H57" s="90"/>
      <c r="I57" s="90"/>
      <c r="J57" s="83"/>
      <c r="K57" s="88" t="s">
        <v>88</v>
      </c>
      <c r="L57" s="89" t="s">
        <v>89</v>
      </c>
      <c r="M57" s="83">
        <v>135200</v>
      </c>
      <c r="N57" s="54" t="s">
        <v>178</v>
      </c>
    </row>
    <row r="58" spans="1:14" x14ac:dyDescent="0.25">
      <c r="A58" s="47"/>
      <c r="B58" s="87"/>
      <c r="C58" s="88" t="s">
        <v>105</v>
      </c>
      <c r="D58" s="93">
        <f>SUM(D56:D57)</f>
        <v>1847300</v>
      </c>
      <c r="E58" s="49"/>
      <c r="F58" s="50"/>
      <c r="G58" s="50"/>
      <c r="H58" s="90"/>
      <c r="I58" s="90"/>
      <c r="J58" s="93">
        <f>SUM(J56:J57)</f>
        <v>1847300</v>
      </c>
      <c r="K58" s="88"/>
      <c r="L58" s="89"/>
      <c r="M58" s="93">
        <f>SUM(M56:M57)</f>
        <v>1847300</v>
      </c>
      <c r="N58" s="54" t="s">
        <v>178</v>
      </c>
    </row>
    <row r="59" spans="1:14" x14ac:dyDescent="0.25">
      <c r="A59" s="47"/>
      <c r="B59" s="87"/>
      <c r="C59" s="88"/>
      <c r="D59" s="83"/>
      <c r="E59" s="49"/>
      <c r="F59" s="50"/>
      <c r="G59" s="50"/>
      <c r="H59" s="90"/>
      <c r="I59" s="90"/>
      <c r="J59" s="83"/>
      <c r="K59" s="88"/>
      <c r="L59" s="89"/>
      <c r="M59" s="83"/>
      <c r="N59" s="54" t="s">
        <v>178</v>
      </c>
    </row>
    <row r="60" spans="1:14" x14ac:dyDescent="0.25">
      <c r="A60" s="47" t="s">
        <v>127</v>
      </c>
      <c r="B60" s="87" t="s">
        <v>106</v>
      </c>
      <c r="C60" s="88" t="s">
        <v>107</v>
      </c>
      <c r="D60" s="83">
        <v>177917.29</v>
      </c>
      <c r="E60" s="49" t="s">
        <v>42</v>
      </c>
      <c r="F60" s="131" t="s">
        <v>128</v>
      </c>
      <c r="G60" s="131" t="s">
        <v>128</v>
      </c>
      <c r="H60" s="90"/>
      <c r="I60" s="90"/>
      <c r="J60" s="83">
        <v>177917.29</v>
      </c>
      <c r="K60" s="91" t="s">
        <v>111</v>
      </c>
      <c r="L60" s="92" t="s">
        <v>77</v>
      </c>
      <c r="M60" s="83">
        <v>177917.29</v>
      </c>
      <c r="N60" s="54" t="s">
        <v>178</v>
      </c>
    </row>
    <row r="61" spans="1:14" x14ac:dyDescent="0.25">
      <c r="A61" s="47"/>
      <c r="B61" s="87"/>
      <c r="C61" s="88" t="s">
        <v>105</v>
      </c>
      <c r="D61" s="93">
        <f>SUM(D60:D60)</f>
        <v>177917.29</v>
      </c>
      <c r="E61" s="49"/>
      <c r="F61" s="50"/>
      <c r="G61" s="50"/>
      <c r="H61" s="90"/>
      <c r="I61" s="90"/>
      <c r="J61" s="83">
        <f>SUM(J60:J60)</f>
        <v>177917.29</v>
      </c>
      <c r="K61" s="88"/>
      <c r="L61" s="89"/>
      <c r="M61" s="83">
        <f>SUM(M60:M60)</f>
        <v>177917.29</v>
      </c>
      <c r="N61" s="54" t="s">
        <v>178</v>
      </c>
    </row>
    <row r="62" spans="1:14" x14ac:dyDescent="0.25">
      <c r="A62" s="47"/>
      <c r="B62" s="87"/>
      <c r="C62" s="2"/>
      <c r="D62" s="93"/>
      <c r="E62" s="94"/>
      <c r="F62" s="95"/>
      <c r="G62" s="95"/>
      <c r="H62" s="90"/>
      <c r="I62" s="90"/>
      <c r="J62" s="93"/>
      <c r="K62" s="99"/>
      <c r="L62" s="100"/>
      <c r="M62" s="93"/>
      <c r="N62" s="54" t="s">
        <v>178</v>
      </c>
    </row>
    <row r="63" spans="1:14" ht="21" customHeight="1" x14ac:dyDescent="0.25">
      <c r="A63" s="47" t="s">
        <v>121</v>
      </c>
      <c r="B63" s="87" t="s">
        <v>100</v>
      </c>
      <c r="C63" s="87" t="s">
        <v>104</v>
      </c>
      <c r="D63" s="83">
        <v>800000</v>
      </c>
      <c r="E63" s="49" t="s">
        <v>42</v>
      </c>
      <c r="F63" s="50">
        <v>44538</v>
      </c>
      <c r="G63" s="50">
        <v>44538</v>
      </c>
      <c r="H63" s="90"/>
      <c r="I63" s="90"/>
      <c r="J63" s="83">
        <v>800000</v>
      </c>
      <c r="K63" s="55" t="s">
        <v>37</v>
      </c>
      <c r="L63" s="57" t="s">
        <v>38</v>
      </c>
      <c r="M63" s="85">
        <v>400000</v>
      </c>
      <c r="N63" s="54" t="s">
        <v>178</v>
      </c>
    </row>
    <row r="64" spans="1:14" ht="26.25" customHeight="1" x14ac:dyDescent="0.25">
      <c r="A64" s="47" t="s">
        <v>121</v>
      </c>
      <c r="B64" s="87"/>
      <c r="C64" s="87" t="s">
        <v>104</v>
      </c>
      <c r="D64" s="93"/>
      <c r="E64" s="49"/>
      <c r="F64" s="50"/>
      <c r="G64" s="51"/>
      <c r="H64" s="90"/>
      <c r="I64" s="90"/>
      <c r="J64" s="93"/>
      <c r="K64" s="49" t="s">
        <v>35</v>
      </c>
      <c r="L64" s="57" t="s">
        <v>55</v>
      </c>
      <c r="M64" s="85">
        <v>400000</v>
      </c>
      <c r="N64" s="54" t="s">
        <v>178</v>
      </c>
    </row>
    <row r="65" spans="1:14" ht="23.25" customHeight="1" x14ac:dyDescent="0.25">
      <c r="A65" s="47" t="s">
        <v>123</v>
      </c>
      <c r="B65" s="87" t="s">
        <v>100</v>
      </c>
      <c r="C65" s="87" t="s">
        <v>104</v>
      </c>
      <c r="D65" s="83">
        <v>1413902.1</v>
      </c>
      <c r="E65" s="49" t="s">
        <v>42</v>
      </c>
      <c r="F65" s="50" t="s">
        <v>124</v>
      </c>
      <c r="G65" s="50" t="s">
        <v>124</v>
      </c>
      <c r="H65" s="90"/>
      <c r="I65" s="90"/>
      <c r="J65" s="83">
        <v>1413902.1</v>
      </c>
      <c r="K65" s="49" t="s">
        <v>35</v>
      </c>
      <c r="L65" s="57" t="s">
        <v>55</v>
      </c>
      <c r="M65" s="85">
        <v>507202.1</v>
      </c>
      <c r="N65" s="54" t="s">
        <v>178</v>
      </c>
    </row>
    <row r="66" spans="1:14" x14ac:dyDescent="0.25">
      <c r="A66" s="47"/>
      <c r="B66" s="87"/>
      <c r="C66" s="87"/>
      <c r="D66" s="93"/>
      <c r="E66" s="49"/>
      <c r="F66" s="50"/>
      <c r="G66" s="50"/>
      <c r="H66" s="90"/>
      <c r="I66" s="90"/>
      <c r="J66" s="83"/>
      <c r="K66" s="55" t="s">
        <v>37</v>
      </c>
      <c r="L66" s="57" t="s">
        <v>38</v>
      </c>
      <c r="M66" s="101">
        <v>906700</v>
      </c>
      <c r="N66" s="54" t="s">
        <v>178</v>
      </c>
    </row>
    <row r="67" spans="1:14" s="86" customFormat="1" x14ac:dyDescent="0.25">
      <c r="A67" s="47" t="s">
        <v>156</v>
      </c>
      <c r="B67" s="87" t="s">
        <v>100</v>
      </c>
      <c r="C67" s="87" t="s">
        <v>104</v>
      </c>
      <c r="D67" s="93">
        <v>800000</v>
      </c>
      <c r="E67" s="49" t="s">
        <v>42</v>
      </c>
      <c r="F67" s="50">
        <v>44478</v>
      </c>
      <c r="G67" s="50">
        <v>44478</v>
      </c>
      <c r="H67" s="90"/>
      <c r="I67" s="90"/>
      <c r="J67" s="83">
        <v>800000</v>
      </c>
      <c r="K67" s="49" t="s">
        <v>35</v>
      </c>
      <c r="L67" s="57" t="s">
        <v>55</v>
      </c>
      <c r="M67" s="101">
        <v>400000</v>
      </c>
      <c r="N67" s="54" t="s">
        <v>178</v>
      </c>
    </row>
    <row r="68" spans="1:14" s="86" customFormat="1" x14ac:dyDescent="0.25">
      <c r="A68" s="47"/>
      <c r="B68" s="87"/>
      <c r="C68" s="87"/>
      <c r="D68" s="93"/>
      <c r="E68" s="49"/>
      <c r="F68" s="50"/>
      <c r="G68" s="50"/>
      <c r="H68" s="90"/>
      <c r="I68" s="90"/>
      <c r="J68" s="83"/>
      <c r="K68" s="55" t="s">
        <v>37</v>
      </c>
      <c r="L68" s="57" t="s">
        <v>38</v>
      </c>
      <c r="M68" s="101">
        <v>400000</v>
      </c>
      <c r="N68" s="54" t="s">
        <v>178</v>
      </c>
    </row>
    <row r="69" spans="1:14" s="86" customFormat="1" x14ac:dyDescent="0.25">
      <c r="A69" s="47" t="s">
        <v>157</v>
      </c>
      <c r="B69" s="87" t="s">
        <v>100</v>
      </c>
      <c r="C69" s="87" t="s">
        <v>104</v>
      </c>
      <c r="D69" s="93">
        <v>470800</v>
      </c>
      <c r="E69" s="49" t="s">
        <v>42</v>
      </c>
      <c r="F69" s="50">
        <v>44478</v>
      </c>
      <c r="G69" s="50">
        <v>44478</v>
      </c>
      <c r="H69" s="90"/>
      <c r="I69" s="90"/>
      <c r="J69" s="83">
        <v>470800</v>
      </c>
      <c r="K69" s="49" t="s">
        <v>35</v>
      </c>
      <c r="L69" s="57" t="s">
        <v>55</v>
      </c>
      <c r="M69" s="101">
        <v>235400</v>
      </c>
      <c r="N69" s="54" t="s">
        <v>178</v>
      </c>
    </row>
    <row r="70" spans="1:14" s="86" customFormat="1" x14ac:dyDescent="0.25">
      <c r="A70" s="47"/>
      <c r="B70" s="87"/>
      <c r="C70" s="87"/>
      <c r="D70" s="93"/>
      <c r="E70" s="49"/>
      <c r="F70" s="50"/>
      <c r="G70" s="51"/>
      <c r="H70" s="90"/>
      <c r="I70" s="90"/>
      <c r="J70" s="83"/>
      <c r="K70" s="55" t="s">
        <v>37</v>
      </c>
      <c r="L70" s="57" t="s">
        <v>38</v>
      </c>
      <c r="M70" s="101">
        <v>235400</v>
      </c>
      <c r="N70" s="54" t="s">
        <v>178</v>
      </c>
    </row>
    <row r="71" spans="1:14" s="86" customFormat="1" x14ac:dyDescent="0.25">
      <c r="A71" s="47" t="s">
        <v>179</v>
      </c>
      <c r="B71" s="87" t="s">
        <v>100</v>
      </c>
      <c r="C71" s="87" t="s">
        <v>104</v>
      </c>
      <c r="D71" s="93">
        <v>1501902.1</v>
      </c>
      <c r="E71" s="49" t="s">
        <v>42</v>
      </c>
      <c r="F71" s="50">
        <v>44478</v>
      </c>
      <c r="G71" s="51">
        <v>44478</v>
      </c>
      <c r="H71" s="90"/>
      <c r="I71" s="90"/>
      <c r="J71" s="83">
        <v>1501902.1</v>
      </c>
      <c r="K71" s="55" t="s">
        <v>37</v>
      </c>
      <c r="L71" s="57" t="s">
        <v>38</v>
      </c>
      <c r="M71" s="101">
        <v>994700</v>
      </c>
      <c r="N71" s="54" t="s">
        <v>178</v>
      </c>
    </row>
    <row r="72" spans="1:14" s="86" customFormat="1" x14ac:dyDescent="0.25">
      <c r="A72" s="47"/>
      <c r="B72" s="87"/>
      <c r="C72" s="87"/>
      <c r="D72" s="93"/>
      <c r="E72" s="49"/>
      <c r="F72" s="50"/>
      <c r="G72" s="51"/>
      <c r="H72" s="90"/>
      <c r="I72" s="90"/>
      <c r="J72" s="83"/>
      <c r="K72" s="49" t="s">
        <v>35</v>
      </c>
      <c r="L72" s="57" t="s">
        <v>55</v>
      </c>
      <c r="M72" s="101">
        <v>507202.1</v>
      </c>
      <c r="N72" s="54" t="s">
        <v>178</v>
      </c>
    </row>
    <row r="73" spans="1:14" s="86" customFormat="1" x14ac:dyDescent="0.25">
      <c r="A73" s="47"/>
      <c r="B73" s="87"/>
      <c r="C73" s="87" t="s">
        <v>105</v>
      </c>
      <c r="D73" s="93">
        <f>SUM(D63:D72)</f>
        <v>4986604.2</v>
      </c>
      <c r="E73" s="49"/>
      <c r="F73" s="95"/>
      <c r="G73" s="96"/>
      <c r="H73" s="90"/>
      <c r="I73" s="90"/>
      <c r="J73" s="93">
        <f>SUM(J63:J72)</f>
        <v>4986604.2</v>
      </c>
      <c r="K73" s="137"/>
      <c r="L73" s="137"/>
      <c r="M73" s="101">
        <f>SUM(M63:M72)</f>
        <v>4986604.1999999993</v>
      </c>
      <c r="N73" s="54" t="s">
        <v>178</v>
      </c>
    </row>
    <row r="74" spans="1:14" s="86" customFormat="1" x14ac:dyDescent="0.25">
      <c r="A74" s="47"/>
      <c r="B74" s="87"/>
      <c r="C74" s="87"/>
      <c r="D74" s="93"/>
      <c r="E74" s="49"/>
      <c r="F74" s="95"/>
      <c r="G74" s="96"/>
      <c r="H74" s="90"/>
      <c r="I74" s="90"/>
      <c r="J74" s="93"/>
      <c r="K74" s="137"/>
      <c r="L74" s="137"/>
      <c r="M74" s="101"/>
      <c r="N74" s="54"/>
    </row>
    <row r="75" spans="1:14" s="86" customFormat="1" ht="23.25" x14ac:dyDescent="0.25">
      <c r="A75" s="47" t="s">
        <v>129</v>
      </c>
      <c r="B75" s="87" t="s">
        <v>130</v>
      </c>
      <c r="C75" s="87" t="s">
        <v>131</v>
      </c>
      <c r="D75" s="93">
        <v>2390.87</v>
      </c>
      <c r="E75" s="49" t="s">
        <v>42</v>
      </c>
      <c r="F75" s="95" t="s">
        <v>132</v>
      </c>
      <c r="G75" s="96" t="s">
        <v>132</v>
      </c>
      <c r="H75" s="90"/>
      <c r="I75" s="90"/>
      <c r="J75" s="93">
        <v>2390.87</v>
      </c>
      <c r="K75" s="59" t="s">
        <v>80</v>
      </c>
      <c r="L75" s="60" t="s">
        <v>81</v>
      </c>
      <c r="M75" s="101">
        <v>2390.87</v>
      </c>
      <c r="N75" s="54" t="s">
        <v>178</v>
      </c>
    </row>
    <row r="76" spans="1:14" s="86" customFormat="1" ht="23.25" x14ac:dyDescent="0.25">
      <c r="A76" s="47" t="s">
        <v>133</v>
      </c>
      <c r="B76" s="87" t="s">
        <v>130</v>
      </c>
      <c r="C76" s="87" t="s">
        <v>131</v>
      </c>
      <c r="D76" s="93">
        <v>1551.93</v>
      </c>
      <c r="E76" s="49" t="s">
        <v>42</v>
      </c>
      <c r="F76" s="95" t="s">
        <v>134</v>
      </c>
      <c r="G76" s="95" t="s">
        <v>134</v>
      </c>
      <c r="H76" s="90"/>
      <c r="I76" s="90"/>
      <c r="J76" s="93">
        <v>1551.93</v>
      </c>
      <c r="K76" s="59" t="s">
        <v>80</v>
      </c>
      <c r="L76" s="60" t="s">
        <v>81</v>
      </c>
      <c r="M76" s="134">
        <v>1551.93</v>
      </c>
      <c r="N76" s="54" t="s">
        <v>178</v>
      </c>
    </row>
    <row r="77" spans="1:14" s="86" customFormat="1" ht="23.25" x14ac:dyDescent="0.25">
      <c r="A77" s="47" t="s">
        <v>147</v>
      </c>
      <c r="B77" s="87" t="s">
        <v>130</v>
      </c>
      <c r="C77" s="87" t="s">
        <v>131</v>
      </c>
      <c r="D77" s="93">
        <v>1521.9</v>
      </c>
      <c r="E77" s="49" t="s">
        <v>42</v>
      </c>
      <c r="F77" s="95" t="s">
        <v>148</v>
      </c>
      <c r="G77" s="95" t="s">
        <v>148</v>
      </c>
      <c r="H77" s="90"/>
      <c r="I77" s="90"/>
      <c r="J77" s="93">
        <v>1521.9</v>
      </c>
      <c r="K77" s="59" t="s">
        <v>80</v>
      </c>
      <c r="L77" s="60" t="s">
        <v>81</v>
      </c>
      <c r="M77" s="93">
        <v>1521.9</v>
      </c>
      <c r="N77" s="54" t="s">
        <v>178</v>
      </c>
    </row>
    <row r="78" spans="1:14" s="86" customFormat="1" ht="23.25" x14ac:dyDescent="0.25">
      <c r="A78" s="47" t="s">
        <v>149</v>
      </c>
      <c r="B78" s="87" t="s">
        <v>130</v>
      </c>
      <c r="C78" s="87" t="s">
        <v>131</v>
      </c>
      <c r="D78" s="93">
        <v>1233.49</v>
      </c>
      <c r="E78" s="49" t="s">
        <v>42</v>
      </c>
      <c r="F78" s="95" t="s">
        <v>150</v>
      </c>
      <c r="G78" s="95" t="s">
        <v>150</v>
      </c>
      <c r="H78" s="90"/>
      <c r="I78" s="90"/>
      <c r="J78" s="93">
        <v>1233.49</v>
      </c>
      <c r="K78" s="59" t="s">
        <v>80</v>
      </c>
      <c r="L78" s="60" t="s">
        <v>81</v>
      </c>
      <c r="M78" s="93">
        <v>1233.49</v>
      </c>
      <c r="N78" s="54" t="s">
        <v>178</v>
      </c>
    </row>
    <row r="79" spans="1:14" s="86" customFormat="1" x14ac:dyDescent="0.25">
      <c r="A79" s="47"/>
      <c r="B79" s="87"/>
      <c r="C79" s="87" t="s">
        <v>105</v>
      </c>
      <c r="D79" s="93">
        <f>SUM(D75:D78)</f>
        <v>6698.1900000000005</v>
      </c>
      <c r="E79" s="49"/>
      <c r="F79" s="95"/>
      <c r="G79" s="96"/>
      <c r="H79" s="90"/>
      <c r="I79" s="90"/>
      <c r="J79" s="93">
        <f>SUM(J75:J78)</f>
        <v>6698.1900000000005</v>
      </c>
      <c r="K79" s="99"/>
      <c r="L79" s="133"/>
      <c r="M79" s="136">
        <f>SUM(M75:M78)</f>
        <v>6698.1900000000005</v>
      </c>
      <c r="N79" s="54" t="s">
        <v>178</v>
      </c>
    </row>
    <row r="80" spans="1:14" s="86" customFormat="1" x14ac:dyDescent="0.25">
      <c r="A80" s="47"/>
      <c r="B80" s="87"/>
      <c r="C80" s="87"/>
      <c r="D80" s="93"/>
      <c r="E80" s="49"/>
      <c r="F80" s="95"/>
      <c r="G80" s="96"/>
      <c r="H80" s="90"/>
      <c r="I80" s="90"/>
      <c r="J80" s="93"/>
      <c r="K80" s="99"/>
      <c r="L80" s="133"/>
      <c r="M80" s="136"/>
      <c r="N80" s="54"/>
    </row>
    <row r="81" spans="1:14" s="86" customFormat="1" ht="23.25" x14ac:dyDescent="0.25">
      <c r="A81" s="47"/>
      <c r="B81" s="87" t="s">
        <v>103</v>
      </c>
      <c r="C81" s="87" t="s">
        <v>131</v>
      </c>
      <c r="D81" s="93">
        <v>2668.27</v>
      </c>
      <c r="E81" s="49" t="s">
        <v>42</v>
      </c>
      <c r="F81" s="95">
        <v>44416</v>
      </c>
      <c r="G81" s="95">
        <v>44416</v>
      </c>
      <c r="H81" s="90"/>
      <c r="I81" s="90"/>
      <c r="J81" s="93">
        <v>2668.27</v>
      </c>
      <c r="K81" s="59" t="s">
        <v>80</v>
      </c>
      <c r="L81" s="60" t="s">
        <v>81</v>
      </c>
      <c r="M81" s="136">
        <v>2668.27</v>
      </c>
      <c r="N81" s="54" t="s">
        <v>178</v>
      </c>
    </row>
    <row r="82" spans="1:14" s="86" customFormat="1" x14ac:dyDescent="0.25">
      <c r="A82" s="47"/>
      <c r="B82" s="87"/>
      <c r="C82" s="87" t="s">
        <v>105</v>
      </c>
      <c r="D82" s="93">
        <f>SUM(D81)</f>
        <v>2668.27</v>
      </c>
      <c r="E82" s="49"/>
      <c r="F82" s="95"/>
      <c r="G82" s="96"/>
      <c r="H82" s="90"/>
      <c r="I82" s="90"/>
      <c r="J82" s="93">
        <f>SUM(J81)</f>
        <v>2668.27</v>
      </c>
      <c r="K82" s="99"/>
      <c r="L82" s="133"/>
      <c r="M82" s="136">
        <f>SUM(M81)</f>
        <v>2668.27</v>
      </c>
      <c r="N82" s="54" t="s">
        <v>178</v>
      </c>
    </row>
    <row r="83" spans="1:14" s="86" customFormat="1" x14ac:dyDescent="0.25">
      <c r="A83" s="47"/>
      <c r="B83" s="87"/>
      <c r="C83" s="87"/>
      <c r="D83" s="93"/>
      <c r="E83" s="49"/>
      <c r="F83" s="95"/>
      <c r="G83" s="96"/>
      <c r="H83" s="90"/>
      <c r="I83" s="90"/>
      <c r="J83" s="93"/>
      <c r="K83" s="99"/>
      <c r="L83" s="133"/>
      <c r="M83" s="136"/>
      <c r="N83" s="54"/>
    </row>
    <row r="84" spans="1:14" s="86" customFormat="1" ht="23.25" x14ac:dyDescent="0.25">
      <c r="A84" s="47" t="s">
        <v>168</v>
      </c>
      <c r="B84" s="87" t="s">
        <v>79</v>
      </c>
      <c r="C84" s="87" t="s">
        <v>131</v>
      </c>
      <c r="D84" s="93">
        <v>202495.98</v>
      </c>
      <c r="E84" s="49" t="s">
        <v>42</v>
      </c>
      <c r="F84" s="95" t="s">
        <v>122</v>
      </c>
      <c r="G84" s="95" t="s">
        <v>122</v>
      </c>
      <c r="H84" s="90"/>
      <c r="I84" s="90"/>
      <c r="J84" s="93">
        <v>202495.98</v>
      </c>
      <c r="K84" s="59" t="s">
        <v>80</v>
      </c>
      <c r="L84" s="60" t="s">
        <v>81</v>
      </c>
      <c r="M84" s="136">
        <v>202495.98</v>
      </c>
      <c r="N84" s="54" t="s">
        <v>178</v>
      </c>
    </row>
    <row r="85" spans="1:14" s="86" customFormat="1" x14ac:dyDescent="0.25">
      <c r="A85" s="47"/>
      <c r="B85" s="87"/>
      <c r="C85" s="87" t="s">
        <v>105</v>
      </c>
      <c r="D85" s="83">
        <f>SUM(D84)</f>
        <v>202495.98</v>
      </c>
      <c r="E85" s="49"/>
      <c r="F85" s="95"/>
      <c r="G85" s="96"/>
      <c r="H85" s="90"/>
      <c r="I85" s="90"/>
      <c r="J85" s="83">
        <f>SUM(J84)</f>
        <v>202495.98</v>
      </c>
      <c r="K85" s="99"/>
      <c r="L85" s="133"/>
      <c r="M85" s="136">
        <f>SUM(M84)</f>
        <v>202495.98</v>
      </c>
      <c r="N85" s="54" t="s">
        <v>178</v>
      </c>
    </row>
    <row r="86" spans="1:14" s="86" customFormat="1" ht="34.5" x14ac:dyDescent="0.25">
      <c r="A86" s="47" t="s">
        <v>135</v>
      </c>
      <c r="B86" s="87" t="s">
        <v>136</v>
      </c>
      <c r="C86" s="87" t="s">
        <v>137</v>
      </c>
      <c r="D86" s="93">
        <v>11623</v>
      </c>
      <c r="E86" s="49" t="s">
        <v>42</v>
      </c>
      <c r="F86" s="50" t="s">
        <v>120</v>
      </c>
      <c r="G86" s="51" t="s">
        <v>120</v>
      </c>
      <c r="H86" s="90"/>
      <c r="I86" s="90"/>
      <c r="J86" s="93">
        <v>11623</v>
      </c>
      <c r="K86" s="83" t="s">
        <v>83</v>
      </c>
      <c r="L86" s="142" t="s">
        <v>84</v>
      </c>
      <c r="M86" s="141">
        <v>11623</v>
      </c>
      <c r="N86" s="54" t="s">
        <v>178</v>
      </c>
    </row>
    <row r="87" spans="1:14" s="86" customFormat="1" x14ac:dyDescent="0.25">
      <c r="A87" s="47"/>
      <c r="B87" s="87"/>
      <c r="C87" s="87" t="s">
        <v>105</v>
      </c>
      <c r="D87" s="93">
        <f>SUM(D86)</f>
        <v>11623</v>
      </c>
      <c r="E87" s="49"/>
      <c r="F87" s="50"/>
      <c r="G87" s="51"/>
      <c r="H87" s="90"/>
      <c r="I87" s="90"/>
      <c r="J87" s="93">
        <f>SUM(J86)</f>
        <v>11623</v>
      </c>
      <c r="K87" s="88"/>
      <c r="L87" s="89"/>
      <c r="M87" s="83">
        <f>SUM(M86)</f>
        <v>11623</v>
      </c>
      <c r="N87" s="54" t="s">
        <v>178</v>
      </c>
    </row>
    <row r="88" spans="1:14" s="86" customFormat="1" x14ac:dyDescent="0.25">
      <c r="A88" s="47"/>
      <c r="B88" s="87"/>
      <c r="C88" s="87"/>
      <c r="D88" s="93"/>
      <c r="E88" s="49"/>
      <c r="F88" s="50"/>
      <c r="G88" s="51"/>
      <c r="H88" s="90"/>
      <c r="I88" s="90"/>
      <c r="J88" s="93"/>
      <c r="K88" s="88"/>
      <c r="L88" s="89"/>
      <c r="M88" s="83"/>
      <c r="N88" s="54"/>
    </row>
    <row r="89" spans="1:14" s="86" customFormat="1" ht="32.25" customHeight="1" x14ac:dyDescent="0.25">
      <c r="A89" s="47" t="s">
        <v>138</v>
      </c>
      <c r="B89" s="48" t="s">
        <v>75</v>
      </c>
      <c r="C89" s="48" t="s">
        <v>82</v>
      </c>
      <c r="D89" s="93">
        <v>7698.06</v>
      </c>
      <c r="E89" s="49" t="s">
        <v>42</v>
      </c>
      <c r="F89" s="50" t="s">
        <v>140</v>
      </c>
      <c r="G89" s="50" t="s">
        <v>140</v>
      </c>
      <c r="H89" s="90"/>
      <c r="I89" s="90"/>
      <c r="J89" s="93">
        <v>7698.06</v>
      </c>
      <c r="K89" s="59" t="s">
        <v>76</v>
      </c>
      <c r="L89" s="60" t="s">
        <v>77</v>
      </c>
      <c r="M89" s="93">
        <v>7698.06</v>
      </c>
      <c r="N89" s="54" t="s">
        <v>178</v>
      </c>
    </row>
    <row r="90" spans="1:14" s="86" customFormat="1" ht="27.75" customHeight="1" x14ac:dyDescent="0.25">
      <c r="A90" s="47" t="s">
        <v>139</v>
      </c>
      <c r="B90" s="48" t="s">
        <v>75</v>
      </c>
      <c r="C90" s="48" t="s">
        <v>82</v>
      </c>
      <c r="D90" s="93">
        <v>212036.27</v>
      </c>
      <c r="E90" s="49" t="s">
        <v>42</v>
      </c>
      <c r="F90" s="50" t="s">
        <v>140</v>
      </c>
      <c r="G90" s="50" t="s">
        <v>140</v>
      </c>
      <c r="H90" s="90"/>
      <c r="I90" s="90"/>
      <c r="J90" s="93">
        <v>212036.27</v>
      </c>
      <c r="K90" s="59" t="s">
        <v>76</v>
      </c>
      <c r="L90" s="60" t="s">
        <v>77</v>
      </c>
      <c r="M90" s="93">
        <v>212036.27</v>
      </c>
      <c r="N90" s="54" t="s">
        <v>178</v>
      </c>
    </row>
    <row r="91" spans="1:14" s="86" customFormat="1" ht="29.25" customHeight="1" x14ac:dyDescent="0.25">
      <c r="A91" s="47" t="s">
        <v>141</v>
      </c>
      <c r="B91" s="48" t="s">
        <v>75</v>
      </c>
      <c r="C91" s="48" t="s">
        <v>82</v>
      </c>
      <c r="D91" s="93">
        <v>2076.5</v>
      </c>
      <c r="E91" s="49" t="s">
        <v>42</v>
      </c>
      <c r="F91" s="50" t="s">
        <v>140</v>
      </c>
      <c r="G91" s="50" t="s">
        <v>140</v>
      </c>
      <c r="H91" s="90"/>
      <c r="I91" s="90"/>
      <c r="J91" s="93">
        <v>2076.5</v>
      </c>
      <c r="K91" s="59" t="s">
        <v>76</v>
      </c>
      <c r="L91" s="60" t="s">
        <v>77</v>
      </c>
      <c r="M91" s="93">
        <v>2076.5</v>
      </c>
      <c r="N91" s="54" t="s">
        <v>178</v>
      </c>
    </row>
    <row r="92" spans="1:14" s="86" customFormat="1" ht="24.75" customHeight="1" x14ac:dyDescent="0.25">
      <c r="A92" s="47" t="s">
        <v>142</v>
      </c>
      <c r="B92" s="48" t="s">
        <v>75</v>
      </c>
      <c r="C92" s="48" t="s">
        <v>82</v>
      </c>
      <c r="D92" s="93">
        <v>3626.99</v>
      </c>
      <c r="E92" s="49" t="s">
        <v>42</v>
      </c>
      <c r="F92" s="50" t="s">
        <v>140</v>
      </c>
      <c r="G92" s="50" t="s">
        <v>140</v>
      </c>
      <c r="H92" s="90"/>
      <c r="I92" s="90"/>
      <c r="J92" s="93">
        <v>3626.99</v>
      </c>
      <c r="K92" s="59" t="s">
        <v>76</v>
      </c>
      <c r="L92" s="60" t="s">
        <v>77</v>
      </c>
      <c r="M92" s="93">
        <v>3626.99</v>
      </c>
      <c r="N92" s="54" t="s">
        <v>178</v>
      </c>
    </row>
    <row r="93" spans="1:14" s="86" customFormat="1" ht="24.75" customHeight="1" x14ac:dyDescent="0.25">
      <c r="A93" s="47" t="s">
        <v>151</v>
      </c>
      <c r="B93" s="48" t="s">
        <v>75</v>
      </c>
      <c r="C93" s="48" t="s">
        <v>82</v>
      </c>
      <c r="D93" s="93">
        <v>235825.4</v>
      </c>
      <c r="E93" s="49" t="s">
        <v>42</v>
      </c>
      <c r="F93" s="50" t="s">
        <v>152</v>
      </c>
      <c r="G93" s="50" t="s">
        <v>152</v>
      </c>
      <c r="H93" s="90"/>
      <c r="I93" s="90"/>
      <c r="J93" s="93">
        <v>235825.4</v>
      </c>
      <c r="K93" s="59" t="s">
        <v>76</v>
      </c>
      <c r="L93" s="60" t="s">
        <v>77</v>
      </c>
      <c r="M93" s="93">
        <v>235825.4</v>
      </c>
      <c r="N93" s="54" t="s">
        <v>178</v>
      </c>
    </row>
    <row r="94" spans="1:14" s="86" customFormat="1" ht="24.75" customHeight="1" x14ac:dyDescent="0.25">
      <c r="A94" s="47" t="s">
        <v>153</v>
      </c>
      <c r="B94" s="48" t="s">
        <v>75</v>
      </c>
      <c r="C94" s="48" t="s">
        <v>82</v>
      </c>
      <c r="D94" s="93">
        <v>7649.41</v>
      </c>
      <c r="E94" s="49" t="s">
        <v>42</v>
      </c>
      <c r="F94" s="50" t="s">
        <v>152</v>
      </c>
      <c r="G94" s="50" t="s">
        <v>152</v>
      </c>
      <c r="H94" s="90"/>
      <c r="I94" s="90"/>
      <c r="J94" s="93">
        <v>7649.41</v>
      </c>
      <c r="K94" s="59" t="s">
        <v>76</v>
      </c>
      <c r="L94" s="60" t="s">
        <v>77</v>
      </c>
      <c r="M94" s="93">
        <v>7649.41</v>
      </c>
      <c r="N94" s="54" t="s">
        <v>178</v>
      </c>
    </row>
    <row r="95" spans="1:14" s="86" customFormat="1" ht="24.75" customHeight="1" x14ac:dyDescent="0.25">
      <c r="A95" s="47" t="s">
        <v>154</v>
      </c>
      <c r="B95" s="48" t="s">
        <v>75</v>
      </c>
      <c r="C95" s="48" t="s">
        <v>82</v>
      </c>
      <c r="D95" s="93">
        <v>2073.5</v>
      </c>
      <c r="E95" s="49" t="s">
        <v>42</v>
      </c>
      <c r="F95" s="50" t="s">
        <v>152</v>
      </c>
      <c r="G95" s="50" t="s">
        <v>152</v>
      </c>
      <c r="H95" s="90"/>
      <c r="I95" s="90"/>
      <c r="J95" s="93">
        <v>2073.5</v>
      </c>
      <c r="K95" s="59" t="s">
        <v>76</v>
      </c>
      <c r="L95" s="60" t="s">
        <v>77</v>
      </c>
      <c r="M95" s="93">
        <v>2073.5</v>
      </c>
      <c r="N95" s="54" t="s">
        <v>178</v>
      </c>
    </row>
    <row r="96" spans="1:14" s="86" customFormat="1" ht="24.75" customHeight="1" x14ac:dyDescent="0.25">
      <c r="A96" s="47" t="s">
        <v>155</v>
      </c>
      <c r="B96" s="48" t="s">
        <v>75</v>
      </c>
      <c r="C96" s="48" t="s">
        <v>82</v>
      </c>
      <c r="D96" s="93">
        <v>3528.09</v>
      </c>
      <c r="E96" s="49" t="s">
        <v>42</v>
      </c>
      <c r="F96" s="50" t="s">
        <v>152</v>
      </c>
      <c r="G96" s="50" t="s">
        <v>152</v>
      </c>
      <c r="H96" s="90"/>
      <c r="I96" s="90"/>
      <c r="J96" s="93">
        <v>3528.09</v>
      </c>
      <c r="K96" s="59" t="s">
        <v>76</v>
      </c>
      <c r="L96" s="60" t="s">
        <v>77</v>
      </c>
      <c r="M96" s="93">
        <v>3528.09</v>
      </c>
      <c r="N96" s="54" t="s">
        <v>178</v>
      </c>
    </row>
    <row r="97" spans="1:14" s="86" customFormat="1" x14ac:dyDescent="0.25">
      <c r="A97" s="47"/>
      <c r="B97" s="87"/>
      <c r="C97" s="87" t="s">
        <v>105</v>
      </c>
      <c r="D97" s="93">
        <f>SUM(D89:D96)</f>
        <v>474514.22</v>
      </c>
      <c r="E97" s="49"/>
      <c r="F97" s="50"/>
      <c r="G97" s="51"/>
      <c r="H97" s="90"/>
      <c r="I97" s="90"/>
      <c r="J97" s="93">
        <f>SUM(J89:J96)</f>
        <v>474514.22</v>
      </c>
      <c r="K97" s="88"/>
      <c r="L97" s="89"/>
      <c r="M97" s="93">
        <f>SUM(M89:M96)</f>
        <v>474514.22</v>
      </c>
      <c r="N97" s="54" t="s">
        <v>178</v>
      </c>
    </row>
    <row r="98" spans="1:14" s="86" customFormat="1" x14ac:dyDescent="0.25">
      <c r="A98" s="47"/>
      <c r="B98" s="87"/>
      <c r="C98" s="87"/>
      <c r="D98" s="93"/>
      <c r="E98" s="49"/>
      <c r="F98" s="50"/>
      <c r="G98" s="51"/>
      <c r="H98" s="90"/>
      <c r="I98" s="90"/>
      <c r="J98" s="93"/>
      <c r="K98" s="88"/>
      <c r="L98" s="89"/>
      <c r="M98" s="83"/>
      <c r="N98" s="54"/>
    </row>
    <row r="99" spans="1:14" s="86" customFormat="1" ht="23.25" x14ac:dyDescent="0.25">
      <c r="A99" s="47" t="s">
        <v>158</v>
      </c>
      <c r="B99" s="87" t="s">
        <v>160</v>
      </c>
      <c r="C99" s="87" t="s">
        <v>163</v>
      </c>
      <c r="D99" s="93">
        <v>29500</v>
      </c>
      <c r="E99" s="49" t="s">
        <v>42</v>
      </c>
      <c r="F99" s="50" t="s">
        <v>120</v>
      </c>
      <c r="G99" s="50" t="s">
        <v>120</v>
      </c>
      <c r="H99" s="90"/>
      <c r="I99" s="90"/>
      <c r="J99" s="93">
        <v>29500</v>
      </c>
      <c r="K99" s="88" t="s">
        <v>161</v>
      </c>
      <c r="L99" s="147" t="s">
        <v>162</v>
      </c>
      <c r="M99" s="83">
        <v>29500</v>
      </c>
      <c r="N99" s="54" t="s">
        <v>178</v>
      </c>
    </row>
    <row r="100" spans="1:14" s="86" customFormat="1" ht="23.25" x14ac:dyDescent="0.25">
      <c r="A100" s="47" t="s">
        <v>159</v>
      </c>
      <c r="B100" s="87" t="s">
        <v>160</v>
      </c>
      <c r="C100" s="87" t="s">
        <v>163</v>
      </c>
      <c r="D100" s="93">
        <v>29500</v>
      </c>
      <c r="E100" s="49" t="s">
        <v>42</v>
      </c>
      <c r="F100" s="50" t="s">
        <v>120</v>
      </c>
      <c r="G100" s="50" t="s">
        <v>120</v>
      </c>
      <c r="H100" s="90"/>
      <c r="I100" s="90"/>
      <c r="J100" s="93">
        <v>29500</v>
      </c>
      <c r="K100" s="88" t="s">
        <v>161</v>
      </c>
      <c r="L100" s="147" t="s">
        <v>162</v>
      </c>
      <c r="M100" s="83">
        <v>29500</v>
      </c>
      <c r="N100" s="54" t="s">
        <v>178</v>
      </c>
    </row>
    <row r="101" spans="1:14" s="86" customFormat="1" x14ac:dyDescent="0.25">
      <c r="A101" s="47"/>
      <c r="B101" s="87"/>
      <c r="C101" s="87" t="s">
        <v>105</v>
      </c>
      <c r="D101" s="93">
        <f>SUM(D99:D100)</f>
        <v>59000</v>
      </c>
      <c r="E101" s="49"/>
      <c r="F101" s="50"/>
      <c r="G101" s="51"/>
      <c r="H101" s="90"/>
      <c r="I101" s="90"/>
      <c r="J101" s="93">
        <f>SUM(J99:J100)</f>
        <v>59000</v>
      </c>
      <c r="K101" s="88"/>
      <c r="L101" s="89"/>
      <c r="M101" s="93">
        <f>SUM(M99:M100)</f>
        <v>59000</v>
      </c>
      <c r="N101" s="54" t="s">
        <v>178</v>
      </c>
    </row>
    <row r="102" spans="1:14" s="86" customFormat="1" x14ac:dyDescent="0.25">
      <c r="A102" s="47"/>
      <c r="B102" s="87"/>
      <c r="C102" s="87"/>
      <c r="D102" s="93"/>
      <c r="E102" s="49"/>
      <c r="F102" s="50"/>
      <c r="G102" s="51"/>
      <c r="H102" s="90"/>
      <c r="I102" s="90"/>
      <c r="J102" s="93"/>
      <c r="K102" s="88"/>
      <c r="L102" s="89"/>
      <c r="M102" s="93"/>
      <c r="N102" s="54"/>
    </row>
    <row r="103" spans="1:14" s="86" customFormat="1" ht="31.5" customHeight="1" x14ac:dyDescent="0.25">
      <c r="A103" s="47" t="s">
        <v>108</v>
      </c>
      <c r="B103" s="87" t="s">
        <v>109</v>
      </c>
      <c r="C103" s="87" t="s">
        <v>164</v>
      </c>
      <c r="D103" s="93">
        <v>118476.72</v>
      </c>
      <c r="E103" s="49" t="s">
        <v>42</v>
      </c>
      <c r="F103" s="50" t="s">
        <v>114</v>
      </c>
      <c r="G103" s="50" t="s">
        <v>114</v>
      </c>
      <c r="H103" s="90"/>
      <c r="I103" s="90"/>
      <c r="J103" s="93">
        <v>118476.72</v>
      </c>
      <c r="K103" s="88" t="s">
        <v>78</v>
      </c>
      <c r="L103" s="148" t="s">
        <v>102</v>
      </c>
      <c r="M103" s="83">
        <v>51570.720000000001</v>
      </c>
      <c r="N103" s="54" t="s">
        <v>178</v>
      </c>
    </row>
    <row r="104" spans="1:14" s="86" customFormat="1" ht="23.25" x14ac:dyDescent="0.25">
      <c r="A104" s="47"/>
      <c r="B104" s="87"/>
      <c r="C104" s="87"/>
      <c r="D104" s="93"/>
      <c r="E104" s="49" t="s">
        <v>42</v>
      </c>
      <c r="F104" s="50" t="s">
        <v>114</v>
      </c>
      <c r="G104" s="50" t="s">
        <v>114</v>
      </c>
      <c r="H104" s="90"/>
      <c r="I104" s="90"/>
      <c r="J104" s="93"/>
      <c r="K104" s="88" t="s">
        <v>86</v>
      </c>
      <c r="L104" s="89" t="s">
        <v>87</v>
      </c>
      <c r="M104" s="83">
        <v>30680</v>
      </c>
      <c r="N104" s="54" t="s">
        <v>178</v>
      </c>
    </row>
    <row r="105" spans="1:14" s="86" customFormat="1" ht="34.5" x14ac:dyDescent="0.25">
      <c r="A105" s="47"/>
      <c r="B105" s="87"/>
      <c r="C105" s="87"/>
      <c r="D105" s="93"/>
      <c r="E105" s="49" t="s">
        <v>42</v>
      </c>
      <c r="F105" s="50" t="s">
        <v>114</v>
      </c>
      <c r="G105" s="50" t="s">
        <v>114</v>
      </c>
      <c r="H105" s="90"/>
      <c r="I105" s="90"/>
      <c r="J105" s="93"/>
      <c r="K105" s="88" t="s">
        <v>113</v>
      </c>
      <c r="L105" s="89" t="s">
        <v>85</v>
      </c>
      <c r="M105" s="83">
        <v>36226</v>
      </c>
      <c r="N105" s="54" t="s">
        <v>178</v>
      </c>
    </row>
    <row r="106" spans="1:14" s="86" customFormat="1" x14ac:dyDescent="0.25">
      <c r="A106" s="47"/>
      <c r="B106" s="87"/>
      <c r="C106" s="87" t="s">
        <v>105</v>
      </c>
      <c r="D106" s="93">
        <f>SUM(D103:D105)</f>
        <v>118476.72</v>
      </c>
      <c r="E106" s="49"/>
      <c r="F106" s="50"/>
      <c r="G106" s="51"/>
      <c r="H106" s="90"/>
      <c r="I106" s="90"/>
      <c r="J106" s="93">
        <f>SUM(J103:J105)</f>
        <v>118476.72</v>
      </c>
      <c r="K106" s="88"/>
      <c r="L106" s="89"/>
      <c r="M106" s="93">
        <f>SUM(M103:M105)</f>
        <v>118476.72</v>
      </c>
      <c r="N106" s="54" t="s">
        <v>178</v>
      </c>
    </row>
    <row r="107" spans="1:14" s="86" customFormat="1" x14ac:dyDescent="0.25">
      <c r="A107" s="47"/>
      <c r="B107" s="87"/>
      <c r="C107" s="87"/>
      <c r="D107" s="93"/>
      <c r="E107" s="49"/>
      <c r="F107" s="50"/>
      <c r="G107" s="51"/>
      <c r="H107" s="90"/>
      <c r="I107" s="90"/>
      <c r="J107" s="93"/>
      <c r="K107" s="88"/>
      <c r="L107" s="89"/>
      <c r="M107" s="93"/>
      <c r="N107" s="54"/>
    </row>
    <row r="108" spans="1:14" s="86" customFormat="1" ht="34.5" x14ac:dyDescent="0.25">
      <c r="A108" s="47" t="s">
        <v>165</v>
      </c>
      <c r="B108" s="87" t="s">
        <v>166</v>
      </c>
      <c r="C108" s="87" t="s">
        <v>167</v>
      </c>
      <c r="D108" s="93">
        <v>676312.5</v>
      </c>
      <c r="E108" s="49" t="s">
        <v>42</v>
      </c>
      <c r="F108" s="50">
        <v>44234</v>
      </c>
      <c r="G108" s="51">
        <v>44234</v>
      </c>
      <c r="H108" s="90"/>
      <c r="I108" s="90"/>
      <c r="J108" s="93">
        <v>676312.5</v>
      </c>
      <c r="K108" s="88" t="s">
        <v>97</v>
      </c>
      <c r="L108" s="89" t="s">
        <v>99</v>
      </c>
      <c r="M108" s="93">
        <v>676312.5</v>
      </c>
      <c r="N108" s="54" t="s">
        <v>178</v>
      </c>
    </row>
    <row r="109" spans="1:14" s="86" customFormat="1" x14ac:dyDescent="0.25">
      <c r="A109" s="47"/>
      <c r="B109" s="87"/>
      <c r="C109" s="87" t="s">
        <v>105</v>
      </c>
      <c r="D109" s="93">
        <v>676312.5</v>
      </c>
      <c r="E109" s="49"/>
      <c r="F109" s="50"/>
      <c r="G109" s="51"/>
      <c r="H109" s="90"/>
      <c r="I109" s="90"/>
      <c r="J109" s="93">
        <v>676312.5</v>
      </c>
      <c r="K109" s="88"/>
      <c r="L109" s="89"/>
      <c r="M109" s="93">
        <v>676312.5</v>
      </c>
      <c r="N109" s="54" t="s">
        <v>178</v>
      </c>
    </row>
    <row r="110" spans="1:14" s="86" customFormat="1" x14ac:dyDescent="0.25">
      <c r="A110" s="47"/>
      <c r="B110" s="87"/>
      <c r="C110" s="87"/>
      <c r="D110" s="93"/>
      <c r="E110" s="49"/>
      <c r="F110" s="50"/>
      <c r="G110" s="51"/>
      <c r="H110" s="90"/>
      <c r="I110" s="90"/>
      <c r="J110" s="93"/>
      <c r="K110" s="88"/>
      <c r="L110" s="89"/>
      <c r="M110" s="93"/>
      <c r="N110" s="54"/>
    </row>
    <row r="111" spans="1:14" s="86" customFormat="1" ht="35.25" customHeight="1" x14ac:dyDescent="0.25">
      <c r="A111" s="47" t="s">
        <v>169</v>
      </c>
      <c r="B111" s="87" t="s">
        <v>170</v>
      </c>
      <c r="C111" s="87" t="s">
        <v>171</v>
      </c>
      <c r="D111" s="93">
        <v>47200</v>
      </c>
      <c r="E111" s="49" t="s">
        <v>42</v>
      </c>
      <c r="F111" s="50">
        <v>44234</v>
      </c>
      <c r="G111" s="51">
        <v>44234</v>
      </c>
      <c r="H111" s="90"/>
      <c r="I111" s="90"/>
      <c r="J111" s="93">
        <v>47200</v>
      </c>
      <c r="K111" s="88" t="s">
        <v>97</v>
      </c>
      <c r="L111" s="89" t="s">
        <v>99</v>
      </c>
      <c r="M111" s="149">
        <v>47200</v>
      </c>
      <c r="N111" s="54" t="s">
        <v>178</v>
      </c>
    </row>
    <row r="112" spans="1:14" s="86" customFormat="1" x14ac:dyDescent="0.25">
      <c r="A112" s="47"/>
      <c r="B112" s="87"/>
      <c r="C112" s="87" t="s">
        <v>105</v>
      </c>
      <c r="D112" s="93">
        <f>SUM(D111)</f>
        <v>47200</v>
      </c>
      <c r="E112" s="49"/>
      <c r="F112" s="50"/>
      <c r="G112" s="51"/>
      <c r="H112" s="90"/>
      <c r="I112" s="90"/>
      <c r="J112" s="93">
        <f>SUM(J111)</f>
        <v>47200</v>
      </c>
      <c r="K112" s="88"/>
      <c r="L112" s="89"/>
      <c r="M112" s="93">
        <f>SUM(M111)</f>
        <v>47200</v>
      </c>
      <c r="N112" s="54" t="s">
        <v>178</v>
      </c>
    </row>
    <row r="113" spans="1:14" s="86" customFormat="1" x14ac:dyDescent="0.25">
      <c r="A113" s="47"/>
      <c r="B113" s="87"/>
      <c r="C113" s="87"/>
      <c r="D113" s="93"/>
      <c r="E113" s="49"/>
      <c r="F113" s="50"/>
      <c r="G113" s="51"/>
      <c r="H113" s="90"/>
      <c r="I113" s="90"/>
      <c r="J113" s="93"/>
      <c r="K113" s="88"/>
      <c r="L113" s="89"/>
      <c r="M113" s="93"/>
      <c r="N113" s="54" t="s">
        <v>178</v>
      </c>
    </row>
    <row r="114" spans="1:14" s="86" customFormat="1" ht="36" customHeight="1" x14ac:dyDescent="0.25">
      <c r="A114" s="47" t="s">
        <v>172</v>
      </c>
      <c r="B114" s="87" t="s">
        <v>101</v>
      </c>
      <c r="C114" s="87" t="s">
        <v>173</v>
      </c>
      <c r="D114" s="93">
        <v>8516.4500000000007</v>
      </c>
      <c r="E114" s="49" t="s">
        <v>42</v>
      </c>
      <c r="F114" s="50" t="s">
        <v>174</v>
      </c>
      <c r="G114" s="51" t="s">
        <v>174</v>
      </c>
      <c r="H114" s="90"/>
      <c r="I114" s="90"/>
      <c r="J114" s="93">
        <v>8516.4500000000007</v>
      </c>
      <c r="K114" s="88" t="s">
        <v>78</v>
      </c>
      <c r="L114" s="148" t="s">
        <v>102</v>
      </c>
      <c r="M114" s="93">
        <v>8516.4500000000007</v>
      </c>
      <c r="N114" s="54" t="s">
        <v>178</v>
      </c>
    </row>
    <row r="115" spans="1:14" s="86" customFormat="1" x14ac:dyDescent="0.25">
      <c r="A115" s="47"/>
      <c r="B115" s="87"/>
      <c r="C115" s="87" t="s">
        <v>105</v>
      </c>
      <c r="D115" s="93">
        <f>SUM(D114)</f>
        <v>8516.4500000000007</v>
      </c>
      <c r="E115" s="49"/>
      <c r="F115" s="50"/>
      <c r="G115" s="51"/>
      <c r="H115" s="90"/>
      <c r="I115" s="90"/>
      <c r="J115" s="93">
        <f>SUM(J114)</f>
        <v>8516.4500000000007</v>
      </c>
      <c r="K115" s="88"/>
      <c r="L115" s="89"/>
      <c r="M115" s="93">
        <f>SUM(M114)</f>
        <v>8516.4500000000007</v>
      </c>
      <c r="N115" s="54" t="s">
        <v>178</v>
      </c>
    </row>
    <row r="116" spans="1:14" s="86" customFormat="1" x14ac:dyDescent="0.25">
      <c r="A116" s="47"/>
      <c r="B116" s="87"/>
      <c r="C116" s="87"/>
      <c r="D116" s="93"/>
      <c r="E116" s="49"/>
      <c r="F116" s="50"/>
      <c r="G116" s="51"/>
      <c r="H116" s="90"/>
      <c r="I116" s="90"/>
      <c r="J116" s="93"/>
      <c r="K116" s="88"/>
      <c r="L116" s="89"/>
      <c r="M116" s="93"/>
      <c r="N116" s="54"/>
    </row>
    <row r="117" spans="1:14" s="86" customFormat="1" ht="23.25" x14ac:dyDescent="0.25">
      <c r="A117" s="47" t="s">
        <v>183</v>
      </c>
      <c r="B117" s="87" t="s">
        <v>117</v>
      </c>
      <c r="C117" s="87" t="s">
        <v>184</v>
      </c>
      <c r="D117" s="93">
        <v>151945.29999999999</v>
      </c>
      <c r="E117" s="49" t="s">
        <v>42</v>
      </c>
      <c r="F117" s="50" t="s">
        <v>185</v>
      </c>
      <c r="G117" s="50" t="s">
        <v>185</v>
      </c>
      <c r="H117" s="90"/>
      <c r="I117" s="90"/>
      <c r="J117" s="93">
        <v>151945.29999999999</v>
      </c>
      <c r="K117" s="88" t="s">
        <v>118</v>
      </c>
      <c r="L117" s="132" t="s">
        <v>119</v>
      </c>
      <c r="M117" s="93">
        <v>151945.29999999999</v>
      </c>
      <c r="N117" s="54" t="s">
        <v>178</v>
      </c>
    </row>
    <row r="118" spans="1:14" s="86" customFormat="1" ht="23.25" x14ac:dyDescent="0.25">
      <c r="A118" s="47" t="s">
        <v>186</v>
      </c>
      <c r="B118" s="87" t="s">
        <v>117</v>
      </c>
      <c r="C118" s="87" t="s">
        <v>184</v>
      </c>
      <c r="D118" s="93">
        <v>8186.74</v>
      </c>
      <c r="E118" s="49" t="s">
        <v>42</v>
      </c>
      <c r="F118" s="50" t="s">
        <v>185</v>
      </c>
      <c r="G118" s="50" t="s">
        <v>185</v>
      </c>
      <c r="H118" s="90"/>
      <c r="I118" s="90"/>
      <c r="J118" s="93">
        <v>8186.74</v>
      </c>
      <c r="K118" s="88" t="s">
        <v>118</v>
      </c>
      <c r="L118" s="132" t="s">
        <v>119</v>
      </c>
      <c r="M118" s="93">
        <v>8186.74</v>
      </c>
      <c r="N118" s="54" t="s">
        <v>178</v>
      </c>
    </row>
    <row r="119" spans="1:14" s="86" customFormat="1" ht="23.25" x14ac:dyDescent="0.25">
      <c r="A119" s="47" t="s">
        <v>187</v>
      </c>
      <c r="B119" s="87" t="s">
        <v>117</v>
      </c>
      <c r="C119" s="87" t="s">
        <v>184</v>
      </c>
      <c r="D119" s="93">
        <v>58004.52</v>
      </c>
      <c r="E119" s="49" t="s">
        <v>42</v>
      </c>
      <c r="F119" s="50" t="s">
        <v>185</v>
      </c>
      <c r="G119" s="50" t="s">
        <v>185</v>
      </c>
      <c r="H119" s="90"/>
      <c r="I119" s="90"/>
      <c r="J119" s="93">
        <v>58004.52</v>
      </c>
      <c r="K119" s="88" t="s">
        <v>118</v>
      </c>
      <c r="L119" s="132" t="s">
        <v>119</v>
      </c>
      <c r="M119" s="93">
        <v>58004.52</v>
      </c>
      <c r="N119" s="54" t="s">
        <v>178</v>
      </c>
    </row>
    <row r="120" spans="1:14" s="86" customFormat="1" ht="23.25" x14ac:dyDescent="0.25">
      <c r="A120" s="47" t="s">
        <v>188</v>
      </c>
      <c r="B120" s="87" t="s">
        <v>117</v>
      </c>
      <c r="C120" s="87" t="s">
        <v>184</v>
      </c>
      <c r="D120" s="93">
        <v>1185420.5900000001</v>
      </c>
      <c r="E120" s="49" t="s">
        <v>42</v>
      </c>
      <c r="F120" s="50" t="s">
        <v>185</v>
      </c>
      <c r="G120" s="50" t="s">
        <v>185</v>
      </c>
      <c r="H120" s="90"/>
      <c r="I120" s="90"/>
      <c r="J120" s="93">
        <v>1185420.5900000001</v>
      </c>
      <c r="K120" s="88" t="s">
        <v>118</v>
      </c>
      <c r="L120" s="132" t="s">
        <v>119</v>
      </c>
      <c r="M120" s="93">
        <v>1185420.5900000001</v>
      </c>
      <c r="N120" s="54" t="s">
        <v>178</v>
      </c>
    </row>
    <row r="121" spans="1:14" s="86" customFormat="1" x14ac:dyDescent="0.25">
      <c r="A121" s="47"/>
      <c r="B121" s="87"/>
      <c r="C121" s="87" t="s">
        <v>105</v>
      </c>
      <c r="D121" s="93">
        <f>SUM(D117:D120)</f>
        <v>1403557.1500000001</v>
      </c>
      <c r="E121" s="49"/>
      <c r="F121" s="50"/>
      <c r="G121" s="51"/>
      <c r="H121" s="90"/>
      <c r="I121" s="90"/>
      <c r="J121" s="93">
        <f>SUM(J117:J120)</f>
        <v>1403557.1500000001</v>
      </c>
      <c r="K121" s="88"/>
      <c r="L121" s="89"/>
      <c r="M121" s="93">
        <f>SUM(M117:M120)</f>
        <v>1403557.1500000001</v>
      </c>
      <c r="N121" s="54"/>
    </row>
    <row r="122" spans="1:14" s="86" customFormat="1" x14ac:dyDescent="0.25">
      <c r="A122" s="47"/>
      <c r="B122" s="87"/>
      <c r="C122" s="87"/>
      <c r="D122" s="93"/>
      <c r="E122" s="49"/>
      <c r="F122" s="50"/>
      <c r="G122" s="51"/>
      <c r="H122" s="90"/>
      <c r="I122" s="90"/>
      <c r="J122" s="93"/>
      <c r="K122" s="88"/>
      <c r="L122" s="89"/>
      <c r="M122" s="93"/>
      <c r="N122" s="54"/>
    </row>
    <row r="123" spans="1:14" s="86" customFormat="1" ht="34.5" x14ac:dyDescent="0.25">
      <c r="A123" s="47" t="s">
        <v>189</v>
      </c>
      <c r="B123" s="87" t="s">
        <v>190</v>
      </c>
      <c r="C123" s="87" t="s">
        <v>191</v>
      </c>
      <c r="D123" s="93">
        <v>531344.56000000006</v>
      </c>
      <c r="E123" s="49" t="s">
        <v>42</v>
      </c>
      <c r="F123" s="50">
        <v>44235</v>
      </c>
      <c r="G123" s="50">
        <v>44235</v>
      </c>
      <c r="H123" s="90"/>
      <c r="I123" s="90"/>
      <c r="J123" s="93">
        <v>531344.56000000006</v>
      </c>
      <c r="K123" s="88" t="s">
        <v>97</v>
      </c>
      <c r="L123" s="89" t="s">
        <v>99</v>
      </c>
      <c r="M123" s="93">
        <v>531344.56000000006</v>
      </c>
      <c r="N123" s="54" t="s">
        <v>178</v>
      </c>
    </row>
    <row r="124" spans="1:14" s="86" customFormat="1" x14ac:dyDescent="0.25">
      <c r="A124" s="47"/>
      <c r="B124" s="87"/>
      <c r="C124" s="87" t="s">
        <v>105</v>
      </c>
      <c r="D124" s="93">
        <f>SUM(D123)</f>
        <v>531344.56000000006</v>
      </c>
      <c r="E124" s="49"/>
      <c r="F124" s="50"/>
      <c r="G124" s="51"/>
      <c r="H124" s="90"/>
      <c r="I124" s="90"/>
      <c r="J124" s="93">
        <f>SUM(J123)</f>
        <v>531344.56000000006</v>
      </c>
      <c r="K124" s="88"/>
      <c r="L124" s="89"/>
      <c r="M124" s="93">
        <f>SUM(M123)</f>
        <v>531344.56000000006</v>
      </c>
      <c r="N124" s="54"/>
    </row>
    <row r="125" spans="1:14" s="86" customFormat="1" x14ac:dyDescent="0.25">
      <c r="A125" s="47"/>
      <c r="B125" s="87"/>
      <c r="C125" s="87"/>
      <c r="D125" s="93"/>
      <c r="E125" s="49"/>
      <c r="F125" s="50"/>
      <c r="G125" s="51"/>
      <c r="H125" s="90"/>
      <c r="I125" s="90"/>
      <c r="J125" s="93"/>
      <c r="K125" s="88"/>
      <c r="L125" s="89"/>
      <c r="M125" s="93"/>
      <c r="N125" s="54"/>
    </row>
    <row r="126" spans="1:14" s="86" customFormat="1" ht="34.5" x14ac:dyDescent="0.25">
      <c r="A126" s="47" t="s">
        <v>192</v>
      </c>
      <c r="B126" s="87" t="s">
        <v>200</v>
      </c>
      <c r="C126" s="87" t="s">
        <v>193</v>
      </c>
      <c r="D126" s="93">
        <v>1319382</v>
      </c>
      <c r="E126" s="49" t="s">
        <v>42</v>
      </c>
      <c r="F126" s="50">
        <v>44478</v>
      </c>
      <c r="G126" s="50">
        <v>44478</v>
      </c>
      <c r="H126" s="90"/>
      <c r="I126" s="90"/>
      <c r="J126" s="93">
        <v>1319382</v>
      </c>
      <c r="K126" s="88" t="s">
        <v>97</v>
      </c>
      <c r="L126" s="89" t="s">
        <v>99</v>
      </c>
      <c r="M126" s="93">
        <v>1319382</v>
      </c>
      <c r="N126" s="54" t="s">
        <v>178</v>
      </c>
    </row>
    <row r="127" spans="1:14" s="86" customFormat="1" ht="34.5" x14ac:dyDescent="0.25">
      <c r="A127" s="47" t="s">
        <v>194</v>
      </c>
      <c r="B127" s="87" t="s">
        <v>200</v>
      </c>
      <c r="C127" s="87" t="s">
        <v>195</v>
      </c>
      <c r="D127" s="93">
        <v>294372</v>
      </c>
      <c r="E127" s="49" t="s">
        <v>42</v>
      </c>
      <c r="F127" s="50" t="s">
        <v>196</v>
      </c>
      <c r="G127" s="50" t="s">
        <v>196</v>
      </c>
      <c r="H127" s="90"/>
      <c r="I127" s="90"/>
      <c r="J127" s="93">
        <v>294372</v>
      </c>
      <c r="K127" s="88" t="s">
        <v>97</v>
      </c>
      <c r="L127" s="89" t="s">
        <v>99</v>
      </c>
      <c r="M127" s="93">
        <v>294372</v>
      </c>
      <c r="N127" s="54" t="s">
        <v>178</v>
      </c>
    </row>
    <row r="128" spans="1:14" s="86" customFormat="1" x14ac:dyDescent="0.25">
      <c r="A128" s="47"/>
      <c r="B128" s="87"/>
      <c r="C128" s="87" t="s">
        <v>105</v>
      </c>
      <c r="D128" s="93">
        <f>SUM(D126:D127)</f>
        <v>1613754</v>
      </c>
      <c r="E128" s="49"/>
      <c r="F128" s="50"/>
      <c r="G128" s="51"/>
      <c r="H128" s="90"/>
      <c r="I128" s="90"/>
      <c r="J128" s="93">
        <f>SUM(J126:J127)</f>
        <v>1613754</v>
      </c>
      <c r="K128" s="88"/>
      <c r="L128" s="89"/>
      <c r="M128" s="93">
        <f>SUM(M126:M127)</f>
        <v>1613754</v>
      </c>
      <c r="N128" s="54"/>
    </row>
    <row r="129" spans="1:14" s="86" customFormat="1" x14ac:dyDescent="0.25">
      <c r="A129" s="47"/>
      <c r="B129" s="87"/>
      <c r="C129" s="87"/>
      <c r="D129" s="93"/>
      <c r="E129" s="49"/>
      <c r="F129" s="50"/>
      <c r="G129" s="51"/>
      <c r="H129" s="90"/>
      <c r="I129" s="90"/>
      <c r="J129" s="93"/>
      <c r="K129" s="88"/>
      <c r="L129" s="89"/>
      <c r="M129" s="93"/>
      <c r="N129" s="54"/>
    </row>
    <row r="130" spans="1:14" s="86" customFormat="1" ht="34.5" x14ac:dyDescent="0.25">
      <c r="A130" s="47" t="s">
        <v>74</v>
      </c>
      <c r="B130" s="87" t="s">
        <v>197</v>
      </c>
      <c r="C130" s="87" t="s">
        <v>198</v>
      </c>
      <c r="D130" s="93">
        <v>95580</v>
      </c>
      <c r="E130" s="49" t="s">
        <v>42</v>
      </c>
      <c r="F130" s="50" t="s">
        <v>98</v>
      </c>
      <c r="G130" s="51"/>
      <c r="H130" s="90"/>
      <c r="I130" s="90"/>
      <c r="J130" s="93">
        <v>95580</v>
      </c>
      <c r="K130" s="88" t="s">
        <v>97</v>
      </c>
      <c r="L130" s="89" t="s">
        <v>99</v>
      </c>
      <c r="M130" s="93">
        <v>95580</v>
      </c>
      <c r="N130" s="54" t="s">
        <v>178</v>
      </c>
    </row>
    <row r="131" spans="1:14" s="86" customFormat="1" x14ac:dyDescent="0.25">
      <c r="A131" s="47"/>
      <c r="B131" s="87"/>
      <c r="C131" s="87" t="s">
        <v>105</v>
      </c>
      <c r="D131" s="93">
        <f>SUM(D130)</f>
        <v>95580</v>
      </c>
      <c r="E131" s="49"/>
      <c r="F131" s="50"/>
      <c r="G131" s="51"/>
      <c r="H131" s="90"/>
      <c r="I131" s="90"/>
      <c r="J131" s="93">
        <f>SUM(J130)</f>
        <v>95580</v>
      </c>
      <c r="K131" s="88"/>
      <c r="L131" s="89"/>
      <c r="M131" s="93">
        <f>SUM(M130)</f>
        <v>95580</v>
      </c>
      <c r="N131" s="54"/>
    </row>
    <row r="132" spans="1:14" s="86" customFormat="1" x14ac:dyDescent="0.25">
      <c r="A132" s="47"/>
      <c r="B132" s="87"/>
      <c r="C132" s="87"/>
      <c r="D132" s="93"/>
      <c r="E132" s="49"/>
      <c r="F132" s="50"/>
      <c r="G132" s="51"/>
      <c r="H132" s="90"/>
      <c r="I132" s="90"/>
      <c r="J132" s="93"/>
      <c r="K132" s="88"/>
      <c r="L132" s="89"/>
      <c r="M132" s="93"/>
      <c r="N132" s="54"/>
    </row>
    <row r="133" spans="1:14" s="86" customFormat="1" ht="36.75" customHeight="1" x14ac:dyDescent="0.25">
      <c r="A133" s="47" t="s">
        <v>175</v>
      </c>
      <c r="B133" s="87" t="s">
        <v>176</v>
      </c>
      <c r="C133" s="87" t="s">
        <v>173</v>
      </c>
      <c r="D133" s="93">
        <v>10624.65</v>
      </c>
      <c r="E133" s="49" t="s">
        <v>42</v>
      </c>
      <c r="F133" s="50" t="s">
        <v>177</v>
      </c>
      <c r="G133" s="51" t="s">
        <v>177</v>
      </c>
      <c r="H133" s="90"/>
      <c r="I133" s="90"/>
      <c r="J133" s="93">
        <v>10624.65</v>
      </c>
      <c r="K133" s="88" t="s">
        <v>78</v>
      </c>
      <c r="L133" s="148" t="s">
        <v>102</v>
      </c>
      <c r="M133" s="93">
        <v>10624.65</v>
      </c>
      <c r="N133" s="54" t="s">
        <v>178</v>
      </c>
    </row>
    <row r="134" spans="1:14" s="86" customFormat="1" x14ac:dyDescent="0.25">
      <c r="A134" s="47"/>
      <c r="B134" s="87"/>
      <c r="C134" s="87" t="s">
        <v>105</v>
      </c>
      <c r="D134" s="93">
        <f>SUM(D133)</f>
        <v>10624.65</v>
      </c>
      <c r="E134" s="49"/>
      <c r="F134" s="50"/>
      <c r="G134" s="51"/>
      <c r="H134" s="90"/>
      <c r="I134" s="90"/>
      <c r="J134" s="93">
        <f>SUM(J133)</f>
        <v>10624.65</v>
      </c>
      <c r="K134" s="88"/>
      <c r="L134" s="89"/>
      <c r="M134" s="93">
        <f>SUM(M133)</f>
        <v>10624.65</v>
      </c>
      <c r="N134" s="54" t="s">
        <v>178</v>
      </c>
    </row>
    <row r="135" spans="1:14" s="86" customFormat="1" x14ac:dyDescent="0.25">
      <c r="A135" s="47"/>
      <c r="B135" s="87"/>
      <c r="C135" s="87"/>
      <c r="D135" s="93"/>
      <c r="E135" s="49"/>
      <c r="F135" s="50"/>
      <c r="G135" s="51"/>
      <c r="H135" s="90"/>
      <c r="I135" s="90"/>
      <c r="J135" s="93"/>
      <c r="K135" s="88"/>
      <c r="L135" s="89"/>
      <c r="M135" s="93"/>
      <c r="N135" s="54"/>
    </row>
    <row r="136" spans="1:14" s="86" customFormat="1" ht="23.25" x14ac:dyDescent="0.25">
      <c r="A136" s="47" t="s">
        <v>180</v>
      </c>
      <c r="B136" s="87" t="s">
        <v>181</v>
      </c>
      <c r="C136" s="87" t="s">
        <v>182</v>
      </c>
      <c r="D136" s="93">
        <v>562560</v>
      </c>
      <c r="E136" s="49" t="s">
        <v>42</v>
      </c>
      <c r="F136" s="50" t="s">
        <v>122</v>
      </c>
      <c r="G136" s="50" t="s">
        <v>122</v>
      </c>
      <c r="H136" s="90"/>
      <c r="I136" s="90"/>
      <c r="J136" s="93">
        <v>562560</v>
      </c>
      <c r="K136" s="49" t="s">
        <v>17</v>
      </c>
      <c r="L136" s="53" t="s">
        <v>18</v>
      </c>
      <c r="M136" s="93">
        <v>562560</v>
      </c>
      <c r="N136" s="54" t="s">
        <v>178</v>
      </c>
    </row>
    <row r="137" spans="1:14" s="86" customFormat="1" x14ac:dyDescent="0.25">
      <c r="A137" s="47"/>
      <c r="B137" s="87"/>
      <c r="C137" s="87" t="s">
        <v>105</v>
      </c>
      <c r="D137" s="93">
        <v>562560</v>
      </c>
      <c r="E137" s="49"/>
      <c r="F137" s="50"/>
      <c r="G137" s="51"/>
      <c r="H137" s="90"/>
      <c r="I137" s="90"/>
      <c r="J137" s="93">
        <v>562560</v>
      </c>
      <c r="K137" s="88"/>
      <c r="L137" s="89"/>
      <c r="M137" s="93">
        <v>562560</v>
      </c>
      <c r="N137" s="54"/>
    </row>
    <row r="138" spans="1:14" s="86" customFormat="1" ht="13.5" customHeight="1" x14ac:dyDescent="0.25">
      <c r="A138" s="47"/>
      <c r="B138" s="87"/>
      <c r="C138" s="87"/>
      <c r="D138" s="93"/>
      <c r="E138" s="49"/>
      <c r="F138" s="50"/>
      <c r="G138" s="51"/>
      <c r="H138" s="90"/>
      <c r="I138" s="90"/>
      <c r="J138" s="93"/>
      <c r="K138" s="88"/>
      <c r="L138" s="89"/>
      <c r="M138" s="93"/>
      <c r="N138" s="54"/>
    </row>
    <row r="139" spans="1:14" s="86" customFormat="1" ht="24.75" customHeight="1" x14ac:dyDescent="0.25">
      <c r="A139" s="47" t="s">
        <v>110</v>
      </c>
      <c r="B139" s="87" t="s">
        <v>90</v>
      </c>
      <c r="C139" s="87" t="s">
        <v>91</v>
      </c>
      <c r="D139" s="83">
        <v>389400</v>
      </c>
      <c r="E139" s="49" t="s">
        <v>42</v>
      </c>
      <c r="F139" s="50" t="s">
        <v>112</v>
      </c>
      <c r="G139" s="50" t="s">
        <v>112</v>
      </c>
      <c r="H139" s="90"/>
      <c r="I139" s="90"/>
      <c r="J139" s="83">
        <v>389400</v>
      </c>
      <c r="K139" s="87" t="s">
        <v>115</v>
      </c>
      <c r="L139" s="89" t="s">
        <v>116</v>
      </c>
      <c r="M139" s="93">
        <v>389400</v>
      </c>
      <c r="N139" s="54" t="s">
        <v>178</v>
      </c>
    </row>
    <row r="140" spans="1:14" s="86" customFormat="1" ht="24.75" customHeight="1" x14ac:dyDescent="0.25">
      <c r="A140" s="47" t="s">
        <v>143</v>
      </c>
      <c r="B140" s="87" t="s">
        <v>90</v>
      </c>
      <c r="C140" s="87" t="s">
        <v>91</v>
      </c>
      <c r="D140" s="83">
        <v>271400</v>
      </c>
      <c r="E140" s="49" t="s">
        <v>42</v>
      </c>
      <c r="F140" s="51">
        <v>44538</v>
      </c>
      <c r="G140" s="51">
        <v>44538</v>
      </c>
      <c r="H140" s="90"/>
      <c r="I140" s="90"/>
      <c r="J140" s="83">
        <v>271400</v>
      </c>
      <c r="K140" s="87" t="s">
        <v>115</v>
      </c>
      <c r="L140" s="89" t="s">
        <v>116</v>
      </c>
      <c r="M140" s="93">
        <v>271400</v>
      </c>
      <c r="N140" s="54" t="s">
        <v>178</v>
      </c>
    </row>
    <row r="141" spans="1:14" x14ac:dyDescent="0.25">
      <c r="A141" s="47"/>
      <c r="B141" s="87"/>
      <c r="C141" s="87" t="s">
        <v>105</v>
      </c>
      <c r="D141" s="93">
        <f>SUM(D139:D140)</f>
        <v>660800</v>
      </c>
      <c r="E141" s="49" t="s">
        <v>42</v>
      </c>
      <c r="F141" s="50"/>
      <c r="G141" s="51"/>
      <c r="H141" s="90"/>
      <c r="I141" s="90"/>
      <c r="J141" s="93">
        <f>SUM(J139:J140)</f>
        <v>660800</v>
      </c>
      <c r="K141" s="135"/>
      <c r="L141" s="132"/>
      <c r="M141" s="93">
        <f>SUM(M139:M140)</f>
        <v>660800</v>
      </c>
      <c r="N141" s="54" t="s">
        <v>178</v>
      </c>
    </row>
    <row r="142" spans="1:14" ht="15.75" thickBot="1" x14ac:dyDescent="0.3">
      <c r="A142" s="61"/>
      <c r="B142" s="62"/>
      <c r="C142" s="63" t="s">
        <v>73</v>
      </c>
      <c r="D142" s="64">
        <f>D19+D53+D58+D61+D73+D79+D82+D85+D87+D97+D101+D106+D109+D112+D115+D134+D141+D137+D121+D124+D128+D131</f>
        <v>18690842.98</v>
      </c>
      <c r="E142" s="65"/>
      <c r="F142" s="66"/>
      <c r="G142" s="67"/>
      <c r="H142" s="68"/>
      <c r="I142" s="68"/>
      <c r="J142" s="150">
        <f>J19+J53+J58+J61+J73+J79+J82+J85+J87+J97+J101+J106+J109+J112+J115+J134+J141+J137+J121+J124+J128+J131</f>
        <v>18690842.98</v>
      </c>
      <c r="K142" s="63"/>
      <c r="L142" s="69"/>
      <c r="M142" s="64">
        <f>M19+M53+M58+M61+M73+M79+M82+M85+M87+M97+M101+M106+M109+M112+M115+M121+M124+M128+M131+M141+M134+M137</f>
        <v>18690842.979999997</v>
      </c>
      <c r="N142" s="70"/>
    </row>
    <row r="143" spans="1:14" ht="15.75" thickTop="1" x14ac:dyDescent="0.25">
      <c r="A143" s="61"/>
      <c r="B143" s="62"/>
      <c r="C143" s="62"/>
      <c r="D143" s="146"/>
      <c r="E143" s="71"/>
      <c r="F143" s="72"/>
      <c r="G143" s="73"/>
      <c r="H143" s="70"/>
      <c r="I143" s="70"/>
      <c r="J143" s="74"/>
      <c r="K143" s="62"/>
      <c r="L143" s="75"/>
      <c r="M143" s="76"/>
      <c r="N143" s="70"/>
    </row>
    <row r="144" spans="1:14" ht="15.75" thickBot="1" x14ac:dyDescent="0.3">
      <c r="A144" s="81"/>
      <c r="B144" s="81"/>
      <c r="C144" s="70"/>
      <c r="D144" s="78"/>
      <c r="E144" s="167"/>
      <c r="F144" s="167"/>
      <c r="G144" s="167"/>
      <c r="H144" s="70"/>
      <c r="I144" s="70"/>
      <c r="J144" s="144"/>
      <c r="K144" s="81"/>
      <c r="L144" s="145"/>
      <c r="M144" s="70"/>
      <c r="N144" s="77"/>
    </row>
    <row r="145" spans="1:14" ht="26.25" customHeight="1" x14ac:dyDescent="0.25">
      <c r="A145" s="169" t="s">
        <v>93</v>
      </c>
      <c r="B145" s="169"/>
      <c r="C145" s="79"/>
      <c r="D145" s="80"/>
      <c r="E145" s="168" t="s">
        <v>59</v>
      </c>
      <c r="F145" s="168"/>
      <c r="G145" s="168"/>
      <c r="H145" s="70"/>
      <c r="I145" s="70"/>
      <c r="J145" s="172" t="s">
        <v>146</v>
      </c>
      <c r="K145" s="172"/>
      <c r="L145" s="172"/>
      <c r="M145" s="70"/>
      <c r="N145" s="153"/>
    </row>
    <row r="146" spans="1:14" ht="20.25" customHeight="1" x14ac:dyDescent="0.25">
      <c r="A146" s="170" t="s">
        <v>94</v>
      </c>
      <c r="B146" s="170"/>
      <c r="C146" s="79"/>
      <c r="D146" s="80"/>
      <c r="E146" s="168" t="s">
        <v>10</v>
      </c>
      <c r="F146" s="168"/>
      <c r="G146" s="168"/>
      <c r="H146" s="70"/>
      <c r="I146" s="70"/>
      <c r="J146" s="168" t="s">
        <v>15</v>
      </c>
      <c r="K146" s="168"/>
      <c r="L146" s="168"/>
      <c r="M146" s="70"/>
      <c r="N146" s="77"/>
    </row>
    <row r="147" spans="1:14" x14ac:dyDescent="0.25">
      <c r="A147" s="170" t="s">
        <v>72</v>
      </c>
      <c r="B147" s="170"/>
      <c r="C147" s="79"/>
      <c r="D147" s="80"/>
      <c r="E147" s="168" t="s">
        <v>11</v>
      </c>
      <c r="F147" s="168"/>
      <c r="G147" s="168"/>
      <c r="H147" s="70"/>
      <c r="I147" s="70"/>
      <c r="J147" s="168" t="s">
        <v>16</v>
      </c>
      <c r="K147" s="168"/>
      <c r="L147" s="79"/>
      <c r="M147" s="70"/>
      <c r="N147" s="77"/>
    </row>
    <row r="148" spans="1:14" x14ac:dyDescent="0.25">
      <c r="A148" s="2"/>
      <c r="B148" s="2"/>
      <c r="C148" s="2"/>
      <c r="D148" s="2"/>
      <c r="E148" s="2"/>
      <c r="F148" s="20"/>
      <c r="G148" s="2"/>
      <c r="H148" s="2"/>
      <c r="I148" s="86"/>
      <c r="J148" s="21"/>
      <c r="K148" s="2"/>
      <c r="L148" s="2"/>
      <c r="M148" s="2"/>
      <c r="N148" s="2"/>
    </row>
    <row r="152" spans="1:14" x14ac:dyDescent="0.25">
      <c r="J152" s="151"/>
    </row>
  </sheetData>
  <mergeCells count="12">
    <mergeCell ref="A3:N3"/>
    <mergeCell ref="H8:I8"/>
    <mergeCell ref="E144:G144"/>
    <mergeCell ref="A145:B145"/>
    <mergeCell ref="E145:G145"/>
    <mergeCell ref="J145:L145"/>
    <mergeCell ref="A146:B146"/>
    <mergeCell ref="E146:G146"/>
    <mergeCell ref="A147:B147"/>
    <mergeCell ref="E147:G147"/>
    <mergeCell ref="J147:K147"/>
    <mergeCell ref="J146:L146"/>
  </mergeCells>
  <pageMargins left="0.7" right="0.7" top="0.75" bottom="0.75" header="0.3" footer="0.3"/>
  <pageSetup paperSize="5" scale="8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47105" r:id="rId4">
          <objectPr defaultSize="0" autoPict="0" r:id="rId5">
            <anchor moveWithCells="1" sizeWithCells="1">
              <from>
                <xdr:col>4</xdr:col>
                <xdr:colOff>838200</xdr:colOff>
                <xdr:row>0</xdr:row>
                <xdr:rowOff>0</xdr:rowOff>
              </from>
              <to>
                <xdr:col>5</xdr:col>
                <xdr:colOff>990600</xdr:colOff>
                <xdr:row>2</xdr:row>
                <xdr:rowOff>0</xdr:rowOff>
              </to>
            </anchor>
          </objectPr>
        </oleObject>
      </mc:Choice>
      <mc:Fallback>
        <oleObject progId="Word.Picture.8" shapeId="4710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O64"/>
  <sheetViews>
    <sheetView topLeftCell="A31" workbookViewId="0">
      <selection activeCell="A3" sqref="A3"/>
    </sheetView>
  </sheetViews>
  <sheetFormatPr baseColWidth="10" defaultRowHeight="15" x14ac:dyDescent="0.25"/>
  <cols>
    <col min="1" max="1" width="27.85546875" customWidth="1"/>
    <col min="2" max="2" width="32.7109375" customWidth="1"/>
    <col min="3" max="3" width="24.7109375" customWidth="1"/>
    <col min="4" max="4" width="23" bestFit="1" customWidth="1"/>
    <col min="5" max="5" width="0.28515625" customWidth="1"/>
    <col min="7" max="8" width="13.140625" bestFit="1" customWidth="1"/>
  </cols>
  <sheetData>
    <row r="5" spans="1:5" x14ac:dyDescent="0.25">
      <c r="A5" s="2"/>
      <c r="B5" s="2"/>
      <c r="C5" s="2"/>
      <c r="D5" s="2"/>
      <c r="E5" s="2"/>
    </row>
    <row r="6" spans="1:5" x14ac:dyDescent="0.25">
      <c r="A6" s="103"/>
      <c r="B6" s="103"/>
      <c r="C6" s="103"/>
      <c r="D6" s="103"/>
      <c r="E6" s="103"/>
    </row>
    <row r="7" spans="1:5" x14ac:dyDescent="0.25">
      <c r="A7" s="103"/>
      <c r="B7" s="103"/>
      <c r="C7" s="103"/>
      <c r="D7" s="103"/>
      <c r="E7" s="103"/>
    </row>
    <row r="8" spans="1:5" ht="18.75" x14ac:dyDescent="0.3">
      <c r="A8" s="104"/>
      <c r="B8" s="105"/>
      <c r="C8" s="106"/>
      <c r="D8" s="107"/>
      <c r="E8" s="108"/>
    </row>
    <row r="9" spans="1:5" ht="22.5" x14ac:dyDescent="0.25">
      <c r="A9" s="171" t="s">
        <v>0</v>
      </c>
      <c r="B9" s="171"/>
      <c r="C9" s="171"/>
      <c r="D9" s="171"/>
      <c r="E9" s="171"/>
    </row>
    <row r="10" spans="1:5" ht="22.5" x14ac:dyDescent="0.25">
      <c r="A10" s="103"/>
      <c r="B10" s="143"/>
      <c r="C10" s="143"/>
      <c r="D10" s="143"/>
      <c r="E10" s="143"/>
    </row>
    <row r="11" spans="1:5" ht="21" x14ac:dyDescent="0.35">
      <c r="A11" s="109"/>
      <c r="B11" s="103"/>
      <c r="C11" s="110"/>
      <c r="D11" s="110"/>
      <c r="E11" s="111"/>
    </row>
    <row r="12" spans="1:5" ht="18.75" x14ac:dyDescent="0.3">
      <c r="A12" s="112" t="s">
        <v>19</v>
      </c>
      <c r="B12" s="113">
        <v>18690842.98</v>
      </c>
      <c r="C12" s="114"/>
      <c r="D12" s="130"/>
      <c r="E12" s="115"/>
    </row>
    <row r="13" spans="1:5" ht="18.75" x14ac:dyDescent="0.3">
      <c r="A13" s="112" t="s">
        <v>20</v>
      </c>
      <c r="B13" s="116"/>
      <c r="C13" s="114"/>
      <c r="D13" s="112"/>
      <c r="E13" s="115"/>
    </row>
    <row r="14" spans="1:5" ht="35.25" customHeight="1" x14ac:dyDescent="0.3">
      <c r="A14" s="112" t="s">
        <v>21</v>
      </c>
      <c r="B14" s="113">
        <v>9894387.0800000001</v>
      </c>
      <c r="C14" s="114"/>
      <c r="D14" s="114"/>
      <c r="E14" s="115"/>
    </row>
    <row r="15" spans="1:5" ht="33" customHeight="1" x14ac:dyDescent="0.3">
      <c r="A15" s="112" t="s">
        <v>22</v>
      </c>
      <c r="B15" s="116">
        <f>B12-B14</f>
        <v>8796455.9000000004</v>
      </c>
      <c r="C15" s="112"/>
      <c r="D15" s="112"/>
      <c r="E15" s="115"/>
    </row>
    <row r="16" spans="1:5" ht="15.75" x14ac:dyDescent="0.25">
      <c r="A16" s="112"/>
      <c r="B16" s="112"/>
      <c r="C16" s="112"/>
      <c r="D16" s="117"/>
      <c r="E16" s="115"/>
    </row>
    <row r="17" spans="1:8" ht="15.75" x14ac:dyDescent="0.25">
      <c r="A17" s="118"/>
      <c r="B17" s="112"/>
      <c r="C17" s="1"/>
      <c r="D17" s="1"/>
      <c r="E17" s="115"/>
    </row>
    <row r="18" spans="1:8" ht="99.75" customHeight="1" x14ac:dyDescent="0.25">
      <c r="A18" s="164" t="s">
        <v>23</v>
      </c>
      <c r="B18" s="173" t="s">
        <v>199</v>
      </c>
      <c r="C18" s="173"/>
      <c r="D18" s="173"/>
      <c r="E18" s="115"/>
    </row>
    <row r="19" spans="1:8" ht="15.75" x14ac:dyDescent="0.25">
      <c r="A19" s="112"/>
      <c r="B19" s="1"/>
      <c r="C19" s="1"/>
      <c r="D19" s="1"/>
      <c r="E19" s="115"/>
    </row>
    <row r="20" spans="1:8" ht="15.75" x14ac:dyDescent="0.25">
      <c r="A20" s="112"/>
      <c r="B20" s="1"/>
      <c r="C20" s="1"/>
      <c r="D20" s="1"/>
      <c r="E20" s="115"/>
    </row>
    <row r="21" spans="1:8" ht="15.75" x14ac:dyDescent="0.25">
      <c r="A21" s="112"/>
      <c r="B21" s="112"/>
      <c r="C21" s="1"/>
      <c r="D21" s="1"/>
      <c r="E21" s="115"/>
    </row>
    <row r="22" spans="1:8" ht="18.75" x14ac:dyDescent="0.3">
      <c r="A22" s="119" t="s">
        <v>24</v>
      </c>
      <c r="B22" s="120"/>
      <c r="C22" s="120"/>
      <c r="D22" s="112"/>
      <c r="E22" s="115"/>
      <c r="G22" s="152"/>
    </row>
    <row r="23" spans="1:8" ht="15.75" x14ac:dyDescent="0.25">
      <c r="A23" s="112"/>
      <c r="B23" s="112"/>
      <c r="C23" s="112"/>
      <c r="D23" s="112"/>
      <c r="E23" s="115"/>
    </row>
    <row r="24" spans="1:8" ht="27.75" customHeight="1" x14ac:dyDescent="0.3">
      <c r="A24" s="121" t="s">
        <v>25</v>
      </c>
      <c r="B24" s="122">
        <v>3808730.97</v>
      </c>
      <c r="C24" s="121" t="s">
        <v>26</v>
      </c>
      <c r="D24" s="122">
        <v>8368458.0599999996</v>
      </c>
      <c r="E24" s="123"/>
      <c r="H24" s="152"/>
    </row>
    <row r="25" spans="1:8" ht="18.75" x14ac:dyDescent="0.3">
      <c r="A25" s="121"/>
      <c r="B25" s="116"/>
      <c r="C25" s="121"/>
      <c r="D25" s="122"/>
      <c r="E25" s="124"/>
      <c r="H25" s="152"/>
    </row>
    <row r="26" spans="1:8" ht="26.25" customHeight="1" x14ac:dyDescent="0.3">
      <c r="A26" s="121" t="s">
        <v>27</v>
      </c>
      <c r="B26" s="122">
        <v>3108607</v>
      </c>
      <c r="C26" s="121" t="s">
        <v>28</v>
      </c>
      <c r="D26" s="122">
        <v>214056.72</v>
      </c>
      <c r="E26" s="125"/>
      <c r="G26" s="152"/>
    </row>
    <row r="27" spans="1:8" ht="18.75" x14ac:dyDescent="0.3">
      <c r="A27" s="121"/>
      <c r="B27" s="121"/>
      <c r="C27" s="121"/>
      <c r="D27" s="121"/>
      <c r="E27" s="123"/>
    </row>
    <row r="28" spans="1:8" ht="30" customHeight="1" x14ac:dyDescent="0.3">
      <c r="A28" s="121" t="s">
        <v>29</v>
      </c>
      <c r="B28" s="116">
        <v>3190990.23</v>
      </c>
      <c r="C28" s="122"/>
      <c r="D28" s="121"/>
      <c r="E28" s="115"/>
      <c r="G28" s="152"/>
    </row>
    <row r="29" spans="1:8" ht="19.5" thickBot="1" x14ac:dyDescent="0.35">
      <c r="A29" s="121"/>
      <c r="B29" s="126" t="s">
        <v>30</v>
      </c>
      <c r="C29" s="127">
        <f>B24+D24+B26+B28+D26</f>
        <v>18690842.979999997</v>
      </c>
      <c r="D29" s="113"/>
      <c r="E29" s="123"/>
    </row>
    <row r="30" spans="1:8" ht="39" customHeight="1" thickTop="1" x14ac:dyDescent="0.3">
      <c r="A30" s="128"/>
      <c r="B30" s="121"/>
      <c r="C30" s="113"/>
      <c r="D30" s="113"/>
      <c r="E30" s="115"/>
      <c r="G30" s="152"/>
    </row>
    <row r="31" spans="1:8" ht="15.75" x14ac:dyDescent="0.25">
      <c r="A31" s="112"/>
      <c r="B31" s="112"/>
      <c r="C31" s="129"/>
      <c r="D31" s="112"/>
      <c r="E31" s="115"/>
    </row>
    <row r="32" spans="1:8" x14ac:dyDescent="0.25">
      <c r="B32" s="152"/>
    </row>
    <row r="33" spans="1:2" s="2" customFormat="1" x14ac:dyDescent="0.25">
      <c r="B33" s="152"/>
    </row>
    <row r="34" spans="1:2" s="2" customFormat="1" x14ac:dyDescent="0.25">
      <c r="B34" s="152"/>
    </row>
    <row r="35" spans="1:2" x14ac:dyDescent="0.25">
      <c r="A35" s="169" t="s">
        <v>93</v>
      </c>
      <c r="B35" s="169"/>
    </row>
    <row r="36" spans="1:2" x14ac:dyDescent="0.25">
      <c r="A36" s="170" t="s">
        <v>72</v>
      </c>
      <c r="B36" s="170"/>
    </row>
    <row r="50" spans="1:15" s="162" customFormat="1" x14ac:dyDescent="0.25">
      <c r="A50" s="154"/>
      <c r="B50" s="155"/>
      <c r="C50" s="155"/>
      <c r="D50" s="156"/>
      <c r="E50" s="157"/>
      <c r="F50" s="158"/>
      <c r="G50" s="158"/>
      <c r="H50" s="159"/>
      <c r="I50" s="159"/>
      <c r="J50" s="156"/>
      <c r="K50" s="160"/>
      <c r="L50" s="161"/>
      <c r="M50" s="156"/>
      <c r="N50" s="153"/>
    </row>
    <row r="51" spans="1:15" s="162" customFormat="1" x14ac:dyDescent="0.25">
      <c r="A51" s="154"/>
      <c r="B51" s="155"/>
      <c r="C51" s="155"/>
      <c r="D51" s="156"/>
      <c r="E51" s="157"/>
      <c r="F51" s="158"/>
      <c r="G51" s="158"/>
      <c r="H51" s="159"/>
      <c r="I51" s="159"/>
      <c r="J51" s="156"/>
      <c r="K51" s="160"/>
      <c r="L51" s="161"/>
      <c r="M51" s="156"/>
      <c r="N51" s="153"/>
    </row>
    <row r="52" spans="1:15" s="162" customFormat="1" x14ac:dyDescent="0.25">
      <c r="A52" s="154"/>
      <c r="B52" s="155"/>
      <c r="C52" s="155"/>
      <c r="D52" s="156"/>
      <c r="E52" s="157"/>
      <c r="F52" s="158"/>
      <c r="G52" s="158"/>
      <c r="H52" s="159"/>
      <c r="I52" s="159"/>
      <c r="J52" s="156"/>
      <c r="K52" s="160"/>
      <c r="L52" s="161"/>
      <c r="M52" s="156"/>
      <c r="N52" s="153"/>
    </row>
    <row r="53" spans="1:15" s="162" customFormat="1" x14ac:dyDescent="0.25">
      <c r="A53" s="154"/>
      <c r="B53" s="155"/>
      <c r="C53" s="155"/>
      <c r="D53" s="156"/>
      <c r="E53" s="157"/>
      <c r="F53" s="158"/>
      <c r="G53" s="158"/>
      <c r="H53" s="159"/>
      <c r="I53" s="159"/>
      <c r="J53" s="156"/>
      <c r="K53" s="160"/>
      <c r="L53" s="161"/>
      <c r="M53" s="156"/>
      <c r="N53" s="153"/>
    </row>
    <row r="54" spans="1:15" s="162" customFormat="1" x14ac:dyDescent="0.25">
      <c r="A54" s="154"/>
      <c r="B54" s="155"/>
      <c r="C54" s="155"/>
      <c r="D54" s="156"/>
      <c r="E54" s="157"/>
      <c r="F54" s="158"/>
      <c r="G54" s="163"/>
      <c r="H54" s="159"/>
      <c r="I54" s="159"/>
      <c r="J54" s="156"/>
      <c r="K54" s="160"/>
      <c r="L54" s="161"/>
      <c r="M54" s="156"/>
      <c r="N54" s="153"/>
    </row>
    <row r="55" spans="1:15" s="162" customFormat="1" x14ac:dyDescent="0.25">
      <c r="A55" s="154"/>
      <c r="B55" s="155"/>
      <c r="C55" s="155"/>
      <c r="D55" s="156"/>
      <c r="E55" s="157"/>
      <c r="F55" s="158"/>
      <c r="G55" s="163"/>
      <c r="H55" s="159"/>
      <c r="I55" s="159"/>
      <c r="J55" s="156"/>
      <c r="K55" s="160"/>
      <c r="L55" s="161"/>
      <c r="M55" s="156"/>
      <c r="N55" s="153"/>
    </row>
    <row r="56" spans="1:15" s="162" customFormat="1" x14ac:dyDescent="0.25">
      <c r="A56" s="154"/>
      <c r="B56" s="155"/>
      <c r="C56" s="155"/>
      <c r="D56" s="156"/>
      <c r="E56" s="157"/>
      <c r="F56" s="158"/>
      <c r="G56" s="158"/>
      <c r="H56" s="159"/>
      <c r="I56" s="159"/>
      <c r="J56" s="156"/>
      <c r="K56" s="160"/>
      <c r="L56" s="161"/>
      <c r="M56" s="156"/>
      <c r="N56" s="153"/>
    </row>
    <row r="57" spans="1:15" s="162" customFormat="1" x14ac:dyDescent="0.25">
      <c r="A57" s="154"/>
      <c r="B57" s="155"/>
      <c r="C57" s="155"/>
      <c r="D57" s="156"/>
      <c r="E57" s="157"/>
      <c r="F57" s="158"/>
      <c r="G57" s="163"/>
      <c r="H57" s="159"/>
      <c r="I57" s="159"/>
      <c r="J57" s="156"/>
      <c r="K57" s="160"/>
      <c r="L57" s="161"/>
      <c r="M57" s="156"/>
      <c r="N57" s="153"/>
    </row>
    <row r="58" spans="1:15" x14ac:dyDescent="0.25">
      <c r="A58" s="154"/>
      <c r="B58" s="155"/>
      <c r="C58" s="155"/>
      <c r="D58" s="156"/>
      <c r="E58" s="157"/>
      <c r="F58" s="158"/>
      <c r="G58" s="163"/>
      <c r="H58" s="159"/>
      <c r="I58" s="159"/>
      <c r="J58" s="156"/>
      <c r="K58" s="160"/>
      <c r="L58" s="161"/>
      <c r="M58" s="156"/>
      <c r="N58" s="153"/>
      <c r="O58" s="162"/>
    </row>
    <row r="59" spans="1:15" x14ac:dyDescent="0.25">
      <c r="A59" s="154"/>
      <c r="B59" s="155"/>
      <c r="C59" s="155"/>
      <c r="D59" s="156"/>
      <c r="E59" s="157"/>
      <c r="F59" s="158"/>
      <c r="G59" s="158"/>
      <c r="H59" s="159"/>
      <c r="I59" s="159"/>
      <c r="J59" s="156"/>
      <c r="K59" s="160"/>
      <c r="L59" s="161"/>
      <c r="M59" s="156"/>
      <c r="N59" s="153"/>
      <c r="O59" s="162"/>
    </row>
    <row r="60" spans="1:15" x14ac:dyDescent="0.25">
      <c r="A60" s="154"/>
      <c r="B60" s="155"/>
      <c r="C60" s="155"/>
      <c r="D60" s="156"/>
      <c r="E60" s="157"/>
      <c r="F60" s="158"/>
      <c r="G60" s="158"/>
      <c r="H60" s="159"/>
      <c r="I60" s="159"/>
      <c r="J60" s="156"/>
      <c r="K60" s="160"/>
      <c r="L60" s="161"/>
      <c r="M60" s="156"/>
      <c r="N60" s="153"/>
      <c r="O60" s="162"/>
    </row>
    <row r="61" spans="1:15" x14ac:dyDescent="0.25">
      <c r="A61" s="154"/>
      <c r="B61" s="155"/>
      <c r="C61" s="155"/>
      <c r="D61" s="156"/>
      <c r="E61" s="157"/>
      <c r="F61" s="158"/>
      <c r="G61" s="163"/>
      <c r="H61" s="159"/>
      <c r="I61" s="159"/>
      <c r="J61" s="156"/>
      <c r="K61" s="160"/>
      <c r="L61" s="161"/>
      <c r="M61" s="156"/>
      <c r="N61" s="153"/>
      <c r="O61" s="162"/>
    </row>
    <row r="62" spans="1:15" x14ac:dyDescent="0.25">
      <c r="A62" s="154"/>
      <c r="B62" s="155"/>
      <c r="C62" s="155"/>
      <c r="D62" s="156"/>
      <c r="E62" s="157"/>
      <c r="F62" s="158"/>
      <c r="G62" s="163"/>
      <c r="H62" s="159"/>
      <c r="I62" s="159"/>
      <c r="J62" s="156"/>
      <c r="K62" s="160"/>
      <c r="L62" s="161"/>
      <c r="M62" s="156"/>
      <c r="N62" s="153"/>
      <c r="O62" s="162"/>
    </row>
    <row r="63" spans="1:15" x14ac:dyDescent="0.25">
      <c r="A63" s="154"/>
      <c r="B63" s="155"/>
      <c r="C63" s="155"/>
      <c r="D63" s="156"/>
      <c r="E63" s="157"/>
      <c r="F63" s="158"/>
      <c r="G63" s="163"/>
      <c r="H63" s="159"/>
      <c r="I63" s="159"/>
      <c r="J63" s="156"/>
      <c r="K63" s="160"/>
      <c r="L63" s="161"/>
      <c r="M63" s="156"/>
      <c r="N63" s="153"/>
      <c r="O63" s="162"/>
    </row>
    <row r="64" spans="1:15" x14ac:dyDescent="0.25">
      <c r="A64" s="154"/>
      <c r="B64" s="155"/>
      <c r="C64" s="155"/>
      <c r="D64" s="156"/>
      <c r="E64" s="157"/>
      <c r="F64" s="158"/>
      <c r="G64" s="163"/>
      <c r="H64" s="159"/>
      <c r="I64" s="159"/>
      <c r="J64" s="156"/>
      <c r="K64" s="160"/>
      <c r="L64" s="161"/>
      <c r="M64" s="156"/>
      <c r="N64" s="153"/>
      <c r="O64" s="162"/>
    </row>
  </sheetData>
  <mergeCells count="4">
    <mergeCell ref="A9:E9"/>
    <mergeCell ref="B18:D18"/>
    <mergeCell ref="A35:B35"/>
    <mergeCell ref="A36:B36"/>
  </mergeCells>
  <pageMargins left="0.7" right="0.7" top="0.75" bottom="0.75" header="0.3" footer="0.3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9153" r:id="rId4">
          <objectPr defaultSize="0" autoPict="0" r:id="rId5">
            <anchor moveWithCells="1" sizeWithCells="1">
              <from>
                <xdr:col>2</xdr:col>
                <xdr:colOff>304800</xdr:colOff>
                <xdr:row>4</xdr:row>
                <xdr:rowOff>114300</xdr:rowOff>
              </from>
              <to>
                <xdr:col>2</xdr:col>
                <xdr:colOff>1343025</xdr:colOff>
                <xdr:row>8</xdr:row>
                <xdr:rowOff>0</xdr:rowOff>
              </to>
            </anchor>
          </objectPr>
        </oleObject>
      </mc:Choice>
      <mc:Fallback>
        <oleObject progId="Word.Picture.8" shapeId="491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 POR PAGAR SEPT.2021</vt:lpstr>
      <vt:lpstr> SALDO POR ANT. SEPT.2021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</dc:creator>
  <cp:lastModifiedBy>Rosayddel</cp:lastModifiedBy>
  <cp:lastPrinted>2021-10-08T15:04:31Z</cp:lastPrinted>
  <dcterms:created xsi:type="dcterms:W3CDTF">2017-08-04T18:05:36Z</dcterms:created>
  <dcterms:modified xsi:type="dcterms:W3CDTF">2021-10-08T20:09:17Z</dcterms:modified>
</cp:coreProperties>
</file>