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drawings/drawing11.xml" ContentType="application/vnd.openxmlformats-officedocument.drawing+xml"/>
  <Override PartName="/xl/embeddings/oleObject12.bin" ContentType="application/vnd.openxmlformats-officedocument.oleObject"/>
  <Override PartName="/xl/drawings/drawing12.xml" ContentType="application/vnd.openxmlformats-officedocument.drawing+xml"/>
  <Override PartName="/xl/embeddings/oleObject13.bin" ContentType="application/vnd.openxmlformats-officedocument.oleObject"/>
  <Override PartName="/xl/drawings/drawing13.xml" ContentType="application/vnd.openxmlformats-officedocument.drawing+xml"/>
  <Override PartName="/xl/embeddings/oleObject14.bin" ContentType="application/vnd.openxmlformats-officedocument.oleObject"/>
  <Override PartName="/xl/drawings/drawing14.xml" ContentType="application/vnd.openxmlformats-officedocument.drawing+xml"/>
  <Override PartName="/xl/embeddings/oleObject15.bin" ContentType="application/vnd.openxmlformats-officedocument.oleObject"/>
  <Override PartName="/xl/drawings/drawing15.xml" ContentType="application/vnd.openxmlformats-officedocument.drawing+xml"/>
  <Override PartName="/xl/embeddings/oleObject1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iomara\Desktop\CTAS POR PAGAR 2021\"/>
    </mc:Choice>
  </mc:AlternateContent>
  <bookViews>
    <workbookView xWindow="-120" yWindow="-120" windowWidth="20730" windowHeight="11160" firstSheet="11" activeTab="13"/>
  </bookViews>
  <sheets>
    <sheet name=" SALDO ANT. MAYO" sheetId="20" r:id="rId1"/>
    <sheet name="CXP MAYO 21." sheetId="19" r:id="rId2"/>
    <sheet name="CTA POR PAGAR JUNIO2021" sheetId="21" r:id="rId3"/>
    <sheet name="Hoja1" sheetId="22" r:id="rId4"/>
    <sheet name="SALDO ANT. JUNIO 2021." sheetId="15" r:id="rId5"/>
    <sheet name="SALDOS ANT. JULIO2021" sheetId="24" r:id="rId6"/>
    <sheet name="CTAS PPAGAR JULIO2021" sheetId="23" r:id="rId7"/>
    <sheet name="ctas ppagar AGOSTO 2021." sheetId="25" r:id="rId8"/>
    <sheet name="CTAS POR PAGAR SEPT.2021" sheetId="27" r:id="rId9"/>
    <sheet name=" SALDO POR ANT. SEPT.2021" sheetId="28" r:id="rId10"/>
    <sheet name="SALDO ANT. AGOSTO 2021" sheetId="26" r:id="rId11"/>
    <sheet name="CTAS POR PAGAR OCTUBRE 2021" sheetId="30" r:id="rId12"/>
    <sheet name="CTAS POR PAGAR NOV. 2021." sheetId="32" r:id="rId13"/>
    <sheet name="SALDO ANT. NOV. 2021." sheetId="33" r:id="rId14"/>
    <sheet name=" SALDO ANT. COTUBRE 2021." sheetId="31" r:id="rId15"/>
  </sheets>
  <calcPr calcId="152511"/>
</workbook>
</file>

<file path=xl/calcChain.xml><?xml version="1.0" encoding="utf-8"?>
<calcChain xmlns="http://schemas.openxmlformats.org/spreadsheetml/2006/main">
  <c r="M164" i="32" l="1"/>
  <c r="M94" i="32" l="1"/>
  <c r="M100" i="32"/>
  <c r="M167" i="32"/>
  <c r="J167" i="32"/>
  <c r="D167" i="32"/>
  <c r="D164" i="32"/>
  <c r="J164" i="32"/>
  <c r="M155" i="32"/>
  <c r="J155" i="32"/>
  <c r="D155" i="32"/>
  <c r="M65" i="32"/>
  <c r="J65" i="32"/>
  <c r="D65" i="32"/>
  <c r="M161" i="32"/>
  <c r="J161" i="32"/>
  <c r="D161" i="32"/>
  <c r="M158" i="32"/>
  <c r="J158" i="32"/>
  <c r="D158" i="32"/>
  <c r="J100" i="32"/>
  <c r="M151" i="32"/>
  <c r="J151" i="32"/>
  <c r="D151" i="32"/>
  <c r="M148" i="32"/>
  <c r="J148" i="32"/>
  <c r="D148" i="32"/>
  <c r="M114" i="32"/>
  <c r="J114" i="32"/>
  <c r="D114" i="32"/>
  <c r="M137" i="32"/>
  <c r="J137" i="32"/>
  <c r="D137" i="32"/>
  <c r="D59" i="32"/>
  <c r="J59" i="32"/>
  <c r="M59" i="32"/>
  <c r="J123" i="32" l="1"/>
  <c r="M123" i="32"/>
  <c r="D123" i="32"/>
  <c r="M78" i="32"/>
  <c r="M169" i="32" s="1"/>
  <c r="J78" i="32"/>
  <c r="J169" i="32" s="1"/>
  <c r="D78" i="32"/>
  <c r="D169" i="32" s="1"/>
  <c r="M118" i="32"/>
  <c r="J118" i="32"/>
  <c r="D118" i="32"/>
  <c r="M69" i="32"/>
  <c r="D69" i="32"/>
  <c r="J69" i="32"/>
  <c r="M107" i="32"/>
  <c r="J107" i="32"/>
  <c r="D107" i="32"/>
  <c r="D104" i="32"/>
  <c r="J104" i="32"/>
  <c r="M104" i="32"/>
  <c r="J94" i="32"/>
  <c r="M90" i="32"/>
  <c r="J90" i="32"/>
  <c r="D90" i="32"/>
  <c r="D100" i="32"/>
  <c r="C30" i="33" l="1"/>
  <c r="B16" i="33"/>
  <c r="M145" i="32"/>
  <c r="J145" i="32"/>
  <c r="D145" i="32"/>
  <c r="M139" i="32"/>
  <c r="J139" i="32"/>
  <c r="D139" i="32"/>
  <c r="M133" i="32"/>
  <c r="J133" i="32"/>
  <c r="D133" i="32"/>
  <c r="M97" i="32"/>
  <c r="J97" i="32"/>
  <c r="D97" i="32"/>
  <c r="M84" i="32"/>
  <c r="J84" i="32"/>
  <c r="D84" i="32"/>
  <c r="M53" i="32"/>
  <c r="D53" i="32"/>
  <c r="J52" i="32"/>
  <c r="J51" i="32"/>
  <c r="J50" i="32"/>
  <c r="J48" i="32"/>
  <c r="J47" i="32"/>
  <c r="J46" i="32"/>
  <c r="J45" i="32"/>
  <c r="J44" i="32"/>
  <c r="J43" i="32"/>
  <c r="J42" i="32"/>
  <c r="J41" i="32"/>
  <c r="J40" i="32"/>
  <c r="J39" i="32"/>
  <c r="J38" i="32"/>
  <c r="J37" i="32"/>
  <c r="J36" i="32"/>
  <c r="J35" i="32"/>
  <c r="J34" i="32"/>
  <c r="J33" i="32"/>
  <c r="J32" i="32"/>
  <c r="J31" i="32"/>
  <c r="J30" i="32"/>
  <c r="J29" i="32"/>
  <c r="J28" i="32"/>
  <c r="J27" i="32"/>
  <c r="J26" i="32"/>
  <c r="J25" i="32"/>
  <c r="J24" i="32"/>
  <c r="J23" i="32"/>
  <c r="J22" i="32"/>
  <c r="J21" i="32"/>
  <c r="M19" i="32"/>
  <c r="D19" i="32"/>
  <c r="J18" i="32"/>
  <c r="J17" i="32"/>
  <c r="J16" i="32"/>
  <c r="J15" i="32"/>
  <c r="J14" i="32"/>
  <c r="J13" i="32"/>
  <c r="J12" i="32"/>
  <c r="J11" i="32"/>
  <c r="J10" i="32"/>
  <c r="J19" i="32" l="1"/>
  <c r="J53" i="32"/>
  <c r="M84" i="30"/>
  <c r="J69" i="30"/>
  <c r="M69" i="30"/>
  <c r="M90" i="30"/>
  <c r="M105" i="30"/>
  <c r="J105" i="30"/>
  <c r="D105" i="30"/>
  <c r="D69" i="30"/>
  <c r="J62" i="30"/>
  <c r="D62" i="30"/>
  <c r="M102" i="30"/>
  <c r="J102" i="30"/>
  <c r="D102" i="30"/>
  <c r="M65" i="30"/>
  <c r="J65" i="30"/>
  <c r="D65" i="30"/>
  <c r="J90" i="30"/>
  <c r="D90" i="30"/>
  <c r="M99" i="30"/>
  <c r="J99" i="30"/>
  <c r="D99" i="30"/>
  <c r="M134" i="30" l="1"/>
  <c r="J134" i="30"/>
  <c r="D134" i="30"/>
  <c r="C71" i="28"/>
  <c r="D84" i="30"/>
  <c r="D79" i="30"/>
  <c r="J79" i="30"/>
  <c r="M79" i="30"/>
  <c r="M96" i="30"/>
  <c r="J96" i="30"/>
  <c r="D96" i="30"/>
  <c r="M109" i="30"/>
  <c r="J109" i="30"/>
  <c r="D109" i="30"/>
  <c r="C171" i="32" l="1"/>
  <c r="C30" i="31"/>
  <c r="B16" i="31"/>
  <c r="M128" i="30"/>
  <c r="J128" i="30"/>
  <c r="D128" i="30"/>
  <c r="M125" i="30"/>
  <c r="J125" i="30"/>
  <c r="D125" i="30"/>
  <c r="M122" i="30"/>
  <c r="J122" i="30"/>
  <c r="D122" i="30"/>
  <c r="M112" i="30"/>
  <c r="J112" i="30"/>
  <c r="D112" i="30"/>
  <c r="J84" i="30"/>
  <c r="M76" i="30"/>
  <c r="J76" i="30"/>
  <c r="D76" i="30"/>
  <c r="M73" i="30"/>
  <c r="J73" i="30"/>
  <c r="D73" i="30"/>
  <c r="M59" i="30"/>
  <c r="J59" i="30"/>
  <c r="D59" i="30"/>
  <c r="M53" i="30"/>
  <c r="D53" i="30"/>
  <c r="J52" i="30"/>
  <c r="J51" i="30"/>
  <c r="J50" i="30"/>
  <c r="J48" i="30"/>
  <c r="J47" i="30"/>
  <c r="J46" i="30"/>
  <c r="J45" i="30"/>
  <c r="J44" i="30"/>
  <c r="J43" i="30"/>
  <c r="J42" i="30"/>
  <c r="J41" i="30"/>
  <c r="J40" i="30"/>
  <c r="J39" i="30"/>
  <c r="J38" i="30"/>
  <c r="J37" i="30"/>
  <c r="J36" i="30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M19" i="30"/>
  <c r="D19" i="30"/>
  <c r="J18" i="30"/>
  <c r="J17" i="30"/>
  <c r="J16" i="30"/>
  <c r="J15" i="30"/>
  <c r="J14" i="30"/>
  <c r="J13" i="30"/>
  <c r="J12" i="30"/>
  <c r="J11" i="30"/>
  <c r="J10" i="30"/>
  <c r="D136" i="30" l="1"/>
  <c r="M136" i="30"/>
  <c r="J19" i="30"/>
  <c r="J53" i="30"/>
  <c r="B15" i="28"/>
  <c r="M142" i="27"/>
  <c r="J142" i="27"/>
  <c r="D142" i="27"/>
  <c r="M131" i="27"/>
  <c r="J131" i="27"/>
  <c r="D131" i="27"/>
  <c r="M128" i="27"/>
  <c r="J128" i="27"/>
  <c r="D128" i="27"/>
  <c r="M124" i="27" l="1"/>
  <c r="J124" i="27"/>
  <c r="D124" i="27"/>
  <c r="M121" i="27"/>
  <c r="J121" i="27"/>
  <c r="D121" i="27"/>
  <c r="J73" i="27" l="1"/>
  <c r="M73" i="27"/>
  <c r="D73" i="27" l="1"/>
  <c r="D82" i="27"/>
  <c r="J82" i="27"/>
  <c r="M82" i="27"/>
  <c r="C29" i="28"/>
  <c r="M134" i="27"/>
  <c r="J134" i="27"/>
  <c r="D134" i="27"/>
  <c r="M115" i="27"/>
  <c r="J115" i="27"/>
  <c r="D115" i="27"/>
  <c r="M112" i="27"/>
  <c r="J112" i="27"/>
  <c r="D112" i="27"/>
  <c r="M85" i="27"/>
  <c r="J85" i="27"/>
  <c r="D85" i="27"/>
  <c r="M106" i="27"/>
  <c r="J106" i="27"/>
  <c r="D106" i="27"/>
  <c r="D101" i="27"/>
  <c r="J101" i="27"/>
  <c r="M101" i="27"/>
  <c r="M97" i="27"/>
  <c r="J97" i="27"/>
  <c r="D97" i="27"/>
  <c r="M79" i="27"/>
  <c r="J79" i="27"/>
  <c r="D79" i="27"/>
  <c r="M141" i="27"/>
  <c r="J141" i="27"/>
  <c r="D141" i="27"/>
  <c r="M87" i="27" l="1"/>
  <c r="J87" i="27"/>
  <c r="D87" i="27"/>
  <c r="M61" i="27"/>
  <c r="J61" i="27"/>
  <c r="D61" i="27"/>
  <c r="M58" i="27"/>
  <c r="J58" i="27"/>
  <c r="D58" i="27"/>
  <c r="M53" i="27"/>
  <c r="D53" i="27"/>
  <c r="J52" i="27"/>
  <c r="J51" i="27"/>
  <c r="J50" i="27"/>
  <c r="J48" i="27"/>
  <c r="J47" i="27"/>
  <c r="J46" i="27"/>
  <c r="J45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M19" i="27"/>
  <c r="D19" i="27"/>
  <c r="J18" i="27"/>
  <c r="J17" i="27"/>
  <c r="J16" i="27"/>
  <c r="J15" i="27"/>
  <c r="J14" i="27"/>
  <c r="J13" i="27"/>
  <c r="J12" i="27"/>
  <c r="J11" i="27"/>
  <c r="J10" i="27"/>
  <c r="J19" i="27" l="1"/>
  <c r="J53" i="27"/>
  <c r="M88" i="25"/>
  <c r="J88" i="25"/>
  <c r="D88" i="25"/>
  <c r="C26" i="26"/>
  <c r="B12" i="26"/>
  <c r="D70" i="25"/>
  <c r="J70" i="25"/>
  <c r="M70" i="25"/>
  <c r="M77" i="25"/>
  <c r="J77" i="25"/>
  <c r="D77" i="25"/>
  <c r="J85" i="25"/>
  <c r="M85" i="25"/>
  <c r="D85" i="25"/>
  <c r="M79" i="25"/>
  <c r="J79" i="25"/>
  <c r="D79" i="25"/>
  <c r="D74" i="25"/>
  <c r="M74" i="25"/>
  <c r="J74" i="25"/>
  <c r="M87" i="25"/>
  <c r="J87" i="25"/>
  <c r="M64" i="25"/>
  <c r="J64" i="25"/>
  <c r="D64" i="25"/>
  <c r="M61" i="25"/>
  <c r="J61" i="25"/>
  <c r="D61" i="25"/>
  <c r="M56" i="25"/>
  <c r="D56" i="25"/>
  <c r="J55" i="25"/>
  <c r="J54" i="25"/>
  <c r="J53" i="25"/>
  <c r="J52" i="25"/>
  <c r="J51" i="25"/>
  <c r="J50" i="25"/>
  <c r="J49" i="25"/>
  <c r="J48" i="25"/>
  <c r="J47" i="25"/>
  <c r="J46" i="25"/>
  <c r="J45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M22" i="25"/>
  <c r="D22" i="25"/>
  <c r="J21" i="25"/>
  <c r="J20" i="25"/>
  <c r="J19" i="25"/>
  <c r="J18" i="25"/>
  <c r="J17" i="25"/>
  <c r="J16" i="25"/>
  <c r="J15" i="25"/>
  <c r="J14" i="25"/>
  <c r="J13" i="25"/>
  <c r="J22" i="25" l="1"/>
  <c r="J56" i="25"/>
  <c r="D110" i="23"/>
  <c r="J90" i="23"/>
  <c r="J94" i="23"/>
  <c r="D90" i="23"/>
  <c r="D100" i="23"/>
  <c r="D97" i="23"/>
  <c r="D94" i="23"/>
  <c r="D86" i="23"/>
  <c r="D78" i="23"/>
  <c r="D72" i="23"/>
  <c r="D60" i="23"/>
  <c r="D53" i="23"/>
  <c r="D19" i="23"/>
  <c r="M60" i="23"/>
  <c r="M86" i="23"/>
  <c r="J60" i="23"/>
  <c r="M110" i="23"/>
  <c r="J110" i="23"/>
  <c r="M103" i="23"/>
  <c r="J103" i="23"/>
  <c r="J80" i="23"/>
  <c r="J86" i="23" s="1"/>
  <c r="D111" i="23" l="1"/>
  <c r="J56" i="23"/>
  <c r="M78" i="23"/>
  <c r="J78" i="23"/>
  <c r="M100" i="23"/>
  <c r="J100" i="23"/>
  <c r="M94" i="23"/>
  <c r="M97" i="23"/>
  <c r="M90" i="23"/>
  <c r="M72" i="23"/>
  <c r="J72" i="23"/>
  <c r="B10" i="24"/>
  <c r="C24" i="24"/>
  <c r="M53" i="23" l="1"/>
  <c r="J52" i="23"/>
  <c r="J51" i="23"/>
  <c r="J50" i="23"/>
  <c r="J49" i="23"/>
  <c r="J48" i="23"/>
  <c r="J47" i="23"/>
  <c r="J46" i="23"/>
  <c r="J45" i="23"/>
  <c r="J44" i="23"/>
  <c r="J43" i="23"/>
  <c r="J42" i="23"/>
  <c r="J41" i="23"/>
  <c r="J40" i="23"/>
  <c r="J39" i="23"/>
  <c r="J38" i="23"/>
  <c r="J37" i="23"/>
  <c r="J36" i="23"/>
  <c r="J35" i="23"/>
  <c r="J34" i="23"/>
  <c r="J33" i="23"/>
  <c r="J32" i="23"/>
  <c r="J31" i="23"/>
  <c r="J30" i="23"/>
  <c r="J29" i="23"/>
  <c r="J28" i="23"/>
  <c r="J27" i="23"/>
  <c r="J26" i="23"/>
  <c r="J25" i="23"/>
  <c r="J24" i="23"/>
  <c r="J23" i="23"/>
  <c r="J22" i="23"/>
  <c r="J21" i="23"/>
  <c r="M19" i="23"/>
  <c r="M111" i="23" s="1"/>
  <c r="J18" i="23"/>
  <c r="J17" i="23"/>
  <c r="J16" i="23"/>
  <c r="J15" i="23"/>
  <c r="J14" i="23"/>
  <c r="J13" i="23"/>
  <c r="J12" i="23"/>
  <c r="J11" i="23"/>
  <c r="J10" i="23"/>
  <c r="M110" i="22"/>
  <c r="J110" i="22"/>
  <c r="D110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M87" i="21"/>
  <c r="J87" i="21"/>
  <c r="D87" i="21"/>
  <c r="M90" i="21"/>
  <c r="J90" i="21"/>
  <c r="D90" i="21"/>
  <c r="M93" i="21"/>
  <c r="J93" i="21"/>
  <c r="D93" i="21"/>
  <c r="M115" i="21"/>
  <c r="J115" i="21"/>
  <c r="D115" i="21"/>
  <c r="M117" i="21"/>
  <c r="J117" i="21"/>
  <c r="D117" i="21"/>
  <c r="M120" i="21"/>
  <c r="J120" i="21"/>
  <c r="D120" i="21"/>
  <c r="M126" i="21"/>
  <c r="J126" i="21"/>
  <c r="D126" i="21"/>
  <c r="M153" i="21"/>
  <c r="J153" i="21"/>
  <c r="D153" i="21"/>
  <c r="M150" i="21"/>
  <c r="J150" i="21"/>
  <c r="D150" i="21"/>
  <c r="M143" i="21"/>
  <c r="J143" i="21"/>
  <c r="D143" i="21"/>
  <c r="M136" i="21"/>
  <c r="J136" i="21"/>
  <c r="D136" i="21"/>
  <c r="J112" i="21"/>
  <c r="D112" i="21"/>
  <c r="M112" i="21"/>
  <c r="M104" i="21"/>
  <c r="J104" i="21"/>
  <c r="D104" i="21"/>
  <c r="M84" i="21"/>
  <c r="J84" i="21"/>
  <c r="D84" i="21"/>
  <c r="M74" i="21"/>
  <c r="J74" i="21"/>
  <c r="D74" i="21"/>
  <c r="M68" i="21"/>
  <c r="J68" i="21"/>
  <c r="D68" i="21"/>
  <c r="M63" i="21"/>
  <c r="J63" i="21"/>
  <c r="D63" i="21"/>
  <c r="M59" i="21"/>
  <c r="J59" i="21"/>
  <c r="D59" i="21"/>
  <c r="M53" i="21"/>
  <c r="D53" i="21"/>
  <c r="M19" i="21"/>
  <c r="D19" i="21"/>
  <c r="C24" i="15"/>
  <c r="J53" i="23" l="1"/>
  <c r="J19" i="23"/>
  <c r="M154" i="21"/>
  <c r="D154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18" i="21"/>
  <c r="J17" i="21"/>
  <c r="J16" i="21"/>
  <c r="J15" i="21"/>
  <c r="J14" i="21"/>
  <c r="J13" i="21"/>
  <c r="J12" i="21"/>
  <c r="J11" i="21"/>
  <c r="J10" i="21"/>
  <c r="M84" i="20"/>
  <c r="D84" i="20"/>
  <c r="J50" i="20"/>
  <c r="J49" i="20"/>
  <c r="J48" i="20"/>
  <c r="J47" i="20"/>
  <c r="J46" i="20"/>
  <c r="J45" i="20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J10" i="20"/>
  <c r="J84" i="20" s="1"/>
  <c r="J111" i="23" l="1"/>
  <c r="J53" i="21"/>
  <c r="J19" i="21"/>
  <c r="M84" i="19"/>
  <c r="D84" i="19"/>
  <c r="J154" i="21" l="1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0" i="19"/>
  <c r="J84" i="19" l="1"/>
  <c r="B10" i="15" l="1"/>
</calcChain>
</file>

<file path=xl/sharedStrings.xml><?xml version="1.0" encoding="utf-8"?>
<sst xmlns="http://schemas.openxmlformats.org/spreadsheetml/2006/main" count="6191" uniqueCount="555">
  <si>
    <t>DIRECCION GENERAL DE GANADERIA</t>
  </si>
  <si>
    <t>FACTURA NUM.</t>
  </si>
  <si>
    <t>PROVEEDOR</t>
  </si>
  <si>
    <t>CONCEPTO</t>
  </si>
  <si>
    <t>MONTO</t>
  </si>
  <si>
    <t>CONDICION PAGO</t>
  </si>
  <si>
    <t>FECHA FACTURA</t>
  </si>
  <si>
    <t>FECHA REC.</t>
  </si>
  <si>
    <t>ABONO</t>
  </si>
  <si>
    <t>BALANCE PENDIENTE  POR PAGAR</t>
  </si>
  <si>
    <t>OBSERVS.</t>
  </si>
  <si>
    <t xml:space="preserve">DPTO. FINANCIERO </t>
  </si>
  <si>
    <t xml:space="preserve">REVISADO POR </t>
  </si>
  <si>
    <t xml:space="preserve">CODIFIC. </t>
  </si>
  <si>
    <t xml:space="preserve">DETALLE DE LA CODIFIC. </t>
  </si>
  <si>
    <t xml:space="preserve">VALOR </t>
  </si>
  <si>
    <t xml:space="preserve">FECHA LIMITE DE PAGO </t>
  </si>
  <si>
    <t>DIRECCION ADMINIST. FINANCIERA</t>
  </si>
  <si>
    <t>AUTORIZAD0</t>
  </si>
  <si>
    <t>2.3.1.2.01</t>
  </si>
  <si>
    <t xml:space="preserve"> Alimentos para animales</t>
  </si>
  <si>
    <t>BALANCE AL CIERRE DEL MES:</t>
  </si>
  <si>
    <t>MENOS:</t>
  </si>
  <si>
    <t>BALANCE DEL MES ANTERIOR</t>
  </si>
  <si>
    <t>MOVIMIENTO DEL MES</t>
  </si>
  <si>
    <t>OBSERVACIONES:</t>
  </si>
  <si>
    <t>ANTIGUEDAD DE SALDOS</t>
  </si>
  <si>
    <t>0-30 Dias :</t>
  </si>
  <si>
    <t>31-60 Dias:</t>
  </si>
  <si>
    <t>61-90 Dias:</t>
  </si>
  <si>
    <t>91-120 Dias:</t>
  </si>
  <si>
    <t>Mas de 120 Dias:</t>
  </si>
  <si>
    <t xml:space="preserve">TOTAL GRAL. </t>
  </si>
  <si>
    <t>B1500000151</t>
  </si>
  <si>
    <t>B1500001273</t>
  </si>
  <si>
    <t>PAGO CONSUMO COMBUSTIBLE DE ESTA DIGEGA.</t>
  </si>
  <si>
    <t>ESTACION GASOLINERA MARINO DOÑE</t>
  </si>
  <si>
    <t>2.3.7.1.01</t>
  </si>
  <si>
    <t xml:space="preserve">    Gasolina</t>
  </si>
  <si>
    <t>2.3.7.1.02</t>
  </si>
  <si>
    <t xml:space="preserve">    Gasoil</t>
  </si>
  <si>
    <t>B1500001284</t>
  </si>
  <si>
    <t xml:space="preserve">ESTACION GASOLINERA MARINO DOÑE, </t>
  </si>
  <si>
    <t xml:space="preserve">PAGO COMBUSTIBLE A VEHICULOS DE ESTA DIGEGA. </t>
  </si>
  <si>
    <t>CREDITO</t>
  </si>
  <si>
    <t>B1500001311</t>
  </si>
  <si>
    <t>B1500001318</t>
  </si>
  <si>
    <t>B1500001334</t>
  </si>
  <si>
    <t>B1500001345</t>
  </si>
  <si>
    <t>B1500001361</t>
  </si>
  <si>
    <t>B1500001370</t>
  </si>
  <si>
    <t>B1500001379</t>
  </si>
  <si>
    <t>B1500001403</t>
  </si>
  <si>
    <t>B1500001414</t>
  </si>
  <si>
    <t>B1500001426</t>
  </si>
  <si>
    <t>B1500001433</t>
  </si>
  <si>
    <t>B1500001463</t>
  </si>
  <si>
    <t>GASOLINA</t>
  </si>
  <si>
    <t>B1500001449</t>
  </si>
  <si>
    <t>B1500001456</t>
  </si>
  <si>
    <t>COMPRA ALIMENTOS PARA ANIMALES DEL PROY. YSURA.</t>
  </si>
  <si>
    <t>YANINA RODRIGUEZ Y/O JOHANNY DE LA CRUZ</t>
  </si>
  <si>
    <t>AGRIFEED, S.A.S.</t>
  </si>
  <si>
    <t>B1500000152</t>
  </si>
  <si>
    <t>B1500000178</t>
  </si>
  <si>
    <t>B0100052673</t>
  </si>
  <si>
    <t>B0100052672</t>
  </si>
  <si>
    <t>B0100050953</t>
  </si>
  <si>
    <t>B0100050745</t>
  </si>
  <si>
    <t>B0100050645</t>
  </si>
  <si>
    <t>B0100050644</t>
  </si>
  <si>
    <t>LABORATORIO VETERINARIO CENTRAL</t>
  </si>
  <si>
    <t xml:space="preserve">2.3.4.2.01 </t>
  </si>
  <si>
    <t xml:space="preserve">Productos médicos para uso veterinario  </t>
  </si>
  <si>
    <t xml:space="preserve">KELVIA ALT. REYES B. </t>
  </si>
  <si>
    <t>DIV. CONTABILIDAD</t>
  </si>
  <si>
    <t>PREPARADO  POR</t>
  </si>
  <si>
    <t>LIC. JOSE A. BAEZ GIL</t>
  </si>
  <si>
    <t>TOTALES GENERALES</t>
  </si>
  <si>
    <t>31/05/2021</t>
  </si>
  <si>
    <t>B1500001299</t>
  </si>
  <si>
    <t>COMPRA TUBERCULINA PPD BOBINA, LOTE #01/19, PARA CONTINUAR CON LA VIGILANCIA DE LAS ENFS.  BAJO CONTROL.</t>
  </si>
  <si>
    <t>INVENTAGRI, SRL</t>
  </si>
  <si>
    <t>B1500000020</t>
  </si>
  <si>
    <t>2.3.5.5.01</t>
  </si>
  <si>
    <t>Articulos de Plasticos.</t>
  </si>
  <si>
    <t xml:space="preserve">COMPRA REACTIVOS Y MATERIAL GASTABLE, PRA EL PROG. U.A.T. , PARA LABORES MONITOREO Y ANALITICA DE LECHE . </t>
  </si>
  <si>
    <t>2.3.7.2.99</t>
  </si>
  <si>
    <t>Otros productos quimicos y conexos.</t>
  </si>
  <si>
    <t xml:space="preserve">Agua </t>
  </si>
  <si>
    <t>2.2.1.7.01</t>
  </si>
  <si>
    <t>B1500000177</t>
  </si>
  <si>
    <t>SANUT, (PANAL) S.A</t>
  </si>
  <si>
    <t>ALIMENTOS PARA ANIMALES DEL PROY. YSURA.</t>
  </si>
  <si>
    <t xml:space="preserve">Alimentos para animales. </t>
  </si>
  <si>
    <t>B1500000009</t>
  </si>
  <si>
    <t xml:space="preserve">AQUA LUX S.R.L. </t>
  </si>
  <si>
    <t>AGUA TOMAR</t>
  </si>
  <si>
    <t>2.3.1.1.01</t>
  </si>
  <si>
    <t xml:space="preserve">Alimentos Y bebidas  para personas. </t>
  </si>
  <si>
    <t>B1500000010</t>
  </si>
  <si>
    <t>B1500000011</t>
  </si>
  <si>
    <t>B1500097524</t>
  </si>
  <si>
    <t xml:space="preserve">COMPAÑÍA DOM. DE TELEFONOS. </t>
  </si>
  <si>
    <t xml:space="preserve">PAGO CENTRAL TELEFONICA DIGEGA. </t>
  </si>
  <si>
    <t>28/05/2021</t>
  </si>
  <si>
    <t>2.2.1.3.01</t>
  </si>
  <si>
    <t xml:space="preserve"> Teléfono local </t>
  </si>
  <si>
    <t>B1500000749</t>
  </si>
  <si>
    <t>ASOC. DOM. PRODUCTORES DE LECHE "APROLECHE"</t>
  </si>
  <si>
    <t>C/PACAS DE HIERBA</t>
  </si>
  <si>
    <t>B1500016952</t>
  </si>
  <si>
    <t>SANTO DOMINGO MOTORS, S.A.</t>
  </si>
  <si>
    <t>MANTEN. A VEH. DEL DIRECTOR .</t>
  </si>
  <si>
    <t>2.2.7.2.06</t>
  </si>
  <si>
    <t xml:space="preserve"> Manten. y Repar. de equipos Transporte, tracción y elevación </t>
  </si>
  <si>
    <t>15/05/2021</t>
  </si>
  <si>
    <t>RELACION FACTURAS PENDIENTES DE PAGO AL 31 DE MAYO 2021.</t>
  </si>
  <si>
    <t>B1500218749</t>
  </si>
  <si>
    <t>EDESUR</t>
  </si>
  <si>
    <t xml:space="preserve">PAGO ENERGIA ELECTRICA, MES DE MAYO  DE ESTA DIGEGA. </t>
  </si>
  <si>
    <t>2.2.1.6.01</t>
  </si>
  <si>
    <t xml:space="preserve"> Energía eléctrica</t>
  </si>
  <si>
    <t xml:space="preserve">PAGO FACTURACION  TELEFONICA DIGEGA. </t>
  </si>
  <si>
    <t>B1500097527</t>
  </si>
  <si>
    <t>B1500098946</t>
  </si>
  <si>
    <t>B1500098948</t>
  </si>
  <si>
    <t>B1500000158</t>
  </si>
  <si>
    <t>AZU EXQUISITE CATERING AND MORE, SRL</t>
  </si>
  <si>
    <t>COMPRA REFRIGERIO P-REUNION OPERATIVA</t>
  </si>
  <si>
    <t>25/05/2021</t>
  </si>
  <si>
    <t>B1500000169</t>
  </si>
  <si>
    <t>PIMIENTA CAYENA</t>
  </si>
  <si>
    <t>2.2.9.2.01</t>
  </si>
  <si>
    <t>Servicios de alimentacion.  (Alimentos ya cocidos o cocinados)</t>
  </si>
  <si>
    <t>B1500002394</t>
  </si>
  <si>
    <t>COMPU OFFICE DOMINICANA.</t>
  </si>
  <si>
    <t>C/SILLON EJECUTIVO PARA ENC.CUARENTENA ANIMAL.</t>
  </si>
  <si>
    <t>2.6.1.1.01</t>
  </si>
  <si>
    <t xml:space="preserve"> Muebles de oficina y estantería  </t>
  </si>
  <si>
    <t>B1500000200</t>
  </si>
  <si>
    <t>GRUPO TIMOTEO, S.R.L.</t>
  </si>
  <si>
    <t xml:space="preserve">COMPRA REPUESTOSMENORES, GOMAS Y MAT. ELECTRICOS </t>
  </si>
  <si>
    <t>21/05/2021</t>
  </si>
  <si>
    <t>2.3.9.6.01</t>
  </si>
  <si>
    <t xml:space="preserve"> Productos eléctricos y afines </t>
  </si>
  <si>
    <t xml:space="preserve"> 2.3.9.8.01</t>
  </si>
  <si>
    <t xml:space="preserve"> Repuestos y accesorios menores </t>
  </si>
  <si>
    <t>2.3.5.3.01</t>
  </si>
  <si>
    <t xml:space="preserve"> Llantas y neumáticos </t>
  </si>
  <si>
    <t>B1500000596</t>
  </si>
  <si>
    <t>CENTRO XPERT, SRL</t>
  </si>
  <si>
    <t xml:space="preserve">C/EQUIPOS DE COMPUTOS </t>
  </si>
  <si>
    <t>2.6.1.3.01</t>
  </si>
  <si>
    <t xml:space="preserve"> Equipos de cómputo</t>
  </si>
  <si>
    <t>30/06/2021</t>
  </si>
  <si>
    <t>27/05/2021</t>
  </si>
  <si>
    <t>B1500001301</t>
  </si>
  <si>
    <t xml:space="preserve">PAGO ESTUDIOS HISTOPATOLOGICOS. </t>
  </si>
  <si>
    <t>20/04/2021</t>
  </si>
  <si>
    <t>2.2.8.3.01</t>
  </si>
  <si>
    <t xml:space="preserve"> Servicios sanitarios médicos y veterinarios </t>
  </si>
  <si>
    <t>B1500001308</t>
  </si>
  <si>
    <t>22/04/2021</t>
  </si>
  <si>
    <t>B1500001298</t>
  </si>
  <si>
    <t>BIOLOGICOS</t>
  </si>
  <si>
    <t>13/04/2021</t>
  </si>
  <si>
    <t>13/047/2021</t>
  </si>
  <si>
    <t>B1500001278</t>
  </si>
  <si>
    <t>ISLA DOM. DE PETROLEO CORP.</t>
  </si>
  <si>
    <t>COMBUSTIBLE DE LAS REGS.PECUARIAS</t>
  </si>
  <si>
    <t>B1500066486</t>
  </si>
  <si>
    <t>B1500003449</t>
  </si>
  <si>
    <t xml:space="preserve">OFFITEK, SRL </t>
  </si>
  <si>
    <t xml:space="preserve">ADQ. TONERS </t>
  </si>
  <si>
    <t>18/05/2021</t>
  </si>
  <si>
    <t>2.3.9.2.01</t>
  </si>
  <si>
    <t xml:space="preserve"> Útiles de escritorio, oficina, informática y de enseñanza </t>
  </si>
  <si>
    <t>B1500000147</t>
  </si>
  <si>
    <t>SIM SOLUCIONES INTEGRADAS DE MERCADEO</t>
  </si>
  <si>
    <t>ADQ. EQUIPOS DE OFICINA</t>
  </si>
  <si>
    <t>27/04/2021</t>
  </si>
  <si>
    <t>B1500000102</t>
  </si>
  <si>
    <t>DIONICIO ANT. EUGENIO GARCIA (NOTARIO)</t>
  </si>
  <si>
    <t xml:space="preserve">NOTARIZACION DE CONTRATOS </t>
  </si>
  <si>
    <t>2.2.8.7.02</t>
  </si>
  <si>
    <t xml:space="preserve"> Servicios jurídicos </t>
  </si>
  <si>
    <t xml:space="preserve"> </t>
  </si>
  <si>
    <t>23/12/2019</t>
  </si>
  <si>
    <t>20/01/2020</t>
  </si>
  <si>
    <t>20/02/2020</t>
  </si>
  <si>
    <t>21/02/2020</t>
  </si>
  <si>
    <t>XIOMARA COLON</t>
  </si>
  <si>
    <t>ASIST.. CONTABILIDAD</t>
  </si>
  <si>
    <t>RELACION FACTURAS PENDIENTES DE PAGO AL 30 DE JUNIO 2021.</t>
  </si>
  <si>
    <t>MONTO EN RD$</t>
  </si>
  <si>
    <t>VALOR EN RD$</t>
  </si>
  <si>
    <t>B1500000385</t>
  </si>
  <si>
    <t>DIES TRADING</t>
  </si>
  <si>
    <t xml:space="preserve">COMPRA MATERIALES PARA LA EST. DE CUARENTENA  ANIMAL </t>
  </si>
  <si>
    <t>24/6/2021</t>
  </si>
  <si>
    <t>24/06/2021</t>
  </si>
  <si>
    <t>2.3.9.3.01</t>
  </si>
  <si>
    <t>UTILES MENORES MEDICO QUIRURGICOS</t>
  </si>
  <si>
    <t>2.3.4.2.01</t>
  </si>
  <si>
    <t>PROD. MEDICOS P/USO VET.</t>
  </si>
  <si>
    <t>2.3.2.4.01</t>
  </si>
  <si>
    <t>CALZADOS</t>
  </si>
  <si>
    <t>B1500012982</t>
  </si>
  <si>
    <t>CORAPLATA</t>
  </si>
  <si>
    <t xml:space="preserve">SERVICIOS DE AGUA POTABLE </t>
  </si>
  <si>
    <t xml:space="preserve"> Agua</t>
  </si>
  <si>
    <t>EPX DOMINICANA</t>
  </si>
  <si>
    <t>COMPRA MATERIALES MEDICO QUIRURGICOS</t>
  </si>
  <si>
    <t>28/6/2021</t>
  </si>
  <si>
    <t>28/06/2021</t>
  </si>
  <si>
    <t xml:space="preserve"> Útiles menores médico-quirúrgicos  </t>
  </si>
  <si>
    <t>B1500066626</t>
  </si>
  <si>
    <t>ISLA DOM DE PETROLEO</t>
  </si>
  <si>
    <t>22/6/2021</t>
  </si>
  <si>
    <t>22/9/2021</t>
  </si>
  <si>
    <t>B1500011944</t>
  </si>
  <si>
    <t>DELTA COMERCIAL, S.A.</t>
  </si>
  <si>
    <t>MANTENIMIENTO</t>
  </si>
  <si>
    <t xml:space="preserve"> Mantenimiento y reparación de equipos de transporte, tracción y elevación </t>
  </si>
  <si>
    <t>B1500011949</t>
  </si>
  <si>
    <t>23/6/2021</t>
  </si>
  <si>
    <t>B1500101443</t>
  </si>
  <si>
    <t>COMP. DOM. TELEFONOS, S,A.</t>
  </si>
  <si>
    <t>B1500100033</t>
  </si>
  <si>
    <t>B1500100030</t>
  </si>
  <si>
    <t>B1500101445</t>
  </si>
  <si>
    <t>B1500202669</t>
  </si>
  <si>
    <t>EDENORTE</t>
  </si>
  <si>
    <t>SERVICIOS DE LUZ</t>
  </si>
  <si>
    <t>B1500202160</t>
  </si>
  <si>
    <t>24/02/2021</t>
  </si>
  <si>
    <t>B1500025612</t>
  </si>
  <si>
    <t>AYUNTAMINETO D.N.</t>
  </si>
  <si>
    <t>SERV. BASURA</t>
  </si>
  <si>
    <t>22/06/2021</t>
  </si>
  <si>
    <t>2.2.1.8.01</t>
  </si>
  <si>
    <t xml:space="preserve"> Recolección de residuos sólidos </t>
  </si>
  <si>
    <t>B1500030254</t>
  </si>
  <si>
    <t>B1500030255</t>
  </si>
  <si>
    <t>B1500030257</t>
  </si>
  <si>
    <t xml:space="preserve">COMBUSTIBLE  DE LAS REGIONALES </t>
  </si>
  <si>
    <t>COMBUSTIBLE PERSONAL DIGEGA.</t>
  </si>
  <si>
    <t>B1500030256</t>
  </si>
  <si>
    <t>B1500001328</t>
  </si>
  <si>
    <t>2.3.4.2.02</t>
  </si>
  <si>
    <t>B1500001327</t>
  </si>
  <si>
    <t xml:space="preserve">PAGO ENERGIA ELECTRICA, MES DE JUNIO  DE ESTA DIGEGA. </t>
  </si>
  <si>
    <t>B1500224648</t>
  </si>
  <si>
    <t>B1500000466</t>
  </si>
  <si>
    <t>REPUESTOS Y SERVICIOS JOAN MANUEL, E.I.R.L.</t>
  </si>
  <si>
    <t xml:space="preserve">MANTENIMIENTO Y REP. EQUIPOS </t>
  </si>
  <si>
    <t>23/05/2021</t>
  </si>
  <si>
    <t>2.2.7.2.07</t>
  </si>
  <si>
    <t xml:space="preserve"> Mantenimiento y reparacion de equipos de produccion</t>
  </si>
  <si>
    <t>B1500066624</t>
  </si>
  <si>
    <t>su-total</t>
  </si>
  <si>
    <t>B1500001303</t>
  </si>
  <si>
    <r>
      <t xml:space="preserve">HUBO AUMENTO EN LA CUENTA POR PAGAR, POR UN MONTO DE </t>
    </r>
    <r>
      <rPr>
        <sz val="14"/>
        <color rgb="FF001400"/>
        <rFont val="Calibri"/>
        <family val="2"/>
        <scheme val="minor"/>
      </rPr>
      <t xml:space="preserve">RD$3,4149312.96 </t>
    </r>
    <r>
      <rPr>
        <b/>
        <sz val="14"/>
        <color rgb="FF001400"/>
        <rFont val="Calibri"/>
        <family val="2"/>
        <scheme val="minor"/>
      </rPr>
      <t>, CON RELACION AL MES ANT. (MAYO 2021)</t>
    </r>
  </si>
  <si>
    <t>RELACION FACTURAS PENDIENTES DE PAGO AL 30 DE JULIO 2021.</t>
  </si>
  <si>
    <t>B1500001359</t>
  </si>
  <si>
    <t>B1500030564</t>
  </si>
  <si>
    <t>ALTICE</t>
  </si>
  <si>
    <t>PAGO SERVICIOS TELEFONICOS.</t>
  </si>
  <si>
    <t>B1500030264</t>
  </si>
  <si>
    <t>B1500030105</t>
  </si>
  <si>
    <t>B1500031163</t>
  </si>
  <si>
    <t>B1500066730</t>
  </si>
  <si>
    <t>B1500066645</t>
  </si>
  <si>
    <t>B1500000161</t>
  </si>
  <si>
    <t>B15000102465</t>
  </si>
  <si>
    <t>B1500000179</t>
  </si>
  <si>
    <t>B1500000057</t>
  </si>
  <si>
    <t>ONE COLOR</t>
  </si>
  <si>
    <t>B1500000073</t>
  </si>
  <si>
    <t>B15000000428</t>
  </si>
  <si>
    <t>PEGUEDI COMERCIAL</t>
  </si>
  <si>
    <t>B1500000103</t>
  </si>
  <si>
    <t>CLIMCON</t>
  </si>
  <si>
    <t>2.2.1.3.02</t>
  </si>
  <si>
    <t>30/07/2021</t>
  </si>
  <si>
    <t>21/07/2021</t>
  </si>
  <si>
    <t>28/07/2021</t>
  </si>
  <si>
    <t>2.6.5.4.01</t>
  </si>
  <si>
    <t xml:space="preserve"> Sistemas de aire acondicionado, calefacción y de refrigeración industrial y comercial  </t>
  </si>
  <si>
    <t>2.3.9.8.01</t>
  </si>
  <si>
    <t>19/07/2021</t>
  </si>
  <si>
    <t>24/05/2021</t>
  </si>
  <si>
    <t>2.2.8.7.06</t>
  </si>
  <si>
    <t xml:space="preserve"> Otros servicios técnicos profesionales </t>
  </si>
  <si>
    <t>B1500000747</t>
  </si>
  <si>
    <t>LA COLONIAL, S.A.</t>
  </si>
  <si>
    <t>POLIZA DE SEGUROS</t>
  </si>
  <si>
    <t>14/05/2021</t>
  </si>
  <si>
    <t>B1500000748</t>
  </si>
  <si>
    <t>B1500000750</t>
  </si>
  <si>
    <t>B1500000764</t>
  </si>
  <si>
    <t>2.2.6.2.01</t>
  </si>
  <si>
    <t xml:space="preserve"> Seguro de bienes muebles </t>
  </si>
  <si>
    <t>B1500066723</t>
  </si>
  <si>
    <t>B1500103867</t>
  </si>
  <si>
    <t xml:space="preserve">COMBUSTIBLE  SEDE </t>
  </si>
  <si>
    <t xml:space="preserve">REPARACION DE MOTOR Y COMPRA REPUESTOS </t>
  </si>
  <si>
    <t>REPARACION  MANTENIMIENTO MOTOR.</t>
  </si>
  <si>
    <t>MANTENIMIENTO Y REPARACON MOTOR VEHICULO</t>
  </si>
  <si>
    <t>29/07/2021</t>
  </si>
  <si>
    <t>31/08/2021</t>
  </si>
  <si>
    <t>20/07/2021</t>
  </si>
  <si>
    <t>-</t>
  </si>
  <si>
    <r>
      <t>HUBO AUMENTO EN LA CUENTA POR PAGAR, POR UN MONTO DE RD$1,378439.58</t>
    </r>
    <r>
      <rPr>
        <sz val="14"/>
        <color rgb="FF001400"/>
        <rFont val="Calibri"/>
        <family val="2"/>
        <scheme val="minor"/>
      </rPr>
      <t xml:space="preserve">  </t>
    </r>
    <r>
      <rPr>
        <b/>
        <sz val="14"/>
        <color rgb="FF001400"/>
        <rFont val="Calibri"/>
        <family val="2"/>
        <scheme val="minor"/>
      </rPr>
      <t>, CON RELACION AL MES ANT. (JUNIO 2021)</t>
    </r>
  </si>
  <si>
    <t>B1500001272</t>
  </si>
  <si>
    <t>B1500066804</t>
  </si>
  <si>
    <t>30/09/2021</t>
  </si>
  <si>
    <t>B1500066812</t>
  </si>
  <si>
    <t>13/08/2021</t>
  </si>
  <si>
    <t>B1500001491</t>
  </si>
  <si>
    <t>COMPRA DE BIOLOGICOS PARA SEGUIR CON EL CONTROL Y VIGILANCIA  DE ENFERMEDADES QUE LLEVA A CABO ESTA DIGEGA.</t>
  </si>
  <si>
    <t>B1500032711</t>
  </si>
  <si>
    <t>25/08/2021</t>
  </si>
  <si>
    <t>B1500166456</t>
  </si>
  <si>
    <t>EDEESTE</t>
  </si>
  <si>
    <t xml:space="preserve">ENERGIA ELECTRICA </t>
  </si>
  <si>
    <t>19/08/2021</t>
  </si>
  <si>
    <t>B1500166814</t>
  </si>
  <si>
    <t>20/08/2021</t>
  </si>
  <si>
    <t>B1500000430</t>
  </si>
  <si>
    <t>PEGUEDI COMERCIAL, S.R.L.</t>
  </si>
  <si>
    <t>BATERIA  13/12</t>
  </si>
  <si>
    <t>B1500105018</t>
  </si>
  <si>
    <t>B1500105015</t>
  </si>
  <si>
    <t>28/08/2021</t>
  </si>
  <si>
    <t>B1500106424</t>
  </si>
  <si>
    <t>B1500106426</t>
  </si>
  <si>
    <t>B1500000104</t>
  </si>
  <si>
    <t>RELACION FACTURAS PENDIENTES DE PAGO AL 31 DE AGOSTO 2021.</t>
  </si>
  <si>
    <t>23/08/2021</t>
  </si>
  <si>
    <r>
      <t xml:space="preserve">HUBO UNA DISMINUCION EN LA CUENTA POR PAGAR, POR UN MONTO DE </t>
    </r>
    <r>
      <rPr>
        <b/>
        <u/>
        <sz val="14"/>
        <color rgb="FF001400"/>
        <rFont val="Calibri"/>
        <family val="2"/>
        <scheme val="minor"/>
      </rPr>
      <t xml:space="preserve">RD$6,092,537.19 </t>
    </r>
    <r>
      <rPr>
        <b/>
        <sz val="14"/>
        <color rgb="FF001400"/>
        <rFont val="Calibri"/>
        <family val="2"/>
        <scheme val="minor"/>
      </rPr>
      <t>CON RELACION AL MES ANT. (JULIO 2021)</t>
    </r>
  </si>
  <si>
    <t>RELACION FACTURAS PENDIENTES DE PAGO AL 30 DE SEPTIEMBRE  2021.</t>
  </si>
  <si>
    <t>JAIME ALEXANDER RODRIGUEZ</t>
  </si>
  <si>
    <t>B1500170546</t>
  </si>
  <si>
    <t>20/09/2021</t>
  </si>
  <si>
    <t>B1500171946</t>
  </si>
  <si>
    <t>22/09/2021</t>
  </si>
  <si>
    <t>B1500107502</t>
  </si>
  <si>
    <t>28/09/2021</t>
  </si>
  <si>
    <t>B1500107505</t>
  </si>
  <si>
    <t>B1500108907</t>
  </si>
  <si>
    <t>B1500108909</t>
  </si>
  <si>
    <t>B1500066932</t>
  </si>
  <si>
    <t>B1500066934</t>
  </si>
  <si>
    <t>B1500000094</t>
  </si>
  <si>
    <t>B1500000095</t>
  </si>
  <si>
    <t>PATRONATO NAC. GANADEROS</t>
  </si>
  <si>
    <t>2.2.5.8.01</t>
  </si>
  <si>
    <t xml:space="preserve"> Otros alquileres  </t>
  </si>
  <si>
    <t>ALQUILER GALPON</t>
  </si>
  <si>
    <t>REPUESTOS, GOMAS Y REPARACIONES</t>
  </si>
  <si>
    <t>B1500000239</t>
  </si>
  <si>
    <t>SUMED COR</t>
  </si>
  <si>
    <t>TUBOS Y JERINGAS CON AGUJAS</t>
  </si>
  <si>
    <t>B1500243409</t>
  </si>
  <si>
    <t>B1500000231</t>
  </si>
  <si>
    <t xml:space="preserve">ROFASA FARMA </t>
  </si>
  <si>
    <t>JERINGAS</t>
  </si>
  <si>
    <t>B1500001275</t>
  </si>
  <si>
    <t>MANTENIMIENTO VEHICULAR</t>
  </si>
  <si>
    <t>29/09/2021</t>
  </si>
  <si>
    <t>B1500018667</t>
  </si>
  <si>
    <t>SANTO DOMINGO MOTORS</t>
  </si>
  <si>
    <t>23/09/2021</t>
  </si>
  <si>
    <t>31/10/2021</t>
  </si>
  <si>
    <t>B1500066940</t>
  </si>
  <si>
    <t>B1500000417</t>
  </si>
  <si>
    <t>PETS</t>
  </si>
  <si>
    <t>ALIMENTO PARA ANIMALES</t>
  </si>
  <si>
    <t>B1500000795</t>
  </si>
  <si>
    <t>SEGUROS DE VEHICULOS</t>
  </si>
  <si>
    <t>24/08/2021</t>
  </si>
  <si>
    <t>B1500000794</t>
  </si>
  <si>
    <t>B1500000792</t>
  </si>
  <si>
    <t>B1500000793</t>
  </si>
  <si>
    <t>B1500001476</t>
  </si>
  <si>
    <t>BAMGI IMPERIO COMERCIAL, S.R.L.</t>
  </si>
  <si>
    <t>JERINGAS HIPODERMICAS Y JERINGAS  CON ROSCA</t>
  </si>
  <si>
    <t>B1500000084</t>
  </si>
  <si>
    <t xml:space="preserve">JIRENGAS CON CABEZA ENROSCABLE </t>
  </si>
  <si>
    <t>B1500000083</t>
  </si>
  <si>
    <t xml:space="preserve">JIRENGAS CON CABEZA ENROSCABLE  E HIPODERMICAS CABEZA PLASTICAS </t>
  </si>
  <si>
    <t>18/08/2021</t>
  </si>
  <si>
    <t>EPX DOMINICACNA</t>
  </si>
  <si>
    <t>AGUJAS HIPOTERMICAS</t>
  </si>
  <si>
    <r>
      <t xml:space="preserve">HUBO UN AUMENTO  EN LA CUENTA POR PAGAR, POR UN MONTO DE </t>
    </r>
    <r>
      <rPr>
        <b/>
        <u/>
        <sz val="14"/>
        <color rgb="FF001400"/>
        <rFont val="Calibri"/>
        <family val="2"/>
        <scheme val="minor"/>
      </rPr>
      <t xml:space="preserve">RD$8,796,455.90  </t>
    </r>
    <r>
      <rPr>
        <b/>
        <sz val="14"/>
        <color rgb="FF001400"/>
        <rFont val="Calibri"/>
        <family val="2"/>
        <scheme val="minor"/>
      </rPr>
      <t>CON RELACION AL MES ANT. (AGOSTO  2021).</t>
    </r>
  </si>
  <si>
    <t>IMPORTADORA COAV, S.R.L.</t>
  </si>
  <si>
    <t>RELACION FACTURAS PENDIENTES DE PAGO AL 31 DE OCTUBRE  2021.</t>
  </si>
  <si>
    <t>YANINA RODRIGUEZ</t>
  </si>
  <si>
    <t>ENC. DIV. CONTABILIDAD.</t>
  </si>
  <si>
    <t>30/11/2021</t>
  </si>
  <si>
    <t>28/10/2021</t>
  </si>
  <si>
    <t>B1500249694</t>
  </si>
  <si>
    <t>1500002205</t>
  </si>
  <si>
    <t>PROD. MEDICO PARA USO VETERINARIO</t>
  </si>
  <si>
    <t>B1500002071</t>
  </si>
  <si>
    <t xml:space="preserve">LABORATORIO VETERIANRIO CENTRAL </t>
  </si>
  <si>
    <t>19/7/2021</t>
  </si>
  <si>
    <t>REPUESTOS Y SERVICIOS JOAN MANUEL</t>
  </si>
  <si>
    <t xml:space="preserve">MANTENIMIENTO MAQUINARIA </t>
  </si>
  <si>
    <t>B1500000880</t>
  </si>
  <si>
    <t>NUÑEZ DIAZ AUTO PARTS, S.R.L.</t>
  </si>
  <si>
    <t>REPUESTOS MENORES</t>
  </si>
  <si>
    <t>27/10/2021</t>
  </si>
  <si>
    <t>B1500000019</t>
  </si>
  <si>
    <t>STAGE VISUAL SOUND SVS, S.R.L.</t>
  </si>
  <si>
    <t>EVENTOS FESTIVAL AGROPECUARIO</t>
  </si>
  <si>
    <t>21/10/2021</t>
  </si>
  <si>
    <t xml:space="preserve">2.2.8.6.01 </t>
  </si>
  <si>
    <t>Eventos generales</t>
  </si>
  <si>
    <t>B1500000428</t>
  </si>
  <si>
    <r>
      <t xml:space="preserve">HUBO UN AUMENTO  EN LA CUENTA POR PAGAR, POR UN MONTO DE </t>
    </r>
    <r>
      <rPr>
        <b/>
        <u/>
        <sz val="14"/>
        <color rgb="FF001400"/>
        <rFont val="Calibri"/>
        <family val="2"/>
        <scheme val="minor"/>
      </rPr>
      <t xml:space="preserve">RD$  </t>
    </r>
    <r>
      <rPr>
        <b/>
        <sz val="14"/>
        <color rgb="FF001400"/>
        <rFont val="Calibri"/>
        <family val="2"/>
        <scheme val="minor"/>
      </rPr>
      <t>CON RELACION AL MES ANT. (AGOSTO  2021).</t>
    </r>
  </si>
  <si>
    <t xml:space="preserve">REPORTE POR ANTIGÜEDAD DE SALDOS </t>
  </si>
  <si>
    <t>KELVIA ALT. REYES BURGOS</t>
  </si>
  <si>
    <t xml:space="preserve">REVISADO </t>
  </si>
  <si>
    <r>
      <t xml:space="preserve">HUBO UNA DISMINUCION  EN LA CUENTA POR PAGAR, POR UN MONTO DE </t>
    </r>
    <r>
      <rPr>
        <b/>
        <u/>
        <sz val="14"/>
        <color rgb="FF001400"/>
        <rFont val="Calibri"/>
        <family val="2"/>
        <scheme val="minor"/>
      </rPr>
      <t xml:space="preserve">RD$2,153,121.93  </t>
    </r>
    <r>
      <rPr>
        <b/>
        <sz val="14"/>
        <color rgb="FF001400"/>
        <rFont val="Calibri"/>
        <family val="2"/>
        <scheme val="minor"/>
      </rPr>
      <t>CON RELACION AL MES ANT. (SEPTIEMBRE  2021).</t>
    </r>
  </si>
  <si>
    <t xml:space="preserve">SUB-TOTAL </t>
  </si>
  <si>
    <t>B1500012227</t>
  </si>
  <si>
    <t>MERCATODO, SAS</t>
  </si>
  <si>
    <t>COMPRA AZUCAR Y CAFÉ</t>
  </si>
  <si>
    <t xml:space="preserve"> Alimentos y Bebidas para personas</t>
  </si>
  <si>
    <t>B1500000098</t>
  </si>
  <si>
    <t>B1500000128</t>
  </si>
  <si>
    <t>31/10/2121</t>
  </si>
  <si>
    <t>B1500000637</t>
  </si>
  <si>
    <t>CASTIN G  SCORPION, SRL</t>
  </si>
  <si>
    <t>TRITURADORA DE PAPEL</t>
  </si>
  <si>
    <t>SUB-TOTAL</t>
  </si>
  <si>
    <t xml:space="preserve">EDENORTE </t>
  </si>
  <si>
    <t>B1500233376</t>
  </si>
  <si>
    <t>B1500231844</t>
  </si>
  <si>
    <t>B1500001055</t>
  </si>
  <si>
    <t>OCEAN  BEEF, E.I.R. L.</t>
  </si>
  <si>
    <t>15/10/2021</t>
  </si>
  <si>
    <t>B1500000005</t>
  </si>
  <si>
    <t>MICHA CLOUD TECHNOLOGY, SRL</t>
  </si>
  <si>
    <t xml:space="preserve">IIMPLEMENTACION  INFRAESTRUCTURA BASE DE DATOS DIGEGA. </t>
  </si>
  <si>
    <t>22/10/2021</t>
  </si>
  <si>
    <t>COMPRA FARDOS BOTELLAS DE AGUA.</t>
  </si>
  <si>
    <t>ALTICE DOMINICANA</t>
  </si>
  <si>
    <t>INTERNET SIMETRICO</t>
  </si>
  <si>
    <t>B1500111383</t>
  </si>
  <si>
    <t>B1500111385</t>
  </si>
  <si>
    <t xml:space="preserve">SERVICIO TELEFONICO </t>
  </si>
  <si>
    <t>B1500109981</t>
  </si>
  <si>
    <t xml:space="preserve"> Servicios de internet y televisión por cable </t>
  </si>
  <si>
    <t>2.2.1.5.01</t>
  </si>
  <si>
    <t xml:space="preserve">2.6.1.1.01 </t>
  </si>
  <si>
    <t>Mobiliario y equipo de oficina y estanteria.</t>
  </si>
  <si>
    <t>Energia Electrica</t>
  </si>
  <si>
    <t>2.2.8.7.05</t>
  </si>
  <si>
    <t xml:space="preserve"> Servicios de informática y sistemas computarizados </t>
  </si>
  <si>
    <t>RELACION FACTURAS PENDIENTES DE PAGO AL 30 DE NOVIEMBRE  2021.</t>
  </si>
  <si>
    <t>B1500001172</t>
  </si>
  <si>
    <t>D LUJO FIESTA</t>
  </si>
  <si>
    <t>SERVICIOS DE ALIMENTACION</t>
  </si>
  <si>
    <t>15/11/2021</t>
  </si>
  <si>
    <t xml:space="preserve">Servicios de Alimentacion </t>
  </si>
  <si>
    <t>B1500000900</t>
  </si>
  <si>
    <t>ASOC. DOM. PROD. DE LECHE INC.</t>
  </si>
  <si>
    <t>INSUMOS Y ALIMENTO PARA ANIMALES</t>
  </si>
  <si>
    <t>22/11/2021</t>
  </si>
  <si>
    <t>B1500000901</t>
  </si>
  <si>
    <t>B1500000156</t>
  </si>
  <si>
    <t>KRONGEL COMERCIAL, S.R.L.</t>
  </si>
  <si>
    <t>UTILES DE OFICINA E INFORMATICA  Y ELECTRODOMESTICOS.</t>
  </si>
  <si>
    <t>26/11/2021</t>
  </si>
  <si>
    <t xml:space="preserve">2.6.1.4.01 </t>
  </si>
  <si>
    <t>Electrodomésticos</t>
  </si>
  <si>
    <t>B1500001809</t>
  </si>
  <si>
    <t>PA CATERIGN</t>
  </si>
  <si>
    <t>24/11/2021</t>
  </si>
  <si>
    <t>B1500013270</t>
  </si>
  <si>
    <t>23/11/2021</t>
  </si>
  <si>
    <t>B1500013285</t>
  </si>
  <si>
    <t>B1500000387</t>
  </si>
  <si>
    <t>INVERSIONES SANFRA, S.R.L.</t>
  </si>
  <si>
    <t>MATERIAL GASTABLE PARA BAÑOS</t>
  </si>
  <si>
    <t>2.3.3.2.01</t>
  </si>
  <si>
    <t xml:space="preserve"> Productos de papel y cartón  </t>
  </si>
  <si>
    <t>B1500255921</t>
  </si>
  <si>
    <t>B1500035237</t>
  </si>
  <si>
    <t>ALTICE DOM.</t>
  </si>
  <si>
    <t>B1500019391</t>
  </si>
  <si>
    <t>COMPRA VEHICULOS</t>
  </si>
  <si>
    <t>B1500019393</t>
  </si>
  <si>
    <t xml:space="preserve">2.6.4.1.01 </t>
  </si>
  <si>
    <t xml:space="preserve"> Automoviles y Camiones</t>
  </si>
  <si>
    <t>B1500179710</t>
  </si>
  <si>
    <t>B1500180359</t>
  </si>
  <si>
    <t>19/11/2021</t>
  </si>
  <si>
    <t>20/11/2021</t>
  </si>
  <si>
    <t>B1500242209</t>
  </si>
  <si>
    <t>B1500240671</t>
  </si>
  <si>
    <t>B1500114335</t>
  </si>
  <si>
    <t>28/11/2021</t>
  </si>
  <si>
    <t>B1500114228</t>
  </si>
  <si>
    <t>B1500114226</t>
  </si>
  <si>
    <t>B1500113062</t>
  </si>
  <si>
    <t>B1500026881</t>
  </si>
  <si>
    <t>AYUNTAMIENTO DIS.T NAC.</t>
  </si>
  <si>
    <t xml:space="preserve">RECOGIDA DESECHOS SOLIDOS </t>
  </si>
  <si>
    <t>B1500027584</t>
  </si>
  <si>
    <t>B1500028885</t>
  </si>
  <si>
    <t>B1500002515</t>
  </si>
  <si>
    <t>LAVECEN</t>
  </si>
  <si>
    <t>B1500002377</t>
  </si>
  <si>
    <t>B150003578</t>
  </si>
  <si>
    <t>ALTICE DOMICANA</t>
  </si>
  <si>
    <t>B1500034620</t>
  </si>
  <si>
    <t>B1500034867</t>
  </si>
  <si>
    <t>DATA AREA ADMINISTRATIVA</t>
  </si>
  <si>
    <t>FLOTILLA PERSONAL DIGEGA.</t>
  </si>
  <si>
    <t>B1500034868</t>
  </si>
  <si>
    <t>B1500000031</t>
  </si>
  <si>
    <t xml:space="preserve">ENSERCON ENGINEERING </t>
  </si>
  <si>
    <t xml:space="preserve"> ADQUISICION ACEITE 15W40</t>
  </si>
  <si>
    <t>2.3.7.1.05</t>
  </si>
  <si>
    <t xml:space="preserve">  Aceites y Grasas </t>
  </si>
  <si>
    <t>B1500000232</t>
  </si>
  <si>
    <t>HABILITY CONSULTING</t>
  </si>
  <si>
    <t>CORTADORA DE GRAMA  Y BOMBA DE FUMIGACION</t>
  </si>
  <si>
    <t>B1500000821</t>
  </si>
  <si>
    <t>DAF TRADING, S.R.L.</t>
  </si>
  <si>
    <t xml:space="preserve">ADQUISICION DE BATERIAS </t>
  </si>
  <si>
    <t>B1500000457</t>
  </si>
  <si>
    <t>ITCORP GONGLOS</t>
  </si>
  <si>
    <t>EQUIPOS DE INFORMATICA</t>
  </si>
  <si>
    <t>B1500000735</t>
  </si>
  <si>
    <t>LUYENS COMERCIAL, S.R.L.</t>
  </si>
  <si>
    <t xml:space="preserve">BOMBA DE AGUA Y BOMBA FUMIGADORA </t>
  </si>
  <si>
    <t>2.6.5.1.01</t>
  </si>
  <si>
    <t xml:space="preserve"> Maquinaria y equipo agropecuario </t>
  </si>
  <si>
    <t>B1500175942</t>
  </si>
  <si>
    <t>B1500174232</t>
  </si>
  <si>
    <t>B1500000817</t>
  </si>
  <si>
    <t>ADQUISICION DE GOMAS</t>
  </si>
  <si>
    <t>B1500000410</t>
  </si>
  <si>
    <t>DIES TRADING, SRL</t>
  </si>
  <si>
    <t>B1500000343</t>
  </si>
  <si>
    <t>31/12/2021</t>
  </si>
  <si>
    <t>ALIMENTO PARA ANIMALES YSURA</t>
  </si>
  <si>
    <t>GENERE IMPORT, S.R.L.</t>
  </si>
  <si>
    <r>
      <t xml:space="preserve">HUBO UNA DISMINUCION  EN LA CUENTA POR PAGAR, POR UN MONTO DE </t>
    </r>
    <r>
      <rPr>
        <b/>
        <u/>
        <sz val="14"/>
        <color rgb="FF001400"/>
        <rFont val="Calibri"/>
        <family val="2"/>
        <scheme val="minor"/>
      </rPr>
      <t xml:space="preserve">RD$520,950.54  </t>
    </r>
    <r>
      <rPr>
        <b/>
        <sz val="14"/>
        <color rgb="FF001400"/>
        <rFont val="Calibri"/>
        <family val="2"/>
        <scheme val="minor"/>
      </rPr>
      <t>CON RELACION AL MES ANT. (OCTUBRE  2021).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</si>
</sst>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_-;\-* #,##0.00_-;_-* &quot;-&quot;??_-;_-@_-"/>
    <numFmt numFmtId="166" formatCode="_([$RD$-1C0A]* #,##0.00_);_([$RD$-1C0A]* \(#,##0.00\);_([$RD$-1C0A]* &quot;-&quot;??_);_(@_)"/>
    <numFmt numFmtId="167" formatCode="mm/dd/yyyy;@"/>
    <numFmt numFmtId="168" formatCode="_-[$RD$-1C0A]* #,##0.00_-;\-[$RD$-1C0A]* #,##0.00_-;_-[$RD$-1C0A]* &quot;-&quot;??_-;_-@_-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0"/>
      <color rgb="FF00002A"/>
      <name val="Times New Roman"/>
      <family val="1"/>
    </font>
    <font>
      <b/>
      <sz val="11"/>
      <color rgb="FF00002A"/>
      <name val="Times New Roman"/>
      <family val="1"/>
    </font>
    <font>
      <b/>
      <sz val="12"/>
      <color rgb="FF00002A"/>
      <name val="Times New Roman"/>
      <family val="1"/>
    </font>
    <font>
      <b/>
      <sz val="18"/>
      <color rgb="FF00002A"/>
      <name val="Times New Roman"/>
      <family val="1"/>
    </font>
    <font>
      <b/>
      <sz val="14"/>
      <color rgb="FF00002A"/>
      <name val="Times New Roman"/>
      <family val="1"/>
    </font>
    <font>
      <sz val="11"/>
      <color rgb="FF00002A"/>
      <name val="Calibri"/>
      <family val="2"/>
      <scheme val="minor"/>
    </font>
    <font>
      <b/>
      <sz val="11"/>
      <color rgb="FF001400"/>
      <name val="Calibri"/>
      <family val="2"/>
      <scheme val="minor"/>
    </font>
    <font>
      <b/>
      <sz val="14"/>
      <color rgb="FF001400"/>
      <name val="Calibri"/>
      <family val="2"/>
      <scheme val="minor"/>
    </font>
    <font>
      <b/>
      <sz val="16"/>
      <color rgb="FF001400"/>
      <name val="Calibri"/>
      <family val="2"/>
      <scheme val="minor"/>
    </font>
    <font>
      <b/>
      <sz val="12"/>
      <color rgb="FF001400"/>
      <name val="Calibri"/>
      <family val="2"/>
      <scheme val="minor"/>
    </font>
    <font>
      <sz val="9"/>
      <color rgb="FF00002A"/>
      <name val="Times New Roman"/>
      <family val="1"/>
    </font>
    <font>
      <sz val="11"/>
      <color rgb="FF00002A"/>
      <name val="Times New Roman"/>
      <family val="1"/>
    </font>
    <font>
      <sz val="10"/>
      <color rgb="FF00002A"/>
      <name val="Times New Roman"/>
      <family val="1"/>
    </font>
    <font>
      <sz val="12"/>
      <color rgb="FF00002A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4"/>
      <name val="Times New Roman"/>
      <family val="1"/>
    </font>
    <font>
      <sz val="8"/>
      <name val="Calibri"/>
      <family val="2"/>
      <scheme val="minor"/>
    </font>
    <font>
      <sz val="8"/>
      <color rgb="FF00002A"/>
      <name val="Times New Roman"/>
      <family val="1"/>
    </font>
    <font>
      <i/>
      <sz val="11"/>
      <color rgb="FF00002A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8"/>
      <color rgb="FF00002A"/>
      <name val="Calibri"/>
      <family val="2"/>
      <scheme val="minor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b/>
      <sz val="8"/>
      <color rgb="FF00002A"/>
      <name val="Times New Roman"/>
      <family val="1"/>
    </font>
    <font>
      <sz val="8"/>
      <color rgb="FF000000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00002A"/>
      <name val="Calibri"/>
      <family val="2"/>
      <scheme val="minor"/>
    </font>
    <font>
      <b/>
      <sz val="8"/>
      <name val="Calibri"/>
      <family val="2"/>
      <scheme val="minor"/>
    </font>
    <font>
      <sz val="12"/>
      <color rgb="FF00002A"/>
      <name val="Calibri"/>
      <family val="2"/>
      <scheme val="minor"/>
    </font>
    <font>
      <sz val="14"/>
      <color rgb="FF0014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color rgb="FF001400"/>
      <name val="Calibri"/>
      <family val="2"/>
      <scheme val="minor"/>
    </font>
    <font>
      <sz val="6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name val="Times New Roman"/>
      <family val="1"/>
    </font>
    <font>
      <b/>
      <sz val="9"/>
      <color rgb="FF00002A"/>
      <name val="Times New Roman"/>
      <family val="1"/>
    </font>
    <font>
      <sz val="9"/>
      <name val="Times New Roman"/>
      <family val="1"/>
    </font>
    <font>
      <sz val="9"/>
      <name val="Calibri"/>
      <family val="2"/>
      <scheme val="minor"/>
    </font>
    <font>
      <b/>
      <sz val="9"/>
      <color rgb="FF000000"/>
      <name val="Times New Roman"/>
      <family val="1"/>
    </font>
    <font>
      <sz val="18"/>
      <color rgb="FF00002A"/>
      <name val="Times New Roman"/>
      <family val="1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2A"/>
      <name val="Calibri"/>
      <family val="2"/>
      <scheme val="minor"/>
    </font>
    <font>
      <sz val="10"/>
      <color rgb="FF000000"/>
      <name val="Times New Roman"/>
      <family val="1"/>
    </font>
    <font>
      <sz val="9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4">
    <xf numFmtId="0" fontId="0" fillId="0" borderId="0" xfId="0"/>
    <xf numFmtId="0" fontId="6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15" fillId="0" borderId="0" xfId="0" applyFont="1" applyBorder="1" applyAlignment="1">
      <alignment horizontal="left" wrapText="1"/>
    </xf>
    <xf numFmtId="0" fontId="0" fillId="0" borderId="0" xfId="0"/>
    <xf numFmtId="0" fontId="4" fillId="0" borderId="1" xfId="0" applyFont="1" applyFill="1" applyBorder="1" applyAlignment="1">
      <alignment horizontal="left" wrapText="1"/>
    </xf>
    <xf numFmtId="0" fontId="10" fillId="0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>
      <alignment horizontal="left" wrapText="1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8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8" fillId="0" borderId="0" xfId="0" applyFont="1" applyFill="1" applyBorder="1" applyAlignment="1">
      <alignment vertical="center"/>
    </xf>
    <xf numFmtId="165" fontId="22" fillId="0" borderId="0" xfId="1" applyFont="1" applyFill="1" applyBorder="1" applyAlignment="1">
      <alignment vertical="center"/>
    </xf>
    <xf numFmtId="14" fontId="20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165" fontId="2" fillId="0" borderId="0" xfId="1" applyFont="1" applyFill="1" applyBorder="1" applyAlignment="1">
      <alignment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64" fontId="1" fillId="0" borderId="0" xfId="3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4" fontId="19" fillId="0" borderId="0" xfId="0" applyNumberFormat="1" applyFont="1" applyFill="1" applyBorder="1" applyAlignment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4" fontId="19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0" fontId="10" fillId="0" borderId="0" xfId="0" applyFont="1" applyFill="1" applyBorder="1" applyAlignment="1">
      <alignment vertical="center" wrapText="1"/>
    </xf>
    <xf numFmtId="49" fontId="23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4" fontId="20" fillId="0" borderId="0" xfId="0" applyNumberFormat="1" applyFont="1" applyFill="1" applyBorder="1" applyAlignment="1">
      <alignment vertical="center" wrapText="1"/>
    </xf>
    <xf numFmtId="166" fontId="20" fillId="0" borderId="2" xfId="2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166" fontId="24" fillId="0" borderId="0" xfId="2" applyNumberFormat="1" applyFont="1" applyFill="1" applyBorder="1" applyAlignment="1">
      <alignment vertical="center"/>
    </xf>
    <xf numFmtId="14" fontId="0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4" fontId="5" fillId="0" borderId="0" xfId="2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7" fillId="0" borderId="0" xfId="0" applyFont="1" applyFill="1" applyBorder="1" applyAlignment="1"/>
    <xf numFmtId="0" fontId="7" fillId="0" borderId="0" xfId="0" applyFont="1" applyFill="1" applyAlignment="1" applyProtection="1">
      <protection locked="0"/>
    </xf>
    <xf numFmtId="0" fontId="7" fillId="0" borderId="0" xfId="0" applyFont="1" applyAlignment="1" applyProtection="1">
      <protection locked="0"/>
    </xf>
    <xf numFmtId="0" fontId="17" fillId="0" borderId="1" xfId="0" applyFont="1" applyFill="1" applyBorder="1" applyAlignment="1">
      <alignment wrapText="1"/>
    </xf>
    <xf numFmtId="166" fontId="11" fillId="0" borderId="1" xfId="4" applyNumberFormat="1" applyFont="1" applyFill="1" applyBorder="1" applyAlignment="1"/>
    <xf numFmtId="166" fontId="25" fillId="0" borderId="1" xfId="4" applyNumberFormat="1" applyFont="1" applyFill="1" applyBorder="1" applyAlignment="1"/>
    <xf numFmtId="166" fontId="20" fillId="0" borderId="2" xfId="2" applyNumberFormat="1" applyFont="1" applyFill="1" applyBorder="1" applyAlignment="1"/>
    <xf numFmtId="164" fontId="1" fillId="0" borderId="0" xfId="3" applyFont="1" applyFill="1" applyBorder="1" applyAlignment="1"/>
    <xf numFmtId="0" fontId="4" fillId="0" borderId="3" xfId="0" applyFont="1" applyFill="1" applyBorder="1" applyAlignment="1"/>
    <xf numFmtId="166" fontId="25" fillId="0" borderId="1" xfId="2" applyNumberFormat="1" applyFont="1" applyFill="1" applyBorder="1" applyAlignment="1"/>
    <xf numFmtId="0" fontId="25" fillId="0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14" fontId="11" fillId="0" borderId="1" xfId="0" applyNumberFormat="1" applyFont="1" applyBorder="1" applyAlignment="1">
      <alignment horizontal="center" wrapText="1"/>
    </xf>
    <xf numFmtId="0" fontId="25" fillId="0" borderId="1" xfId="0" applyFont="1" applyFill="1" applyBorder="1" applyAlignment="1">
      <alignment wrapText="1"/>
    </xf>
    <xf numFmtId="0" fontId="25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0" fontId="17" fillId="0" borderId="5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4" fontId="19" fillId="0" borderId="5" xfId="0" applyNumberFormat="1" applyFont="1" applyFill="1" applyBorder="1" applyAlignment="1">
      <alignment vertical="center"/>
    </xf>
    <xf numFmtId="0" fontId="18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/>
    </xf>
    <xf numFmtId="0" fontId="30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wrapText="1"/>
    </xf>
    <xf numFmtId="0" fontId="19" fillId="0" borderId="5" xfId="0" applyFont="1" applyFill="1" applyBorder="1" applyAlignment="1">
      <alignment vertical="center" wrapText="1"/>
    </xf>
    <xf numFmtId="49" fontId="25" fillId="0" borderId="1" xfId="0" applyNumberFormat="1" applyFont="1" applyFill="1" applyBorder="1" applyAlignment="1"/>
    <xf numFmtId="14" fontId="25" fillId="0" borderId="1" xfId="0" applyNumberFormat="1" applyFont="1" applyFill="1" applyBorder="1" applyAlignment="1">
      <alignment horizontal="center" wrapText="1"/>
    </xf>
    <xf numFmtId="14" fontId="25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/>
    <xf numFmtId="14" fontId="17" fillId="0" borderId="1" xfId="0" applyNumberFormat="1" applyFont="1" applyFill="1" applyBorder="1" applyAlignment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49" fontId="0" fillId="0" borderId="1" xfId="0" applyNumberFormat="1" applyFont="1" applyBorder="1" applyAlignment="1">
      <alignment horizontal="left"/>
    </xf>
    <xf numFmtId="166" fontId="0" fillId="0" borderId="1" xfId="2" applyNumberFormat="1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14" fontId="0" fillId="0" borderId="1" xfId="0" applyNumberFormat="1" applyFont="1" applyBorder="1" applyAlignment="1">
      <alignment horizontal="center" wrapText="1"/>
    </xf>
    <xf numFmtId="166" fontId="0" fillId="0" borderId="1" xfId="4" applyNumberFormat="1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  <xf numFmtId="0" fontId="0" fillId="0" borderId="1" xfId="0" applyFont="1" applyBorder="1" applyAlignment="1"/>
    <xf numFmtId="49" fontId="11" fillId="0" borderId="1" xfId="0" applyNumberFormat="1" applyFont="1" applyFill="1" applyBorder="1" applyAlignment="1"/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/>
    <xf numFmtId="14" fontId="11" fillId="0" borderId="1" xfId="0" applyNumberFormat="1" applyFont="1" applyFill="1" applyBorder="1" applyAlignment="1">
      <alignment horizontal="center" wrapText="1"/>
    </xf>
    <xf numFmtId="14" fontId="11" fillId="0" borderId="1" xfId="0" applyNumberFormat="1" applyFont="1" applyFill="1" applyBorder="1" applyAlignment="1">
      <alignment wrapText="1"/>
    </xf>
    <xf numFmtId="164" fontId="11" fillId="0" borderId="1" xfId="5" applyFont="1" applyFill="1" applyBorder="1" applyAlignment="1"/>
    <xf numFmtId="165" fontId="31" fillId="0" borderId="1" xfId="1" applyFont="1" applyFill="1" applyBorder="1" applyAlignment="1"/>
    <xf numFmtId="164" fontId="25" fillId="0" borderId="1" xfId="5" applyFont="1" applyFill="1" applyBorder="1" applyAlignment="1"/>
    <xf numFmtId="0" fontId="7" fillId="0" borderId="1" xfId="0" applyFont="1" applyBorder="1" applyAlignment="1"/>
    <xf numFmtId="0" fontId="0" fillId="0" borderId="0" xfId="0" applyBorder="1"/>
    <xf numFmtId="0" fontId="10" fillId="0" borderId="0" xfId="0" applyFont="1"/>
    <xf numFmtId="0" fontId="18" fillId="0" borderId="0" xfId="0" applyFont="1" applyAlignment="1">
      <alignment wrapText="1"/>
    </xf>
    <xf numFmtId="0" fontId="7" fillId="0" borderId="0" xfId="0" applyFont="1" applyAlignment="1">
      <alignment wrapText="1"/>
    </xf>
    <xf numFmtId="4" fontId="19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wrapText="1"/>
    </xf>
    <xf numFmtId="0" fontId="18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4" fontId="19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0" fillId="0" borderId="0" xfId="0" applyFont="1" applyBorder="1" applyAlignment="1"/>
    <xf numFmtId="0" fontId="9" fillId="0" borderId="0" xfId="0" applyFont="1" applyAlignment="1" applyProtection="1">
      <alignment horizontal="center" vertical="center"/>
      <protection locked="0"/>
    </xf>
    <xf numFmtId="0" fontId="18" fillId="0" borderId="5" xfId="0" applyFont="1" applyFill="1" applyBorder="1" applyAlignment="1">
      <alignment vertical="center"/>
    </xf>
    <xf numFmtId="4" fontId="18" fillId="0" borderId="5" xfId="0" applyNumberFormat="1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wrapText="1"/>
    </xf>
    <xf numFmtId="0" fontId="32" fillId="0" borderId="0" xfId="0" applyFont="1"/>
    <xf numFmtId="49" fontId="35" fillId="0" borderId="1" xfId="0" applyNumberFormat="1" applyFont="1" applyFill="1" applyBorder="1" applyAlignment="1"/>
    <xf numFmtId="0" fontId="35" fillId="0" borderId="1" xfId="0" applyFont="1" applyFill="1" applyBorder="1" applyAlignment="1">
      <alignment wrapText="1"/>
    </xf>
    <xf numFmtId="0" fontId="35" fillId="0" borderId="1" xfId="0" applyFont="1" applyFill="1" applyBorder="1" applyAlignment="1"/>
    <xf numFmtId="14" fontId="35" fillId="0" borderId="1" xfId="0" applyNumberFormat="1" applyFont="1" applyFill="1" applyBorder="1" applyAlignment="1">
      <alignment horizontal="center" wrapText="1"/>
    </xf>
    <xf numFmtId="14" fontId="35" fillId="0" borderId="1" xfId="0" applyNumberFormat="1" applyFont="1" applyFill="1" applyBorder="1" applyAlignment="1">
      <alignment wrapText="1"/>
    </xf>
    <xf numFmtId="164" fontId="35" fillId="0" borderId="1" xfId="5" applyFont="1" applyFill="1" applyBorder="1" applyAlignment="1"/>
    <xf numFmtId="0" fontId="30" fillId="0" borderId="1" xfId="0" applyFont="1" applyFill="1" applyBorder="1" applyAlignment="1">
      <alignment wrapText="1"/>
    </xf>
    <xf numFmtId="14" fontId="30" fillId="0" borderId="1" xfId="0" applyNumberFormat="1" applyFont="1" applyFill="1" applyBorder="1" applyAlignment="1"/>
    <xf numFmtId="0" fontId="29" fillId="0" borderId="1" xfId="0" applyFont="1" applyFill="1" applyBorder="1" applyAlignment="1"/>
    <xf numFmtId="164" fontId="29" fillId="0" borderId="1" xfId="5" applyFont="1" applyFill="1" applyBorder="1" applyAlignment="1"/>
    <xf numFmtId="0" fontId="36" fillId="0" borderId="1" xfId="0" applyFont="1" applyFill="1" applyBorder="1" applyAlignment="1">
      <alignment wrapText="1"/>
    </xf>
    <xf numFmtId="0" fontId="36" fillId="0" borderId="1" xfId="0" applyFont="1" applyFill="1" applyBorder="1" applyAlignment="1"/>
    <xf numFmtId="0" fontId="29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left" wrapText="1"/>
    </xf>
    <xf numFmtId="49" fontId="37" fillId="0" borderId="0" xfId="0" applyNumberFormat="1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166" fontId="40" fillId="0" borderId="2" xfId="2" applyNumberFormat="1" applyFont="1" applyFill="1" applyBorder="1" applyAlignment="1">
      <alignment vertical="center"/>
    </xf>
    <xf numFmtId="165" fontId="41" fillId="0" borderId="0" xfId="1" applyFont="1" applyFill="1" applyBorder="1" applyAlignment="1">
      <alignment vertical="center"/>
    </xf>
    <xf numFmtId="14" fontId="40" fillId="0" borderId="0" xfId="0" applyNumberFormat="1" applyFont="1" applyFill="1" applyBorder="1" applyAlignment="1">
      <alignment horizontal="center" vertical="center" wrapText="1"/>
    </xf>
    <xf numFmtId="14" fontId="40" fillId="0" borderId="0" xfId="0" applyNumberFormat="1" applyFont="1" applyFill="1" applyBorder="1" applyAlignment="1">
      <alignment vertical="center" wrapText="1"/>
    </xf>
    <xf numFmtId="0" fontId="41" fillId="0" borderId="0" xfId="0" applyFont="1" applyFill="1" applyBorder="1" applyAlignment="1">
      <alignment vertical="center"/>
    </xf>
    <xf numFmtId="166" fontId="40" fillId="0" borderId="2" xfId="2" applyNumberFormat="1" applyFont="1" applyFill="1" applyBorder="1" applyAlignment="1"/>
    <xf numFmtId="0" fontId="42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center"/>
    </xf>
    <xf numFmtId="166" fontId="37" fillId="0" borderId="0" xfId="2" applyNumberFormat="1" applyFont="1" applyFill="1" applyBorder="1" applyAlignment="1">
      <alignment vertical="center"/>
    </xf>
    <xf numFmtId="165" fontId="36" fillId="0" borderId="0" xfId="1" applyFont="1" applyFill="1" applyBorder="1" applyAlignment="1">
      <alignment vertical="center"/>
    </xf>
    <xf numFmtId="14" fontId="37" fillId="0" borderId="0" xfId="0" applyNumberFormat="1" applyFont="1" applyFill="1" applyBorder="1" applyAlignment="1">
      <alignment horizontal="center" vertical="center" wrapText="1"/>
    </xf>
    <xf numFmtId="14" fontId="37" fillId="0" borderId="0" xfId="0" applyNumberFormat="1" applyFont="1" applyFill="1" applyBorder="1" applyAlignment="1">
      <alignment vertical="center" wrapText="1"/>
    </xf>
    <xf numFmtId="164" fontId="37" fillId="0" borderId="0" xfId="3" applyFont="1" applyFill="1" applyBorder="1" applyAlignment="1"/>
    <xf numFmtId="0" fontId="39" fillId="0" borderId="0" xfId="0" applyFont="1" applyFill="1" applyBorder="1" applyAlignment="1">
      <alignment vertical="center" wrapText="1"/>
    </xf>
    <xf numFmtId="164" fontId="37" fillId="0" borderId="0" xfId="3" applyFont="1" applyFill="1" applyBorder="1" applyAlignment="1">
      <alignment vertical="center"/>
    </xf>
    <xf numFmtId="0" fontId="37" fillId="0" borderId="0" xfId="0" applyFont="1"/>
    <xf numFmtId="0" fontId="36" fillId="0" borderId="3" xfId="0" applyFont="1" applyFill="1" applyBorder="1" applyAlignment="1">
      <alignment vertical="center"/>
    </xf>
    <xf numFmtId="4" fontId="36" fillId="0" borderId="0" xfId="2" applyNumberFormat="1" applyFont="1" applyFill="1" applyBorder="1" applyAlignment="1">
      <alignment vertical="center"/>
    </xf>
    <xf numFmtId="0" fontId="36" fillId="0" borderId="3" xfId="0" applyFont="1" applyFill="1" applyBorder="1" applyAlignment="1"/>
    <xf numFmtId="0" fontId="36" fillId="0" borderId="0" xfId="0" applyFont="1" applyFill="1" applyBorder="1" applyAlignment="1">
      <alignment vertical="center" wrapText="1"/>
    </xf>
    <xf numFmtId="4" fontId="36" fillId="0" borderId="0" xfId="0" applyNumberFormat="1" applyFont="1" applyFill="1" applyBorder="1" applyAlignment="1">
      <alignment vertical="center"/>
    </xf>
    <xf numFmtId="0" fontId="36" fillId="0" borderId="6" xfId="0" applyFont="1" applyFill="1" applyBorder="1" applyAlignment="1">
      <alignment vertical="center"/>
    </xf>
    <xf numFmtId="49" fontId="35" fillId="0" borderId="1" xfId="0" applyNumberFormat="1" applyFont="1" applyFill="1" applyBorder="1" applyAlignment="1">
      <alignment wrapText="1"/>
    </xf>
    <xf numFmtId="0" fontId="0" fillId="3" borderId="0" xfId="0" applyFill="1"/>
    <xf numFmtId="165" fontId="35" fillId="0" borderId="1" xfId="1" applyFont="1" applyFill="1" applyBorder="1" applyAlignment="1"/>
    <xf numFmtId="165" fontId="29" fillId="0" borderId="1" xfId="1" applyFont="1" applyFill="1" applyBorder="1" applyAlignment="1"/>
    <xf numFmtId="165" fontId="37" fillId="0" borderId="1" xfId="1" applyFont="1" applyFill="1" applyBorder="1" applyAlignment="1">
      <alignment horizontal="left"/>
    </xf>
    <xf numFmtId="0" fontId="0" fillId="4" borderId="0" xfId="0" applyFill="1"/>
    <xf numFmtId="0" fontId="32" fillId="0" borderId="0" xfId="0" applyFont="1" applyFill="1"/>
    <xf numFmtId="0" fontId="0" fillId="0" borderId="0" xfId="0" applyFill="1"/>
    <xf numFmtId="0" fontId="37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left"/>
    </xf>
    <xf numFmtId="0" fontId="39" fillId="0" borderId="1" xfId="0" applyFont="1" applyFill="1" applyBorder="1" applyAlignment="1">
      <alignment horizontal="left" wrapText="1"/>
    </xf>
    <xf numFmtId="0" fontId="38" fillId="0" borderId="1" xfId="0" applyFont="1" applyFill="1" applyBorder="1" applyAlignment="1"/>
    <xf numFmtId="0" fontId="37" fillId="0" borderId="1" xfId="0" applyFont="1" applyFill="1" applyBorder="1" applyAlignment="1"/>
    <xf numFmtId="165" fontId="32" fillId="0" borderId="0" xfId="1" applyFont="1" applyFill="1"/>
    <xf numFmtId="0" fontId="33" fillId="0" borderId="1" xfId="0" applyFont="1" applyFill="1" applyBorder="1" applyAlignment="1">
      <alignment horizontal="left"/>
    </xf>
    <xf numFmtId="0" fontId="34" fillId="0" borderId="1" xfId="0" applyFont="1" applyFill="1" applyBorder="1" applyAlignment="1">
      <alignment horizontal="left" wrapText="1"/>
    </xf>
    <xf numFmtId="165" fontId="43" fillId="0" borderId="1" xfId="1" applyFont="1" applyFill="1" applyBorder="1" applyAlignment="1"/>
    <xf numFmtId="0" fontId="43" fillId="0" borderId="1" xfId="0" applyFont="1" applyFill="1" applyBorder="1" applyAlignment="1"/>
    <xf numFmtId="14" fontId="43" fillId="0" borderId="1" xfId="0" applyNumberFormat="1" applyFont="1" applyFill="1" applyBorder="1" applyAlignment="1">
      <alignment horizontal="center" wrapText="1"/>
    </xf>
    <xf numFmtId="14" fontId="43" fillId="0" borderId="1" xfId="0" applyNumberFormat="1" applyFont="1" applyFill="1" applyBorder="1" applyAlignment="1">
      <alignment wrapText="1"/>
    </xf>
    <xf numFmtId="164" fontId="43" fillId="0" borderId="1" xfId="5" applyFont="1" applyFill="1" applyBorder="1" applyAlignment="1"/>
    <xf numFmtId="0" fontId="38" fillId="0" borderId="1" xfId="0" applyFont="1" applyFill="1" applyBorder="1" applyAlignment="1">
      <alignment wrapText="1"/>
    </xf>
    <xf numFmtId="0" fontId="41" fillId="0" borderId="1" xfId="0" applyFont="1" applyFill="1" applyBorder="1" applyAlignment="1"/>
    <xf numFmtId="0" fontId="44" fillId="0" borderId="1" xfId="0" applyFont="1" applyFill="1" applyBorder="1" applyAlignment="1"/>
    <xf numFmtId="0" fontId="41" fillId="0" borderId="1" xfId="0" applyFont="1" applyFill="1" applyBorder="1" applyAlignment="1">
      <alignment wrapText="1"/>
    </xf>
    <xf numFmtId="0" fontId="44" fillId="0" borderId="1" xfId="0" applyFont="1" applyFill="1" applyBorder="1" applyAlignment="1">
      <alignment horizontal="left"/>
    </xf>
    <xf numFmtId="0" fontId="41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horizontal="left"/>
    </xf>
    <xf numFmtId="0" fontId="42" fillId="0" borderId="1" xfId="0" applyFont="1" applyFill="1" applyBorder="1" applyAlignment="1">
      <alignment horizontal="left" wrapText="1"/>
    </xf>
    <xf numFmtId="165" fontId="40" fillId="0" borderId="1" xfId="1" applyFont="1" applyFill="1" applyBorder="1" applyAlignment="1">
      <alignment horizontal="left"/>
    </xf>
    <xf numFmtId="0" fontId="45" fillId="0" borderId="1" xfId="0" applyFont="1" applyFill="1" applyBorder="1" applyAlignment="1">
      <alignment wrapText="1"/>
    </xf>
    <xf numFmtId="0" fontId="0" fillId="0" borderId="1" xfId="0" applyBorder="1"/>
    <xf numFmtId="0" fontId="36" fillId="0" borderId="3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4" fontId="19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 applyProtection="1">
      <alignment horizontal="left" vertical="center"/>
      <protection locked="0"/>
    </xf>
    <xf numFmtId="0" fontId="7" fillId="0" borderId="4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5" fillId="0" borderId="0" xfId="0" applyFont="1" applyBorder="1" applyAlignment="1">
      <alignment horizontal="left"/>
    </xf>
    <xf numFmtId="164" fontId="13" fillId="0" borderId="0" xfId="0" applyNumberFormat="1" applyFont="1" applyBorder="1" applyAlignment="1">
      <alignment horizontal="left"/>
    </xf>
    <xf numFmtId="165" fontId="15" fillId="0" borderId="0" xfId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165" fontId="13" fillId="0" borderId="0" xfId="1" applyFont="1" applyBorder="1" applyAlignment="1">
      <alignment horizontal="left"/>
    </xf>
    <xf numFmtId="43" fontId="15" fillId="0" borderId="0" xfId="2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0" fontId="13" fillId="0" borderId="0" xfId="0" applyFont="1" applyBorder="1" applyAlignment="1">
      <alignment horizontal="left"/>
    </xf>
    <xf numFmtId="164" fontId="13" fillId="0" borderId="0" xfId="2" applyNumberFormat="1" applyFont="1" applyBorder="1" applyAlignment="1">
      <alignment horizontal="left"/>
    </xf>
    <xf numFmtId="164" fontId="12" fillId="0" borderId="0" xfId="0" applyNumberFormat="1" applyFont="1" applyBorder="1" applyAlignment="1">
      <alignment horizontal="left"/>
    </xf>
    <xf numFmtId="165" fontId="12" fillId="0" borderId="0" xfId="1" applyFont="1" applyBorder="1" applyAlignment="1">
      <alignment horizontal="left"/>
    </xf>
    <xf numFmtId="43" fontId="12" fillId="0" borderId="0" xfId="0" applyNumberFormat="1" applyFont="1" applyBorder="1" applyAlignment="1">
      <alignment horizontal="left"/>
    </xf>
    <xf numFmtId="0" fontId="47" fillId="0" borderId="0" xfId="0" applyFont="1" applyBorder="1" applyAlignment="1">
      <alignment horizontal="left"/>
    </xf>
    <xf numFmtId="164" fontId="48" fillId="0" borderId="2" xfId="0" applyNumberFormat="1" applyFont="1" applyBorder="1" applyAlignment="1">
      <alignment horizontal="left"/>
    </xf>
    <xf numFmtId="43" fontId="13" fillId="0" borderId="0" xfId="0" applyNumberFormat="1" applyFont="1" applyBorder="1" applyAlignment="1">
      <alignment horizontal="left"/>
    </xf>
    <xf numFmtId="164" fontId="15" fillId="0" borderId="0" xfId="0" applyNumberFormat="1" applyFont="1" applyBorder="1" applyAlignment="1">
      <alignment horizontal="left"/>
    </xf>
    <xf numFmtId="43" fontId="15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Alignment="1" applyProtection="1">
      <alignment horizontal="center" vertical="center"/>
      <protection locked="0"/>
    </xf>
    <xf numFmtId="0" fontId="36" fillId="0" borderId="3" xfId="0" applyFont="1" applyFill="1" applyBorder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167" fontId="35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37" fillId="0" borderId="1" xfId="0" applyFont="1" applyBorder="1" applyAlignment="1">
      <alignment horizontal="left"/>
    </xf>
    <xf numFmtId="0" fontId="39" fillId="0" borderId="1" xfId="0" applyFont="1" applyBorder="1" applyAlignment="1">
      <alignment horizontal="left" wrapText="1"/>
    </xf>
    <xf numFmtId="0" fontId="38" fillId="0" borderId="7" xfId="0" applyFont="1" applyFill="1" applyBorder="1" applyAlignment="1">
      <alignment wrapText="1"/>
    </xf>
    <xf numFmtId="165" fontId="40" fillId="0" borderId="5" xfId="1" applyFont="1" applyFill="1" applyBorder="1" applyAlignment="1">
      <alignment horizontal="left"/>
    </xf>
    <xf numFmtId="165" fontId="40" fillId="0" borderId="8" xfId="1" applyFont="1" applyFill="1" applyBorder="1" applyAlignment="1">
      <alignment horizontal="left"/>
    </xf>
    <xf numFmtId="165" fontId="37" fillId="0" borderId="1" xfId="1" applyFont="1" applyFill="1" applyBorder="1"/>
    <xf numFmtId="165" fontId="40" fillId="0" borderId="1" xfId="0" applyNumberFormat="1" applyFont="1" applyFill="1" applyBorder="1"/>
    <xf numFmtId="0" fontId="37" fillId="0" borderId="1" xfId="0" applyFont="1" applyBorder="1" applyAlignment="1">
      <alignment horizontal="left" wrapText="1"/>
    </xf>
    <xf numFmtId="165" fontId="40" fillId="0" borderId="8" xfId="0" applyNumberFormat="1" applyFont="1" applyFill="1" applyBorder="1"/>
    <xf numFmtId="0" fontId="9" fillId="0" borderId="0" xfId="0" applyFont="1" applyAlignment="1" applyProtection="1">
      <alignment horizontal="center" vertical="center"/>
      <protection locked="0"/>
    </xf>
    <xf numFmtId="0" fontId="39" fillId="0" borderId="1" xfId="0" applyFont="1" applyBorder="1" applyAlignment="1">
      <alignment horizontal="left"/>
    </xf>
    <xf numFmtId="0" fontId="0" fillId="0" borderId="1" xfId="0" applyFill="1" applyBorder="1"/>
    <xf numFmtId="166" fontId="37" fillId="0" borderId="2" xfId="2" applyNumberFormat="1" applyFont="1" applyFill="1" applyBorder="1" applyAlignme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36" fillId="0" borderId="3" xfId="0" applyFont="1" applyFill="1" applyBorder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49" fontId="37" fillId="0" borderId="1" xfId="0" applyNumberFormat="1" applyFont="1" applyFill="1" applyBorder="1" applyAlignment="1"/>
    <xf numFmtId="165" fontId="37" fillId="0" borderId="1" xfId="1" applyFont="1" applyFill="1" applyBorder="1" applyAlignment="1"/>
    <xf numFmtId="0" fontId="9" fillId="0" borderId="0" xfId="0" applyFont="1" applyAlignment="1" applyProtection="1">
      <alignment horizontal="center" vertical="center"/>
      <protection locked="0"/>
    </xf>
    <xf numFmtId="165" fontId="36" fillId="0" borderId="1" xfId="1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9" fillId="0" borderId="0" xfId="0" applyFont="1" applyAlignment="1" applyProtection="1">
      <alignment horizontal="left" vertical="center"/>
      <protection locked="0"/>
    </xf>
    <xf numFmtId="0" fontId="36" fillId="0" borderId="6" xfId="0" applyFont="1" applyFill="1" applyBorder="1" applyAlignment="1"/>
    <xf numFmtId="0" fontId="36" fillId="0" borderId="6" xfId="0" applyFont="1" applyFill="1" applyBorder="1" applyAlignment="1">
      <alignment vertical="center" wrapText="1"/>
    </xf>
    <xf numFmtId="165" fontId="0" fillId="0" borderId="0" xfId="0" applyNumberFormat="1"/>
    <xf numFmtId="0" fontId="39" fillId="0" borderId="1" xfId="0" applyFont="1" applyFill="1" applyBorder="1" applyAlignment="1">
      <alignment horizontal="left"/>
    </xf>
    <xf numFmtId="0" fontId="39" fillId="0" borderId="1" xfId="0" applyFont="1" applyFill="1" applyBorder="1" applyAlignment="1">
      <alignment horizontal="center" wrapText="1"/>
    </xf>
    <xf numFmtId="165" fontId="43" fillId="0" borderId="1" xfId="1" applyFont="1" applyFill="1" applyBorder="1" applyAlignment="1">
      <alignment wrapText="1"/>
    </xf>
    <xf numFmtId="43" fontId="40" fillId="0" borderId="2" xfId="2" applyNumberFormat="1" applyFont="1" applyFill="1" applyBorder="1" applyAlignment="1"/>
    <xf numFmtId="168" fontId="0" fillId="0" borderId="0" xfId="0" applyNumberFormat="1"/>
    <xf numFmtId="43" fontId="0" fillId="0" borderId="0" xfId="0" applyNumberFormat="1"/>
    <xf numFmtId="14" fontId="30" fillId="0" borderId="0" xfId="0" applyNumberFormat="1" applyFont="1" applyFill="1" applyBorder="1" applyAlignment="1"/>
    <xf numFmtId="49" fontId="35" fillId="0" borderId="0" xfId="0" applyNumberFormat="1" applyFont="1" applyFill="1" applyBorder="1" applyAlignment="1"/>
    <xf numFmtId="0" fontId="37" fillId="0" borderId="0" xfId="0" applyFont="1" applyFill="1" applyBorder="1" applyAlignment="1">
      <alignment horizontal="left" wrapText="1"/>
    </xf>
    <xf numFmtId="165" fontId="43" fillId="0" borderId="0" xfId="1" applyFont="1" applyFill="1" applyBorder="1" applyAlignment="1"/>
    <xf numFmtId="0" fontId="35" fillId="0" borderId="0" xfId="0" applyFont="1" applyFill="1" applyBorder="1" applyAlignment="1"/>
    <xf numFmtId="14" fontId="35" fillId="0" borderId="0" xfId="0" applyNumberFormat="1" applyFont="1" applyFill="1" applyBorder="1" applyAlignment="1">
      <alignment horizontal="center" wrapText="1"/>
    </xf>
    <xf numFmtId="0" fontId="38" fillId="0" borderId="0" xfId="0" applyFont="1" applyFill="1" applyBorder="1" applyAlignment="1"/>
    <xf numFmtId="0" fontId="37" fillId="0" borderId="0" xfId="0" applyFont="1" applyFill="1" applyBorder="1" applyAlignment="1">
      <alignment horizontal="left"/>
    </xf>
    <xf numFmtId="0" fontId="39" fillId="0" borderId="0" xfId="0" applyFont="1" applyFill="1" applyBorder="1" applyAlignment="1">
      <alignment horizontal="left" wrapText="1"/>
    </xf>
    <xf numFmtId="0" fontId="0" fillId="0" borderId="0" xfId="0" applyFill="1" applyBorder="1"/>
    <xf numFmtId="14" fontId="35" fillId="0" borderId="0" xfId="0" applyNumberFormat="1" applyFont="1" applyFill="1" applyBorder="1" applyAlignment="1">
      <alignment wrapText="1"/>
    </xf>
    <xf numFmtId="0" fontId="15" fillId="0" borderId="0" xfId="0" applyFont="1" applyBorder="1" applyAlignment="1">
      <alignment horizontal="left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36" fillId="0" borderId="0" xfId="0" applyFont="1" applyFill="1" applyBorder="1" applyAlignment="1"/>
    <xf numFmtId="0" fontId="38" fillId="0" borderId="0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/>
      <protection locked="0"/>
    </xf>
    <xf numFmtId="0" fontId="36" fillId="0" borderId="0" xfId="0" applyFont="1" applyFill="1" applyBorder="1" applyAlignme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38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/>
    </xf>
    <xf numFmtId="0" fontId="37" fillId="0" borderId="10" xfId="0" applyFont="1" applyFill="1" applyBorder="1" applyAlignment="1">
      <alignment horizontal="left" wrapText="1"/>
    </xf>
    <xf numFmtId="0" fontId="51" fillId="0" borderId="0" xfId="0" applyFont="1"/>
    <xf numFmtId="0" fontId="35" fillId="0" borderId="0" xfId="0" applyFont="1" applyFill="1" applyBorder="1" applyAlignment="1">
      <alignment wrapText="1"/>
    </xf>
    <xf numFmtId="165" fontId="35" fillId="0" borderId="0" xfId="1" applyFont="1" applyFill="1" applyBorder="1" applyAlignment="1"/>
    <xf numFmtId="164" fontId="35" fillId="0" borderId="0" xfId="5" applyFont="1" applyFill="1" applyBorder="1" applyAlignment="1"/>
    <xf numFmtId="0" fontId="30" fillId="0" borderId="0" xfId="0" applyFont="1" applyFill="1" applyBorder="1" applyAlignment="1">
      <alignment wrapText="1"/>
    </xf>
    <xf numFmtId="14" fontId="43" fillId="0" borderId="0" xfId="0" applyNumberFormat="1" applyFont="1" applyFill="1" applyBorder="1" applyAlignment="1">
      <alignment horizontal="center" wrapText="1"/>
    </xf>
    <xf numFmtId="14" fontId="43" fillId="0" borderId="0" xfId="0" applyNumberFormat="1" applyFont="1" applyFill="1" applyBorder="1" applyAlignment="1">
      <alignment wrapText="1"/>
    </xf>
    <xf numFmtId="0" fontId="36" fillId="0" borderId="0" xfId="0" applyFont="1" applyFill="1" applyBorder="1" applyAlignment="1">
      <alignment wrapText="1"/>
    </xf>
    <xf numFmtId="49" fontId="35" fillId="0" borderId="0" xfId="0" applyNumberFormat="1" applyFont="1" applyFill="1" applyBorder="1" applyAlignment="1">
      <alignment wrapText="1"/>
    </xf>
    <xf numFmtId="0" fontId="29" fillId="0" borderId="0" xfId="0" applyFont="1" applyFill="1" applyBorder="1" applyAlignment="1"/>
    <xf numFmtId="164" fontId="29" fillId="0" borderId="0" xfId="5" applyFont="1" applyFill="1" applyBorder="1" applyAlignment="1"/>
    <xf numFmtId="165" fontId="29" fillId="0" borderId="0" xfId="1" applyFont="1" applyFill="1" applyBorder="1" applyAlignment="1"/>
    <xf numFmtId="165" fontId="40" fillId="0" borderId="0" xfId="1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36" fillId="0" borderId="0" xfId="0" applyFont="1" applyFill="1" applyBorder="1" applyAlignment="1">
      <alignment horizontal="left" wrapText="1"/>
    </xf>
    <xf numFmtId="0" fontId="40" fillId="0" borderId="0" xfId="0" applyFont="1" applyFill="1" applyBorder="1" applyAlignment="1">
      <alignment horizontal="left"/>
    </xf>
    <xf numFmtId="165" fontId="40" fillId="0" borderId="0" xfId="0" applyNumberFormat="1" applyFont="1" applyFill="1" applyBorder="1"/>
    <xf numFmtId="0" fontId="29" fillId="0" borderId="0" xfId="0" applyFont="1" applyFill="1" applyBorder="1" applyAlignment="1">
      <alignment horizontal="left" wrapText="1"/>
    </xf>
    <xf numFmtId="165" fontId="36" fillId="0" borderId="0" xfId="1" applyFont="1" applyFill="1" applyBorder="1" applyAlignment="1">
      <alignment horizontal="left" wrapText="1"/>
    </xf>
    <xf numFmtId="0" fontId="39" fillId="0" borderId="0" xfId="0" applyFont="1" applyFill="1" applyBorder="1" applyAlignment="1">
      <alignment horizontal="left"/>
    </xf>
    <xf numFmtId="0" fontId="50" fillId="0" borderId="0" xfId="0" applyFont="1" applyFill="1" applyBorder="1" applyAlignment="1">
      <alignment horizontal="center" wrapText="1"/>
    </xf>
    <xf numFmtId="0" fontId="50" fillId="0" borderId="0" xfId="0" applyFont="1" applyFill="1" applyBorder="1" applyAlignment="1">
      <alignment horizontal="left" wrapText="1"/>
    </xf>
    <xf numFmtId="165" fontId="43" fillId="0" borderId="0" xfId="1" applyFont="1" applyFill="1" applyBorder="1" applyAlignment="1">
      <alignment wrapText="1"/>
    </xf>
    <xf numFmtId="0" fontId="39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/>
    </xf>
    <xf numFmtId="0" fontId="37" fillId="0" borderId="0" xfId="0" applyFont="1" applyBorder="1" applyAlignment="1">
      <alignment horizontal="left" wrapText="1"/>
    </xf>
    <xf numFmtId="166" fontId="40" fillId="0" borderId="0" xfId="2" applyNumberFormat="1" applyFont="1" applyFill="1" applyBorder="1" applyAlignment="1">
      <alignment vertical="center"/>
    </xf>
    <xf numFmtId="43" fontId="40" fillId="0" borderId="0" xfId="2" applyNumberFormat="1" applyFont="1" applyFill="1" applyBorder="1" applyAlignment="1"/>
    <xf numFmtId="165" fontId="0" fillId="0" borderId="0" xfId="0" applyNumberFormat="1" applyBorder="1"/>
    <xf numFmtId="0" fontId="37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horizontal="center" wrapText="1"/>
    </xf>
    <xf numFmtId="0" fontId="52" fillId="0" borderId="0" xfId="0" applyFont="1"/>
    <xf numFmtId="0" fontId="8" fillId="0" borderId="0" xfId="0" applyFont="1" applyAlignment="1" applyProtection="1">
      <alignment horizontal="center" vertical="center"/>
      <protection locked="0"/>
    </xf>
    <xf numFmtId="0" fontId="24" fillId="0" borderId="0" xfId="0" applyFont="1"/>
    <xf numFmtId="0" fontId="19" fillId="0" borderId="5" xfId="0" applyFont="1" applyFill="1" applyBorder="1" applyAlignment="1">
      <alignment vertical="center"/>
    </xf>
    <xf numFmtId="49" fontId="45" fillId="0" borderId="1" xfId="0" applyNumberFormat="1" applyFont="1" applyFill="1" applyBorder="1" applyAlignment="1"/>
    <xf numFmtId="49" fontId="24" fillId="0" borderId="0" xfId="0" applyNumberFormat="1" applyFont="1" applyFill="1" applyBorder="1" applyAlignment="1">
      <alignment vertical="center"/>
    </xf>
    <xf numFmtId="49" fontId="45" fillId="0" borderId="0" xfId="0" applyNumberFormat="1" applyFont="1" applyFill="1" applyBorder="1" applyAlignment="1"/>
    <xf numFmtId="0" fontId="24" fillId="0" borderId="0" xfId="0" applyFont="1" applyBorder="1"/>
    <xf numFmtId="0" fontId="30" fillId="0" borderId="5" xfId="0" applyFont="1" applyFill="1" applyBorder="1" applyAlignment="1">
      <alignment vertical="center"/>
    </xf>
    <xf numFmtId="0" fontId="54" fillId="0" borderId="0" xfId="0" applyFont="1" applyAlignment="1">
      <alignment wrapText="1"/>
    </xf>
    <xf numFmtId="0" fontId="54" fillId="0" borderId="0" xfId="0" applyFont="1" applyAlignment="1" applyProtection="1">
      <alignment vertical="center" wrapText="1"/>
      <protection locked="0"/>
    </xf>
    <xf numFmtId="0" fontId="54" fillId="0" borderId="0" xfId="0" applyFont="1" applyAlignment="1">
      <alignment vertical="center" wrapText="1"/>
    </xf>
    <xf numFmtId="0" fontId="54" fillId="0" borderId="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wrapText="1"/>
    </xf>
    <xf numFmtId="0" fontId="54" fillId="0" borderId="1" xfId="0" applyFont="1" applyFill="1" applyBorder="1" applyAlignment="1">
      <alignment wrapText="1"/>
    </xf>
    <xf numFmtId="0" fontId="55" fillId="0" borderId="1" xfId="0" applyFont="1" applyFill="1" applyBorder="1" applyAlignment="1">
      <alignment wrapText="1"/>
    </xf>
    <xf numFmtId="0" fontId="54" fillId="0" borderId="7" xfId="0" applyFont="1" applyFill="1" applyBorder="1" applyAlignment="1">
      <alignment wrapText="1"/>
    </xf>
    <xf numFmtId="0" fontId="57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0" fontId="55" fillId="0" borderId="0" xfId="0" applyFont="1" applyFill="1" applyBorder="1" applyAlignment="1">
      <alignment vertical="center" wrapText="1"/>
    </xf>
    <xf numFmtId="0" fontId="54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55" fillId="0" borderId="0" xfId="0" applyFont="1" applyFill="1" applyBorder="1" applyAlignment="1">
      <alignment wrapText="1"/>
    </xf>
    <xf numFmtId="0" fontId="54" fillId="0" borderId="0" xfId="0" applyFont="1" applyAlignment="1" applyProtection="1">
      <alignment vertical="center"/>
      <protection locked="0"/>
    </xf>
    <xf numFmtId="0" fontId="33" fillId="0" borderId="0" xfId="0" applyFont="1" applyAlignment="1"/>
    <xf numFmtId="0" fontId="33" fillId="0" borderId="1" xfId="0" applyFont="1" applyFill="1" applyBorder="1" applyAlignment="1"/>
    <xf numFmtId="0" fontId="34" fillId="0" borderId="1" xfId="0" applyFont="1" applyFill="1" applyBorder="1" applyAlignment="1">
      <alignment wrapText="1"/>
    </xf>
    <xf numFmtId="0" fontId="34" fillId="0" borderId="1" xfId="0" applyFont="1" applyFill="1" applyBorder="1" applyAlignment="1"/>
    <xf numFmtId="0" fontId="33" fillId="0" borderId="0" xfId="0" applyFont="1" applyFill="1" applyBorder="1" applyAlignment="1"/>
    <xf numFmtId="0" fontId="56" fillId="0" borderId="0" xfId="0" applyFont="1" applyFill="1" applyBorder="1" applyAlignment="1">
      <alignment wrapText="1"/>
    </xf>
    <xf numFmtId="0" fontId="34" fillId="0" borderId="0" xfId="0" applyFont="1" applyFill="1" applyBorder="1" applyAlignment="1">
      <alignment wrapText="1"/>
    </xf>
    <xf numFmtId="0" fontId="34" fillId="0" borderId="0" xfId="0" applyFont="1" applyFill="1" applyBorder="1" applyAlignment="1"/>
    <xf numFmtId="0" fontId="34" fillId="0" borderId="0" xfId="0" applyFont="1" applyBorder="1" applyAlignment="1">
      <alignment wrapText="1"/>
    </xf>
    <xf numFmtId="0" fontId="33" fillId="0" borderId="0" xfId="0" applyFont="1" applyBorder="1" applyAlignment="1"/>
    <xf numFmtId="0" fontId="40" fillId="0" borderId="1" xfId="0" applyFont="1" applyFill="1" applyBorder="1" applyAlignment="1">
      <alignment horizontal="left" wrapText="1"/>
    </xf>
    <xf numFmtId="14" fontId="35" fillId="0" borderId="1" xfId="0" applyNumberFormat="1" applyFont="1" applyFill="1" applyBorder="1" applyAlignment="1"/>
    <xf numFmtId="4" fontId="19" fillId="0" borderId="0" xfId="0" applyNumberFormat="1" applyFont="1" applyFill="1" applyAlignment="1">
      <alignment horizontal="right"/>
    </xf>
    <xf numFmtId="4" fontId="19" fillId="0" borderId="0" xfId="0" applyNumberFormat="1" applyFont="1" applyFill="1" applyAlignment="1" applyProtection="1">
      <alignment horizontal="right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4" fontId="19" fillId="0" borderId="0" xfId="0" applyNumberFormat="1" applyFont="1" applyFill="1" applyAlignment="1" applyProtection="1">
      <alignment vertical="center"/>
      <protection locked="0"/>
    </xf>
    <xf numFmtId="165" fontId="0" fillId="0" borderId="0" xfId="0" applyNumberFormat="1" applyFill="1"/>
    <xf numFmtId="0" fontId="0" fillId="0" borderId="0" xfId="0" applyFill="1" applyAlignment="1"/>
    <xf numFmtId="165" fontId="0" fillId="0" borderId="0" xfId="0" applyNumberFormat="1" applyFill="1" applyBorder="1"/>
    <xf numFmtId="0" fontId="0" fillId="0" borderId="0" xfId="0" applyFill="1" applyBorder="1" applyAlignment="1"/>
    <xf numFmtId="0" fontId="7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58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4" fontId="58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/>
    </xf>
    <xf numFmtId="0" fontId="59" fillId="0" borderId="0" xfId="0" applyFont="1"/>
    <xf numFmtId="0" fontId="30" fillId="0" borderId="1" xfId="0" applyFont="1" applyFill="1" applyBorder="1" applyAlignment="1"/>
    <xf numFmtId="0" fontId="0" fillId="0" borderId="1" xfId="0" applyFont="1" applyFill="1" applyBorder="1"/>
    <xf numFmtId="0" fontId="0" fillId="0" borderId="0" xfId="0" applyFill="1" applyAlignment="1">
      <alignment horizontal="center"/>
    </xf>
    <xf numFmtId="0" fontId="33" fillId="0" borderId="0" xfId="0" applyFont="1" applyFill="1" applyAlignment="1"/>
    <xf numFmtId="0" fontId="24" fillId="0" borderId="0" xfId="0" applyFont="1" applyFill="1"/>
    <xf numFmtId="165" fontId="43" fillId="0" borderId="11" xfId="1" applyFont="1" applyFill="1" applyBorder="1" applyAlignment="1"/>
    <xf numFmtId="0" fontId="60" fillId="0" borderId="1" xfId="0" applyFont="1" applyFill="1" applyBorder="1" applyAlignment="1">
      <alignment horizontal="left" wrapText="1"/>
    </xf>
    <xf numFmtId="0" fontId="9" fillId="0" borderId="0" xfId="0" applyFont="1" applyAlignment="1" applyProtection="1">
      <alignment horizontal="center" vertical="center"/>
      <protection locked="0"/>
    </xf>
    <xf numFmtId="0" fontId="38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0" xfId="0" applyBorder="1" applyAlignment="1">
      <alignment horizontal="center"/>
    </xf>
    <xf numFmtId="0" fontId="36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/>
    </xf>
    <xf numFmtId="49" fontId="61" fillId="0" borderId="1" xfId="0" applyNumberFormat="1" applyFont="1" applyFill="1" applyBorder="1" applyAlignment="1"/>
    <xf numFmtId="0" fontId="33" fillId="0" borderId="10" xfId="0" applyFont="1" applyFill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62" fillId="0" borderId="1" xfId="0" applyFont="1" applyFill="1" applyBorder="1" applyAlignment="1">
      <alignment horizontal="left"/>
    </xf>
    <xf numFmtId="0" fontId="34" fillId="0" borderId="1" xfId="0" applyFont="1" applyBorder="1" applyAlignment="1">
      <alignment horizontal="left" wrapText="1"/>
    </xf>
    <xf numFmtId="0" fontId="33" fillId="0" borderId="1" xfId="0" applyFont="1" applyBorder="1" applyAlignment="1">
      <alignment horizontal="left"/>
    </xf>
    <xf numFmtId="0" fontId="33" fillId="0" borderId="1" xfId="0" applyFont="1" applyFill="1" applyBorder="1"/>
    <xf numFmtId="165" fontId="37" fillId="0" borderId="1" xfId="1" applyFont="1" applyFill="1" applyBorder="1" applyAlignment="1">
      <alignment horizontal="left" wrapText="1"/>
    </xf>
    <xf numFmtId="49" fontId="63" fillId="0" borderId="1" xfId="0" applyNumberFormat="1" applyFont="1" applyFill="1" applyBorder="1" applyAlignment="1"/>
    <xf numFmtId="49" fontId="32" fillId="0" borderId="0" xfId="0" applyNumberFormat="1" applyFont="1" applyFill="1" applyBorder="1" applyAlignment="1">
      <alignment vertical="center"/>
    </xf>
    <xf numFmtId="165" fontId="33" fillId="0" borderId="1" xfId="1" applyFont="1" applyFill="1" applyBorder="1" applyAlignment="1"/>
    <xf numFmtId="165" fontId="64" fillId="0" borderId="1" xfId="1" applyFont="1" applyFill="1" applyBorder="1" applyAlignment="1"/>
    <xf numFmtId="0" fontId="33" fillId="0" borderId="1" xfId="0" applyFont="1" applyFill="1" applyBorder="1" applyAlignment="1">
      <alignment horizontal="left" wrapText="1"/>
    </xf>
    <xf numFmtId="0" fontId="63" fillId="0" borderId="1" xfId="0" applyFont="1" applyFill="1" applyBorder="1" applyAlignment="1"/>
    <xf numFmtId="14" fontId="63" fillId="0" borderId="1" xfId="0" applyNumberFormat="1" applyFont="1" applyFill="1" applyBorder="1" applyAlignment="1">
      <alignment horizontal="center" wrapText="1"/>
    </xf>
    <xf numFmtId="14" fontId="63" fillId="0" borderId="1" xfId="0" applyNumberFormat="1" applyFont="1" applyFill="1" applyBorder="1" applyAlignment="1">
      <alignment wrapText="1"/>
    </xf>
    <xf numFmtId="0" fontId="54" fillId="0" borderId="1" xfId="0" applyFont="1" applyFill="1" applyBorder="1" applyAlignment="1"/>
    <xf numFmtId="168" fontId="57" fillId="0" borderId="0" xfId="0" applyNumberFormat="1" applyFont="1" applyFill="1" applyBorder="1" applyAlignment="1">
      <alignment vertical="center" wrapText="1"/>
    </xf>
    <xf numFmtId="43" fontId="40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14" fontId="10" fillId="0" borderId="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36" fillId="0" borderId="3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vertical="center"/>
    </xf>
    <xf numFmtId="0" fontId="41" fillId="0" borderId="0" xfId="0" applyFont="1" applyFill="1" applyBorder="1" applyAlignment="1">
      <alignment horizontal="center" vertical="top"/>
    </xf>
    <xf numFmtId="0" fontId="41" fillId="0" borderId="0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/>
      <protection locked="0"/>
    </xf>
    <xf numFmtId="0" fontId="13" fillId="0" borderId="0" xfId="0" applyFont="1" applyBorder="1" applyAlignment="1">
      <alignment horizontal="left" wrapText="1"/>
    </xf>
    <xf numFmtId="0" fontId="38" fillId="0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41" fillId="0" borderId="9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6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top"/>
    </xf>
    <xf numFmtId="49" fontId="61" fillId="0" borderId="0" xfId="0" applyNumberFormat="1" applyFont="1" applyFill="1" applyBorder="1" applyAlignment="1"/>
    <xf numFmtId="0" fontId="33" fillId="0" borderId="0" xfId="0" applyFont="1" applyFill="1" applyBorder="1" applyAlignment="1">
      <alignment horizontal="left"/>
    </xf>
    <xf numFmtId="0" fontId="34" fillId="0" borderId="0" xfId="0" applyFont="1" applyBorder="1" applyAlignment="1">
      <alignment horizontal="left"/>
    </xf>
    <xf numFmtId="0" fontId="34" fillId="0" borderId="0" xfId="0" applyFont="1" applyBorder="1" applyAlignment="1">
      <alignment horizontal="left" wrapText="1"/>
    </xf>
    <xf numFmtId="0" fontId="34" fillId="0" borderId="0" xfId="0" applyFont="1" applyFill="1" applyBorder="1" applyAlignment="1">
      <alignment horizontal="left" wrapText="1"/>
    </xf>
    <xf numFmtId="0" fontId="62" fillId="0" borderId="0" xfId="0" applyFont="1" applyFill="1" applyBorder="1" applyAlignment="1">
      <alignment horizontal="left"/>
    </xf>
    <xf numFmtId="165" fontId="37" fillId="0" borderId="0" xfId="1" applyFont="1" applyFill="1" applyBorder="1" applyAlignment="1">
      <alignment horizontal="left" wrapText="1"/>
    </xf>
    <xf numFmtId="49" fontId="63" fillId="0" borderId="0" xfId="0" applyNumberFormat="1" applyFont="1" applyFill="1" applyBorder="1" applyAlignment="1"/>
    <xf numFmtId="165" fontId="64" fillId="0" borderId="0" xfId="1" applyFont="1" applyFill="1" applyBorder="1" applyAlignment="1"/>
    <xf numFmtId="0" fontId="33" fillId="0" borderId="0" xfId="0" applyFont="1" applyBorder="1" applyAlignment="1">
      <alignment horizontal="left"/>
    </xf>
    <xf numFmtId="164" fontId="48" fillId="0" borderId="0" xfId="0" applyNumberFormat="1" applyFont="1" applyBorder="1" applyAlignment="1">
      <alignment horizontal="left"/>
    </xf>
  </cellXfs>
  <cellStyles count="6">
    <cellStyle name="Comma 2" xfId="4"/>
    <cellStyle name="Currency 2" xfId="5"/>
    <cellStyle name="Millares" xfId="1" builtinId="3"/>
    <cellStyle name="Millares 2" xfId="2"/>
    <cellStyle name="Moneda 2" xfId="3"/>
    <cellStyle name="Normal" xfId="0" builtinId="0"/>
  </cellStyles>
  <dxfs count="0"/>
  <tableStyles count="0" defaultTableStyle="TableStyleMedium9" defaultPivotStyle="PivotStyleLight16"/>
  <colors>
    <mruColors>
      <color rgb="FFFF3399"/>
      <color rgb="FFFFCCFF"/>
      <color rgb="FF66CCFF"/>
      <color rgb="FF000099"/>
      <color rgb="FFE2C5FF"/>
      <color rgb="FF000066"/>
      <color rgb="FFFF9900"/>
      <color rgb="FFCC3300"/>
      <color rgb="FF0014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172604</xdr:colOff>
      <xdr:row>0</xdr:row>
      <xdr:rowOff>83919</xdr:rowOff>
    </xdr:from>
    <xdr:to>
      <xdr:col>2</xdr:col>
      <xdr:colOff>1502322</xdr:colOff>
      <xdr:row>2</xdr:row>
      <xdr:rowOff>197677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87304" y="83919"/>
          <a:ext cx="1329718" cy="8948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838200</xdr:colOff>
          <xdr:row>0</xdr:row>
          <xdr:rowOff>0</xdr:rowOff>
        </xdr:from>
        <xdr:to>
          <xdr:col>5</xdr:col>
          <xdr:colOff>990600</xdr:colOff>
          <xdr:row>2</xdr:row>
          <xdr:rowOff>0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xmlns="" id="{00000000-0008-0000-00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1085850</xdr:colOff>
      <xdr:row>4</xdr:row>
      <xdr:rowOff>0</xdr:rowOff>
    </xdr:from>
    <xdr:to>
      <xdr:col>0</xdr:col>
      <xdr:colOff>2286000</xdr:colOff>
      <xdr:row>7</xdr:row>
      <xdr:rowOff>238124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850" y="190500"/>
          <a:ext cx="96202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304800</xdr:colOff>
          <xdr:row>4</xdr:row>
          <xdr:rowOff>114300</xdr:rowOff>
        </xdr:from>
        <xdr:to>
          <xdr:col>2</xdr:col>
          <xdr:colOff>1343025</xdr:colOff>
          <xdr:row>8</xdr:row>
          <xdr:rowOff>0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xmlns="" id="{00000000-0008-0000-05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1085850</xdr:colOff>
      <xdr:row>46</xdr:row>
      <xdr:rowOff>0</xdr:rowOff>
    </xdr:from>
    <xdr:to>
      <xdr:col>0</xdr:col>
      <xdr:colOff>2286000</xdr:colOff>
      <xdr:row>49</xdr:row>
      <xdr:rowOff>238124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850" y="762000"/>
          <a:ext cx="77152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304800</xdr:colOff>
          <xdr:row>46</xdr:row>
          <xdr:rowOff>114300</xdr:rowOff>
        </xdr:from>
        <xdr:to>
          <xdr:col>2</xdr:col>
          <xdr:colOff>1343025</xdr:colOff>
          <xdr:row>50</xdr:row>
          <xdr:rowOff>0</xdr:rowOff>
        </xdr:to>
        <xdr:sp macro="" textlink="">
          <xdr:nvSpPr>
            <xdr:cNvPr id="49154" name="Object 2" hidden="1">
              <a:extLst>
                <a:ext uri="{63B3BB69-23CF-44E3-9099-C40C66FF867C}">
                  <a14:compatExt spid="_x0000_s49154"/>
                </a:ext>
                <a:ext uri="{FF2B5EF4-FFF2-40B4-BE49-F238E27FC236}">
                  <a16:creationId xmlns:a16="http://schemas.microsoft.com/office/drawing/2014/main" xmlns="" id="{00000000-0008-0000-05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1085850</xdr:colOff>
      <xdr:row>1</xdr:row>
      <xdr:rowOff>0</xdr:rowOff>
    </xdr:from>
    <xdr:to>
      <xdr:col>0</xdr:col>
      <xdr:colOff>2286000</xdr:colOff>
      <xdr:row>4</xdr:row>
      <xdr:rowOff>238124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850" y="0"/>
          <a:ext cx="1200150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304800</xdr:colOff>
          <xdr:row>1</xdr:row>
          <xdr:rowOff>114300</xdr:rowOff>
        </xdr:from>
        <xdr:to>
          <xdr:col>2</xdr:col>
          <xdr:colOff>1343025</xdr:colOff>
          <xdr:row>5</xdr:row>
          <xdr:rowOff>0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xmlns="" id="{00000000-0008-0000-05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201839</xdr:colOff>
      <xdr:row>0</xdr:row>
      <xdr:rowOff>25400</xdr:rowOff>
    </xdr:from>
    <xdr:to>
      <xdr:col>2</xdr:col>
      <xdr:colOff>1235982</xdr:colOff>
      <xdr:row>2</xdr:row>
      <xdr:rowOff>102054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25321" y="25400"/>
          <a:ext cx="1034143" cy="791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523875</xdr:colOff>
          <xdr:row>0</xdr:row>
          <xdr:rowOff>9525</xdr:rowOff>
        </xdr:from>
        <xdr:to>
          <xdr:col>6</xdr:col>
          <xdr:colOff>85725</xdr:colOff>
          <xdr:row>2</xdr:row>
          <xdr:rowOff>9525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xmlns="" id="{00000000-0008-0000-06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201839</xdr:colOff>
      <xdr:row>0</xdr:row>
      <xdr:rowOff>25400</xdr:rowOff>
    </xdr:from>
    <xdr:to>
      <xdr:col>2</xdr:col>
      <xdr:colOff>1235982</xdr:colOff>
      <xdr:row>2</xdr:row>
      <xdr:rowOff>102054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2639" y="25400"/>
          <a:ext cx="1034143" cy="895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523875</xdr:colOff>
          <xdr:row>0</xdr:row>
          <xdr:rowOff>9525</xdr:rowOff>
        </xdr:from>
        <xdr:to>
          <xdr:col>6</xdr:col>
          <xdr:colOff>85725</xdr:colOff>
          <xdr:row>2</xdr:row>
          <xdr:rowOff>9525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xmlns="" id="{00000000-0008-0000-06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1085850</xdr:colOff>
      <xdr:row>5</xdr:row>
      <xdr:rowOff>0</xdr:rowOff>
    </xdr:from>
    <xdr:to>
      <xdr:col>0</xdr:col>
      <xdr:colOff>2286000</xdr:colOff>
      <xdr:row>8</xdr:row>
      <xdr:rowOff>238124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850" y="952500"/>
          <a:ext cx="92392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304800</xdr:colOff>
          <xdr:row>5</xdr:row>
          <xdr:rowOff>114300</xdr:rowOff>
        </xdr:from>
        <xdr:to>
          <xdr:col>2</xdr:col>
          <xdr:colOff>1343025</xdr:colOff>
          <xdr:row>9</xdr:row>
          <xdr:rowOff>0</xdr:rowOff>
        </xdr:to>
        <xdr:sp macro="" textlink="">
          <xdr:nvSpPr>
            <xdr:cNvPr id="54273" name="Object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xmlns="" id="{00000000-0008-0000-05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1085850</xdr:colOff>
      <xdr:row>5</xdr:row>
      <xdr:rowOff>0</xdr:rowOff>
    </xdr:from>
    <xdr:to>
      <xdr:col>0</xdr:col>
      <xdr:colOff>2286000</xdr:colOff>
      <xdr:row>8</xdr:row>
      <xdr:rowOff>238124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850" y="762000"/>
          <a:ext cx="77152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304800</xdr:colOff>
          <xdr:row>5</xdr:row>
          <xdr:rowOff>114300</xdr:rowOff>
        </xdr:from>
        <xdr:to>
          <xdr:col>2</xdr:col>
          <xdr:colOff>1343025</xdr:colOff>
          <xdr:row>9</xdr:row>
          <xdr:rowOff>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  <a:ext uri="{FF2B5EF4-FFF2-40B4-BE49-F238E27FC236}">
                  <a16:creationId xmlns:a16="http://schemas.microsoft.com/office/drawing/2014/main" xmlns="" id="{00000000-0008-0000-05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172604</xdr:colOff>
      <xdr:row>0</xdr:row>
      <xdr:rowOff>83919</xdr:rowOff>
    </xdr:from>
    <xdr:to>
      <xdr:col>2</xdr:col>
      <xdr:colOff>1502322</xdr:colOff>
      <xdr:row>2</xdr:row>
      <xdr:rowOff>197677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1179" y="83919"/>
          <a:ext cx="1329718" cy="971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838200</xdr:colOff>
          <xdr:row>0</xdr:row>
          <xdr:rowOff>0</xdr:rowOff>
        </xdr:from>
        <xdr:to>
          <xdr:col>5</xdr:col>
          <xdr:colOff>990600</xdr:colOff>
          <xdr:row>2</xdr:row>
          <xdr:rowOff>0</xdr:rowOff>
        </xdr:to>
        <xdr:sp macro="" textlink="">
          <xdr:nvSpPr>
            <xdr:cNvPr id="32770" name="Object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xmlns="" id="{00000000-0008-0000-01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172604</xdr:colOff>
      <xdr:row>0</xdr:row>
      <xdr:rowOff>83919</xdr:rowOff>
    </xdr:from>
    <xdr:to>
      <xdr:col>2</xdr:col>
      <xdr:colOff>1502322</xdr:colOff>
      <xdr:row>2</xdr:row>
      <xdr:rowOff>197677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87304" y="83919"/>
          <a:ext cx="1329718" cy="8948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838200</xdr:colOff>
          <xdr:row>0</xdr:row>
          <xdr:rowOff>0</xdr:rowOff>
        </xdr:from>
        <xdr:to>
          <xdr:col>5</xdr:col>
          <xdr:colOff>990600</xdr:colOff>
          <xdr:row>2</xdr:row>
          <xdr:rowOff>0</xdr:rowOff>
        </xdr:to>
        <xdr:sp macro="" textlink="">
          <xdr:nvSpPr>
            <xdr:cNvPr id="37889" name="Object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xmlns="" id="{00000000-0008-0000-02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172604</xdr:colOff>
      <xdr:row>0</xdr:row>
      <xdr:rowOff>83919</xdr:rowOff>
    </xdr:from>
    <xdr:to>
      <xdr:col>2</xdr:col>
      <xdr:colOff>1502322</xdr:colOff>
      <xdr:row>2</xdr:row>
      <xdr:rowOff>197677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2854" y="83919"/>
          <a:ext cx="1329718" cy="48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838200</xdr:colOff>
          <xdr:row>0</xdr:row>
          <xdr:rowOff>0</xdr:rowOff>
        </xdr:from>
        <xdr:to>
          <xdr:col>5</xdr:col>
          <xdr:colOff>990600</xdr:colOff>
          <xdr:row>2</xdr:row>
          <xdr:rowOff>0</xdr:rowOff>
        </xdr:to>
        <xdr:sp macro="" textlink="">
          <xdr:nvSpPr>
            <xdr:cNvPr id="39937" name="Object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xmlns="" id="{00000000-0008-0000-03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861163</xdr:colOff>
      <xdr:row>0</xdr:row>
      <xdr:rowOff>117430</xdr:rowOff>
    </xdr:from>
    <xdr:to>
      <xdr:col>1</xdr:col>
      <xdr:colOff>288862</xdr:colOff>
      <xdr:row>2</xdr:row>
      <xdr:rowOff>247909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1163" y="117430"/>
          <a:ext cx="1215267" cy="8611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304800</xdr:colOff>
          <xdr:row>0</xdr:row>
          <xdr:rowOff>104775</xdr:rowOff>
        </xdr:from>
        <xdr:to>
          <xdr:col>2</xdr:col>
          <xdr:colOff>1343025</xdr:colOff>
          <xdr:row>2</xdr:row>
          <xdr:rowOff>342900</xdr:rowOff>
        </xdr:to>
        <xdr:sp macro="" textlink="">
          <xdr:nvSpPr>
            <xdr:cNvPr id="25602" name="Object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xmlns="" id="{00000000-0008-0000-04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861163</xdr:colOff>
      <xdr:row>0</xdr:row>
      <xdr:rowOff>117430</xdr:rowOff>
    </xdr:from>
    <xdr:to>
      <xdr:col>1</xdr:col>
      <xdr:colOff>288862</xdr:colOff>
      <xdr:row>2</xdr:row>
      <xdr:rowOff>247909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1163" y="117430"/>
          <a:ext cx="1551774" cy="85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304800</xdr:colOff>
          <xdr:row>0</xdr:row>
          <xdr:rowOff>104775</xdr:rowOff>
        </xdr:from>
        <xdr:to>
          <xdr:col>2</xdr:col>
          <xdr:colOff>1343025</xdr:colOff>
          <xdr:row>2</xdr:row>
          <xdr:rowOff>342900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xmlns="" id="{00000000-0008-0000-05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696479</xdr:colOff>
      <xdr:row>0</xdr:row>
      <xdr:rowOff>169644</xdr:rowOff>
    </xdr:from>
    <xdr:to>
      <xdr:col>2</xdr:col>
      <xdr:colOff>2026197</xdr:colOff>
      <xdr:row>2</xdr:row>
      <xdr:rowOff>283402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6729" y="169644"/>
          <a:ext cx="1329718" cy="590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838200</xdr:colOff>
          <xdr:row>0</xdr:row>
          <xdr:rowOff>0</xdr:rowOff>
        </xdr:from>
        <xdr:to>
          <xdr:col>5</xdr:col>
          <xdr:colOff>990600</xdr:colOff>
          <xdr:row>2</xdr:row>
          <xdr:rowOff>0</xdr:rowOff>
        </xdr:to>
        <xdr:sp macro="" textlink="">
          <xdr:nvSpPr>
            <xdr:cNvPr id="41985" name="Object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xmlns="" id="{00000000-0008-0000-06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696479</xdr:colOff>
      <xdr:row>3</xdr:row>
      <xdr:rowOff>169644</xdr:rowOff>
    </xdr:from>
    <xdr:to>
      <xdr:col>2</xdr:col>
      <xdr:colOff>2026197</xdr:colOff>
      <xdr:row>5</xdr:row>
      <xdr:rowOff>283402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6729" y="169644"/>
          <a:ext cx="1329718" cy="590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838200</xdr:colOff>
          <xdr:row>3</xdr:row>
          <xdr:rowOff>0</xdr:rowOff>
        </xdr:from>
        <xdr:to>
          <xdr:col>5</xdr:col>
          <xdr:colOff>990600</xdr:colOff>
          <xdr:row>5</xdr:row>
          <xdr:rowOff>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xmlns="" id="{00000000-0008-0000-06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696479</xdr:colOff>
      <xdr:row>0</xdr:row>
      <xdr:rowOff>169644</xdr:rowOff>
    </xdr:from>
    <xdr:to>
      <xdr:col>2</xdr:col>
      <xdr:colOff>2026197</xdr:colOff>
      <xdr:row>2</xdr:row>
      <xdr:rowOff>283402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704" y="741144"/>
          <a:ext cx="605818" cy="590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838200</xdr:colOff>
          <xdr:row>0</xdr:row>
          <xdr:rowOff>0</xdr:rowOff>
        </xdr:from>
        <xdr:to>
          <xdr:col>5</xdr:col>
          <xdr:colOff>990600</xdr:colOff>
          <xdr:row>2</xdr:row>
          <xdr:rowOff>0</xdr:rowOff>
        </xdr:to>
        <xdr:sp macro="" textlink="">
          <xdr:nvSpPr>
            <xdr:cNvPr id="47105" name="Object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xmlns="" id="{00000000-0008-0000-06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2"/>
  <sheetViews>
    <sheetView topLeftCell="A4" zoomScale="73" zoomScaleNormal="73" zoomScalePageLayoutView="78" workbookViewId="0">
      <selection activeCell="D77" sqref="D77"/>
    </sheetView>
  </sheetViews>
  <sheetFormatPr baseColWidth="10" defaultRowHeight="15" x14ac:dyDescent="0.25"/>
  <cols>
    <col min="1" max="1" width="19.42578125" style="5" customWidth="1"/>
    <col min="2" max="2" width="30.28515625" style="5" customWidth="1"/>
    <col min="3" max="3" width="35.42578125" style="5" customWidth="1"/>
    <col min="4" max="4" width="20" style="5" customWidth="1"/>
    <col min="5" max="5" width="11.42578125" style="5"/>
    <col min="6" max="6" width="15.5703125" style="5" customWidth="1"/>
    <col min="7" max="7" width="14.140625" style="5" customWidth="1"/>
    <col min="8" max="8" width="8.42578125" style="5" customWidth="1"/>
    <col min="9" max="9" width="9.42578125" style="5" customWidth="1"/>
    <col min="10" max="10" width="19.28515625" style="5" customWidth="1"/>
    <col min="11" max="11" width="13.140625" style="5" customWidth="1"/>
    <col min="12" max="12" width="22.7109375" style="5" customWidth="1"/>
    <col min="13" max="13" width="19.42578125" style="5" customWidth="1"/>
    <col min="14" max="14" width="14.28515625" style="5" customWidth="1"/>
    <col min="15" max="16384" width="11.42578125" style="5"/>
  </cols>
  <sheetData>
    <row r="1" spans="1:14" ht="30.75" customHeight="1" x14ac:dyDescent="0.3">
      <c r="A1" s="110"/>
      <c r="B1" s="111"/>
      <c r="C1" s="112"/>
      <c r="D1" s="113"/>
      <c r="E1" s="114"/>
      <c r="F1" s="115"/>
      <c r="G1" s="116"/>
      <c r="H1" s="114"/>
      <c r="I1" s="114"/>
      <c r="J1" s="117"/>
      <c r="K1" s="118"/>
      <c r="L1" s="119"/>
      <c r="M1" s="114"/>
      <c r="N1" s="114"/>
    </row>
    <row r="2" spans="1:14" ht="30.75" customHeight="1" x14ac:dyDescent="0.25">
      <c r="A2" s="10"/>
      <c r="B2" s="120"/>
      <c r="C2" s="121"/>
      <c r="D2" s="122"/>
      <c r="E2" s="38"/>
      <c r="F2" s="123"/>
      <c r="G2" s="124"/>
      <c r="H2" s="38"/>
      <c r="I2" s="38"/>
      <c r="J2" s="121"/>
      <c r="K2" s="125"/>
      <c r="L2" s="126"/>
      <c r="M2" s="38"/>
      <c r="N2" s="38"/>
    </row>
    <row r="3" spans="1:14" ht="28.5" customHeight="1" x14ac:dyDescent="0.25">
      <c r="A3" s="419" t="s">
        <v>0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</row>
    <row r="4" spans="1:14" ht="28.5" customHeight="1" x14ac:dyDescent="0.25"/>
    <row r="5" spans="1:14" ht="28.5" customHeight="1" x14ac:dyDescent="0.25"/>
    <row r="6" spans="1:14" ht="32.25" customHeight="1" x14ac:dyDescent="0.25">
      <c r="A6" s="10" t="s">
        <v>117</v>
      </c>
      <c r="B6" s="17"/>
      <c r="C6" s="36"/>
      <c r="D6" s="37"/>
      <c r="E6" s="38"/>
      <c r="F6" s="18"/>
      <c r="G6" s="38"/>
      <c r="H6" s="38"/>
      <c r="I6" s="38"/>
      <c r="J6" s="61"/>
      <c r="K6" s="19"/>
      <c r="L6" s="20"/>
      <c r="M6" s="21"/>
      <c r="N6" s="21"/>
    </row>
    <row r="7" spans="1:14" ht="24.75" customHeight="1" x14ac:dyDescent="0.25">
      <c r="A7" s="39"/>
      <c r="B7" s="7"/>
      <c r="C7" s="2"/>
      <c r="D7" s="11"/>
      <c r="E7" s="1"/>
      <c r="F7" s="9"/>
      <c r="G7" s="3"/>
      <c r="H7" s="1"/>
      <c r="I7" s="1"/>
      <c r="J7" s="60"/>
      <c r="K7" s="16"/>
      <c r="L7" s="70"/>
      <c r="M7" s="13"/>
      <c r="N7" s="13"/>
    </row>
    <row r="8" spans="1:14" ht="24.75" customHeight="1" x14ac:dyDescent="0.25">
      <c r="A8" s="12"/>
      <c r="B8" s="22" t="s">
        <v>187</v>
      </c>
      <c r="C8" s="15"/>
      <c r="D8" s="35"/>
      <c r="E8" s="13"/>
      <c r="F8" s="14"/>
      <c r="G8" s="40"/>
      <c r="H8" s="420"/>
      <c r="I8" s="420"/>
      <c r="J8" s="59"/>
      <c r="K8" s="16"/>
      <c r="L8" s="70"/>
      <c r="M8" s="13"/>
      <c r="N8" s="13"/>
    </row>
    <row r="9" spans="1:14" ht="42" customHeight="1" x14ac:dyDescent="0.25">
      <c r="A9" s="76" t="s">
        <v>1</v>
      </c>
      <c r="B9" s="77" t="s">
        <v>2</v>
      </c>
      <c r="C9" s="78" t="s">
        <v>3</v>
      </c>
      <c r="D9" s="79" t="s">
        <v>4</v>
      </c>
      <c r="E9" s="80" t="s">
        <v>5</v>
      </c>
      <c r="F9" s="81" t="s">
        <v>6</v>
      </c>
      <c r="G9" s="77" t="s">
        <v>7</v>
      </c>
      <c r="H9" s="82" t="s">
        <v>8</v>
      </c>
      <c r="I9" s="83" t="s">
        <v>10</v>
      </c>
      <c r="J9" s="84" t="s">
        <v>9</v>
      </c>
      <c r="K9" s="85" t="s">
        <v>13</v>
      </c>
      <c r="L9" s="77" t="s">
        <v>14</v>
      </c>
      <c r="M9" s="82" t="s">
        <v>15</v>
      </c>
      <c r="N9" s="77" t="s">
        <v>16</v>
      </c>
    </row>
    <row r="10" spans="1:14" ht="42" customHeight="1" x14ac:dyDescent="0.25">
      <c r="A10" s="100" t="s">
        <v>70</v>
      </c>
      <c r="B10" s="101" t="s">
        <v>62</v>
      </c>
      <c r="C10" s="101" t="s">
        <v>60</v>
      </c>
      <c r="D10" s="63">
        <v>94985.1</v>
      </c>
      <c r="E10" s="102" t="s">
        <v>44</v>
      </c>
      <c r="F10" s="103" t="s">
        <v>188</v>
      </c>
      <c r="G10" s="103" t="s">
        <v>188</v>
      </c>
      <c r="H10" s="102"/>
      <c r="I10" s="105"/>
      <c r="J10" s="63">
        <f t="shared" ref="J10:J26" si="0">D10-H10</f>
        <v>94985.1</v>
      </c>
      <c r="K10" s="102" t="s">
        <v>19</v>
      </c>
      <c r="L10" s="62" t="s">
        <v>20</v>
      </c>
      <c r="M10" s="63">
        <v>94985.1</v>
      </c>
      <c r="N10" s="90" t="s">
        <v>155</v>
      </c>
    </row>
    <row r="11" spans="1:14" ht="42" customHeight="1" x14ac:dyDescent="0.25">
      <c r="A11" s="100" t="s">
        <v>69</v>
      </c>
      <c r="B11" s="101" t="s">
        <v>62</v>
      </c>
      <c r="C11" s="101" t="s">
        <v>60</v>
      </c>
      <c r="D11" s="63">
        <v>250974.9</v>
      </c>
      <c r="E11" s="102" t="s">
        <v>44</v>
      </c>
      <c r="F11" s="103" t="s">
        <v>188</v>
      </c>
      <c r="G11" s="103" t="s">
        <v>188</v>
      </c>
      <c r="H11" s="102"/>
      <c r="I11" s="105"/>
      <c r="J11" s="63">
        <f t="shared" si="0"/>
        <v>250974.9</v>
      </c>
      <c r="K11" s="102" t="s">
        <v>19</v>
      </c>
      <c r="L11" s="62" t="s">
        <v>20</v>
      </c>
      <c r="M11" s="63">
        <v>250974.9</v>
      </c>
      <c r="N11" s="90" t="s">
        <v>155</v>
      </c>
    </row>
    <row r="12" spans="1:14" ht="42" customHeight="1" x14ac:dyDescent="0.25">
      <c r="A12" s="100" t="s">
        <v>68</v>
      </c>
      <c r="B12" s="101" t="s">
        <v>62</v>
      </c>
      <c r="C12" s="101" t="s">
        <v>60</v>
      </c>
      <c r="D12" s="63">
        <v>125047.8</v>
      </c>
      <c r="E12" s="102" t="s">
        <v>44</v>
      </c>
      <c r="F12" s="103" t="s">
        <v>188</v>
      </c>
      <c r="G12" s="103" t="s">
        <v>188</v>
      </c>
      <c r="H12" s="102"/>
      <c r="I12" s="105"/>
      <c r="J12" s="63">
        <f t="shared" si="0"/>
        <v>125047.8</v>
      </c>
      <c r="K12" s="102" t="s">
        <v>19</v>
      </c>
      <c r="L12" s="62" t="s">
        <v>20</v>
      </c>
      <c r="M12" s="63">
        <v>125047.8</v>
      </c>
      <c r="N12" s="90" t="s">
        <v>155</v>
      </c>
    </row>
    <row r="13" spans="1:14" ht="42" customHeight="1" x14ac:dyDescent="0.25">
      <c r="A13" s="100" t="s">
        <v>67</v>
      </c>
      <c r="B13" s="101" t="s">
        <v>62</v>
      </c>
      <c r="C13" s="101" t="s">
        <v>60</v>
      </c>
      <c r="D13" s="63">
        <v>15598.98</v>
      </c>
      <c r="E13" s="102" t="s">
        <v>44</v>
      </c>
      <c r="F13" s="103" t="s">
        <v>188</v>
      </c>
      <c r="G13" s="103" t="s">
        <v>188</v>
      </c>
      <c r="H13" s="102"/>
      <c r="I13" s="105"/>
      <c r="J13" s="63">
        <f t="shared" si="0"/>
        <v>15598.98</v>
      </c>
      <c r="K13" s="102" t="s">
        <v>19</v>
      </c>
      <c r="L13" s="62" t="s">
        <v>20</v>
      </c>
      <c r="M13" s="63">
        <v>15598.98</v>
      </c>
      <c r="N13" s="90" t="s">
        <v>155</v>
      </c>
    </row>
    <row r="14" spans="1:14" ht="42" customHeight="1" x14ac:dyDescent="0.25">
      <c r="A14" s="100" t="s">
        <v>66</v>
      </c>
      <c r="B14" s="101" t="s">
        <v>62</v>
      </c>
      <c r="C14" s="101" t="s">
        <v>60</v>
      </c>
      <c r="D14" s="63">
        <v>227642.18</v>
      </c>
      <c r="E14" s="102" t="s">
        <v>44</v>
      </c>
      <c r="F14" s="103" t="s">
        <v>189</v>
      </c>
      <c r="G14" s="103" t="s">
        <v>189</v>
      </c>
      <c r="H14" s="102"/>
      <c r="I14" s="105"/>
      <c r="J14" s="63">
        <f t="shared" si="0"/>
        <v>227642.18</v>
      </c>
      <c r="K14" s="102" t="s">
        <v>19</v>
      </c>
      <c r="L14" s="62" t="s">
        <v>20</v>
      </c>
      <c r="M14" s="63">
        <v>227642.18</v>
      </c>
      <c r="N14" s="90" t="s">
        <v>155</v>
      </c>
    </row>
    <row r="15" spans="1:14" ht="42" customHeight="1" x14ac:dyDescent="0.25">
      <c r="A15" s="100" t="s">
        <v>65</v>
      </c>
      <c r="B15" s="101" t="s">
        <v>62</v>
      </c>
      <c r="C15" s="101" t="s">
        <v>60</v>
      </c>
      <c r="D15" s="63">
        <v>81717.3</v>
      </c>
      <c r="E15" s="102" t="s">
        <v>44</v>
      </c>
      <c r="F15" s="103" t="s">
        <v>189</v>
      </c>
      <c r="G15" s="103" t="s">
        <v>189</v>
      </c>
      <c r="H15" s="102"/>
      <c r="I15" s="105"/>
      <c r="J15" s="63">
        <f t="shared" si="0"/>
        <v>81717.3</v>
      </c>
      <c r="K15" s="102" t="s">
        <v>19</v>
      </c>
      <c r="L15" s="62" t="s">
        <v>20</v>
      </c>
      <c r="M15" s="63">
        <v>81717.3</v>
      </c>
      <c r="N15" s="90" t="s">
        <v>155</v>
      </c>
    </row>
    <row r="16" spans="1:14" ht="42" customHeight="1" x14ac:dyDescent="0.25">
      <c r="A16" s="100" t="s">
        <v>33</v>
      </c>
      <c r="B16" s="101" t="s">
        <v>62</v>
      </c>
      <c r="C16" s="101" t="s">
        <v>60</v>
      </c>
      <c r="D16" s="63">
        <v>332692.2</v>
      </c>
      <c r="E16" s="102" t="s">
        <v>44</v>
      </c>
      <c r="F16" s="103" t="s">
        <v>190</v>
      </c>
      <c r="G16" s="103" t="s">
        <v>190</v>
      </c>
      <c r="H16" s="102"/>
      <c r="I16" s="105"/>
      <c r="J16" s="63">
        <f t="shared" si="0"/>
        <v>332692.2</v>
      </c>
      <c r="K16" s="102" t="s">
        <v>19</v>
      </c>
      <c r="L16" s="62" t="s">
        <v>20</v>
      </c>
      <c r="M16" s="63">
        <v>332692.2</v>
      </c>
      <c r="N16" s="90" t="s">
        <v>155</v>
      </c>
    </row>
    <row r="17" spans="1:14" ht="42" customHeight="1" x14ac:dyDescent="0.25">
      <c r="A17" s="100" t="s">
        <v>63</v>
      </c>
      <c r="B17" s="101" t="s">
        <v>62</v>
      </c>
      <c r="C17" s="101" t="s">
        <v>60</v>
      </c>
      <c r="D17" s="63">
        <v>77994.899999999994</v>
      </c>
      <c r="E17" s="102" t="s">
        <v>44</v>
      </c>
      <c r="F17" s="103" t="s">
        <v>191</v>
      </c>
      <c r="G17" s="103" t="s">
        <v>191</v>
      </c>
      <c r="H17" s="102"/>
      <c r="I17" s="105"/>
      <c r="J17" s="63">
        <f t="shared" si="0"/>
        <v>77994.899999999994</v>
      </c>
      <c r="K17" s="102" t="s">
        <v>19</v>
      </c>
      <c r="L17" s="62" t="s">
        <v>20</v>
      </c>
      <c r="M17" s="63">
        <v>77994.899999999994</v>
      </c>
      <c r="N17" s="90" t="s">
        <v>155</v>
      </c>
    </row>
    <row r="18" spans="1:14" ht="42" customHeight="1" x14ac:dyDescent="0.25">
      <c r="A18" s="100" t="s">
        <v>64</v>
      </c>
      <c r="B18" s="101" t="s">
        <v>62</v>
      </c>
      <c r="C18" s="101" t="s">
        <v>60</v>
      </c>
      <c r="D18" s="63">
        <v>786642.44</v>
      </c>
      <c r="E18" s="102" t="s">
        <v>44</v>
      </c>
      <c r="F18" s="103">
        <v>43959</v>
      </c>
      <c r="G18" s="103">
        <v>43959</v>
      </c>
      <c r="H18" s="102"/>
      <c r="I18" s="105"/>
      <c r="J18" s="63">
        <f t="shared" si="0"/>
        <v>786642.44</v>
      </c>
      <c r="K18" s="102" t="s">
        <v>19</v>
      </c>
      <c r="L18" s="62" t="s">
        <v>20</v>
      </c>
      <c r="M18" s="63">
        <v>786642.44</v>
      </c>
      <c r="N18" s="90" t="s">
        <v>155</v>
      </c>
    </row>
    <row r="19" spans="1:14" ht="42" customHeight="1" x14ac:dyDescent="0.25">
      <c r="A19" s="100" t="s">
        <v>34</v>
      </c>
      <c r="B19" s="101" t="s">
        <v>36</v>
      </c>
      <c r="C19" s="101" t="s">
        <v>35</v>
      </c>
      <c r="D19" s="63">
        <v>250000</v>
      </c>
      <c r="E19" s="102" t="s">
        <v>44</v>
      </c>
      <c r="F19" s="103">
        <v>43933</v>
      </c>
      <c r="G19" s="104">
        <v>44169</v>
      </c>
      <c r="H19" s="102"/>
      <c r="I19" s="105"/>
      <c r="J19" s="63">
        <f t="shared" si="0"/>
        <v>250000</v>
      </c>
      <c r="K19" s="102" t="s">
        <v>37</v>
      </c>
      <c r="L19" s="62" t="s">
        <v>38</v>
      </c>
      <c r="M19" s="63">
        <v>150000</v>
      </c>
      <c r="N19" s="90" t="s">
        <v>155</v>
      </c>
    </row>
    <row r="20" spans="1:14" ht="42" customHeight="1" x14ac:dyDescent="0.25">
      <c r="A20" s="100" t="s">
        <v>34</v>
      </c>
      <c r="B20" s="101" t="s">
        <v>36</v>
      </c>
      <c r="C20" s="101" t="s">
        <v>35</v>
      </c>
      <c r="D20" s="63">
        <v>0</v>
      </c>
      <c r="E20" s="102" t="s">
        <v>44</v>
      </c>
      <c r="F20" s="103">
        <v>44169</v>
      </c>
      <c r="G20" s="104">
        <v>44169</v>
      </c>
      <c r="H20" s="102"/>
      <c r="I20" s="105"/>
      <c r="J20" s="63">
        <f t="shared" si="0"/>
        <v>0</v>
      </c>
      <c r="K20" s="102" t="s">
        <v>39</v>
      </c>
      <c r="L20" s="62" t="s">
        <v>40</v>
      </c>
      <c r="M20" s="63">
        <v>100000</v>
      </c>
      <c r="N20" s="90" t="s">
        <v>155</v>
      </c>
    </row>
    <row r="21" spans="1:14" ht="42" customHeight="1" x14ac:dyDescent="0.25">
      <c r="A21" s="100" t="s">
        <v>41</v>
      </c>
      <c r="B21" s="101" t="s">
        <v>42</v>
      </c>
      <c r="C21" s="101" t="s">
        <v>43</v>
      </c>
      <c r="D21" s="63">
        <v>250000</v>
      </c>
      <c r="E21" s="102" t="s">
        <v>44</v>
      </c>
      <c r="F21" s="103">
        <v>43809</v>
      </c>
      <c r="G21" s="104">
        <v>43809</v>
      </c>
      <c r="H21" s="102"/>
      <c r="I21" s="105"/>
      <c r="J21" s="63">
        <f t="shared" si="0"/>
        <v>250000</v>
      </c>
      <c r="K21" s="102" t="s">
        <v>37</v>
      </c>
      <c r="L21" s="62" t="s">
        <v>38</v>
      </c>
      <c r="M21" s="63">
        <v>150000</v>
      </c>
      <c r="N21" s="90" t="s">
        <v>155</v>
      </c>
    </row>
    <row r="22" spans="1:14" ht="42" customHeight="1" x14ac:dyDescent="0.25">
      <c r="A22" s="100" t="s">
        <v>41</v>
      </c>
      <c r="B22" s="101" t="s">
        <v>42</v>
      </c>
      <c r="C22" s="101" t="s">
        <v>43</v>
      </c>
      <c r="D22" s="63">
        <v>0</v>
      </c>
      <c r="E22" s="102" t="s">
        <v>44</v>
      </c>
      <c r="F22" s="103">
        <v>43809</v>
      </c>
      <c r="G22" s="104">
        <v>43809</v>
      </c>
      <c r="H22" s="102"/>
      <c r="I22" s="105"/>
      <c r="J22" s="63">
        <f t="shared" si="0"/>
        <v>0</v>
      </c>
      <c r="K22" s="102" t="s">
        <v>39</v>
      </c>
      <c r="L22" s="62" t="s">
        <v>40</v>
      </c>
      <c r="M22" s="63">
        <v>100000</v>
      </c>
      <c r="N22" s="90" t="s">
        <v>155</v>
      </c>
    </row>
    <row r="23" spans="1:14" ht="42" customHeight="1" x14ac:dyDescent="0.25">
      <c r="A23" s="100" t="s">
        <v>45</v>
      </c>
      <c r="B23" s="101" t="s">
        <v>42</v>
      </c>
      <c r="C23" s="101" t="s">
        <v>43</v>
      </c>
      <c r="D23" s="63">
        <v>50000</v>
      </c>
      <c r="E23" s="102" t="s">
        <v>44</v>
      </c>
      <c r="F23" s="103">
        <v>43822</v>
      </c>
      <c r="G23" s="104">
        <v>43822</v>
      </c>
      <c r="H23" s="102"/>
      <c r="I23" s="105"/>
      <c r="J23" s="63">
        <f t="shared" si="0"/>
        <v>50000</v>
      </c>
      <c r="K23" s="102" t="s">
        <v>37</v>
      </c>
      <c r="L23" s="62" t="s">
        <v>38</v>
      </c>
      <c r="M23" s="63">
        <v>30000</v>
      </c>
      <c r="N23" s="90" t="s">
        <v>155</v>
      </c>
    </row>
    <row r="24" spans="1:14" ht="36" customHeight="1" x14ac:dyDescent="0.25">
      <c r="A24" s="100" t="s">
        <v>45</v>
      </c>
      <c r="B24" s="101" t="s">
        <v>42</v>
      </c>
      <c r="C24" s="101" t="s">
        <v>43</v>
      </c>
      <c r="D24" s="106">
        <v>0</v>
      </c>
      <c r="E24" s="102" t="s">
        <v>44</v>
      </c>
      <c r="F24" s="103">
        <v>43822</v>
      </c>
      <c r="G24" s="104">
        <v>43822</v>
      </c>
      <c r="H24" s="102"/>
      <c r="I24" s="105"/>
      <c r="J24" s="63">
        <f t="shared" si="0"/>
        <v>0</v>
      </c>
      <c r="K24" s="102" t="s">
        <v>39</v>
      </c>
      <c r="L24" s="62" t="s">
        <v>40</v>
      </c>
      <c r="M24" s="63">
        <v>20000</v>
      </c>
      <c r="N24" s="90" t="s">
        <v>155</v>
      </c>
    </row>
    <row r="25" spans="1:14" ht="36" customHeight="1" x14ac:dyDescent="0.25">
      <c r="A25" s="100" t="s">
        <v>46</v>
      </c>
      <c r="B25" s="101" t="s">
        <v>42</v>
      </c>
      <c r="C25" s="101" t="s">
        <v>43</v>
      </c>
      <c r="D25" s="63">
        <v>200000</v>
      </c>
      <c r="E25" s="102" t="s">
        <v>44</v>
      </c>
      <c r="F25" s="103">
        <v>43822</v>
      </c>
      <c r="G25" s="104">
        <v>43822</v>
      </c>
      <c r="H25" s="102"/>
      <c r="I25" s="105"/>
      <c r="J25" s="63">
        <f t="shared" si="0"/>
        <v>200000</v>
      </c>
      <c r="K25" s="102" t="s">
        <v>37</v>
      </c>
      <c r="L25" s="62" t="s">
        <v>38</v>
      </c>
      <c r="M25" s="63">
        <v>125000</v>
      </c>
      <c r="N25" s="90" t="s">
        <v>155</v>
      </c>
    </row>
    <row r="26" spans="1:14" ht="36" customHeight="1" x14ac:dyDescent="0.25">
      <c r="A26" s="100" t="s">
        <v>46</v>
      </c>
      <c r="B26" s="101" t="s">
        <v>42</v>
      </c>
      <c r="C26" s="101" t="s">
        <v>43</v>
      </c>
      <c r="D26" s="63">
        <v>0</v>
      </c>
      <c r="E26" s="102" t="s">
        <v>44</v>
      </c>
      <c r="F26" s="103">
        <v>43822</v>
      </c>
      <c r="G26" s="104">
        <v>43822</v>
      </c>
      <c r="H26" s="102"/>
      <c r="I26" s="105"/>
      <c r="J26" s="63">
        <f t="shared" si="0"/>
        <v>0</v>
      </c>
      <c r="K26" s="102" t="s">
        <v>39</v>
      </c>
      <c r="L26" s="62" t="s">
        <v>40</v>
      </c>
      <c r="M26" s="63">
        <v>75000</v>
      </c>
      <c r="N26" s="90" t="s">
        <v>155</v>
      </c>
    </row>
    <row r="27" spans="1:14" ht="36" customHeight="1" x14ac:dyDescent="0.25">
      <c r="A27" s="100" t="s">
        <v>47</v>
      </c>
      <c r="B27" s="101" t="s">
        <v>42</v>
      </c>
      <c r="C27" s="101" t="s">
        <v>43</v>
      </c>
      <c r="D27" s="63">
        <v>200000</v>
      </c>
      <c r="E27" s="102" t="s">
        <v>44</v>
      </c>
      <c r="F27" s="103">
        <v>43837</v>
      </c>
      <c r="G27" s="104">
        <v>43837</v>
      </c>
      <c r="H27" s="102"/>
      <c r="I27" s="105"/>
      <c r="J27" s="63">
        <f t="shared" ref="J27:J50" si="1">D27-H27</f>
        <v>200000</v>
      </c>
      <c r="K27" s="102" t="s">
        <v>39</v>
      </c>
      <c r="L27" s="62" t="s">
        <v>40</v>
      </c>
      <c r="M27" s="63">
        <v>125000</v>
      </c>
      <c r="N27" s="90" t="s">
        <v>155</v>
      </c>
    </row>
    <row r="28" spans="1:14" ht="36" customHeight="1" x14ac:dyDescent="0.25">
      <c r="A28" s="100" t="s">
        <v>47</v>
      </c>
      <c r="B28" s="101" t="s">
        <v>42</v>
      </c>
      <c r="C28" s="101" t="s">
        <v>43</v>
      </c>
      <c r="D28" s="63">
        <v>0</v>
      </c>
      <c r="E28" s="102" t="s">
        <v>44</v>
      </c>
      <c r="F28" s="103">
        <v>43837</v>
      </c>
      <c r="G28" s="104">
        <v>43837</v>
      </c>
      <c r="H28" s="102"/>
      <c r="I28" s="105"/>
      <c r="J28" s="63">
        <f t="shared" si="1"/>
        <v>0</v>
      </c>
      <c r="K28" s="102" t="s">
        <v>39</v>
      </c>
      <c r="L28" s="62" t="s">
        <v>40</v>
      </c>
      <c r="M28" s="63">
        <v>75000</v>
      </c>
      <c r="N28" s="90" t="s">
        <v>155</v>
      </c>
    </row>
    <row r="29" spans="1:14" ht="36" customHeight="1" x14ac:dyDescent="0.25">
      <c r="A29" s="100" t="s">
        <v>48</v>
      </c>
      <c r="B29" s="101" t="s">
        <v>42</v>
      </c>
      <c r="C29" s="101" t="s">
        <v>43</v>
      </c>
      <c r="D29" s="63">
        <v>250000</v>
      </c>
      <c r="E29" s="102" t="s">
        <v>44</v>
      </c>
      <c r="F29" s="103">
        <v>43843</v>
      </c>
      <c r="G29" s="104">
        <v>43843</v>
      </c>
      <c r="H29" s="102"/>
      <c r="I29" s="105"/>
      <c r="J29" s="63">
        <f t="shared" si="1"/>
        <v>250000</v>
      </c>
      <c r="K29" s="102" t="s">
        <v>37</v>
      </c>
      <c r="L29" s="62" t="s">
        <v>38</v>
      </c>
      <c r="M29" s="63">
        <v>150000</v>
      </c>
      <c r="N29" s="90" t="s">
        <v>155</v>
      </c>
    </row>
    <row r="30" spans="1:14" ht="36" customHeight="1" x14ac:dyDescent="0.25">
      <c r="A30" s="100" t="s">
        <v>48</v>
      </c>
      <c r="B30" s="101" t="s">
        <v>42</v>
      </c>
      <c r="C30" s="101" t="s">
        <v>43</v>
      </c>
      <c r="D30" s="63">
        <v>0</v>
      </c>
      <c r="E30" s="102" t="s">
        <v>44</v>
      </c>
      <c r="F30" s="103">
        <v>43843</v>
      </c>
      <c r="G30" s="104">
        <v>43843</v>
      </c>
      <c r="H30" s="102"/>
      <c r="I30" s="105"/>
      <c r="J30" s="63">
        <f t="shared" si="1"/>
        <v>0</v>
      </c>
      <c r="K30" s="102" t="s">
        <v>39</v>
      </c>
      <c r="L30" s="62" t="s">
        <v>40</v>
      </c>
      <c r="M30" s="63">
        <v>100000</v>
      </c>
      <c r="N30" s="90" t="s">
        <v>155</v>
      </c>
    </row>
    <row r="31" spans="1:14" ht="36" customHeight="1" x14ac:dyDescent="0.25">
      <c r="A31" s="100" t="s">
        <v>49</v>
      </c>
      <c r="B31" s="101" t="s">
        <v>42</v>
      </c>
      <c r="C31" s="101" t="s">
        <v>43</v>
      </c>
      <c r="D31" s="63">
        <v>200000</v>
      </c>
      <c r="E31" s="102" t="s">
        <v>44</v>
      </c>
      <c r="F31" s="103">
        <v>43852</v>
      </c>
      <c r="G31" s="104">
        <v>43852</v>
      </c>
      <c r="H31" s="102"/>
      <c r="I31" s="105"/>
      <c r="J31" s="63">
        <f t="shared" si="1"/>
        <v>200000</v>
      </c>
      <c r="K31" s="102" t="s">
        <v>37</v>
      </c>
      <c r="L31" s="62" t="s">
        <v>38</v>
      </c>
      <c r="M31" s="63">
        <v>125000</v>
      </c>
      <c r="N31" s="90" t="s">
        <v>155</v>
      </c>
    </row>
    <row r="32" spans="1:14" ht="36" customHeight="1" x14ac:dyDescent="0.25">
      <c r="A32" s="100" t="s">
        <v>49</v>
      </c>
      <c r="B32" s="101" t="s">
        <v>42</v>
      </c>
      <c r="C32" s="101" t="s">
        <v>43</v>
      </c>
      <c r="D32" s="63">
        <v>0</v>
      </c>
      <c r="E32" s="102" t="s">
        <v>44</v>
      </c>
      <c r="F32" s="103">
        <v>43852</v>
      </c>
      <c r="G32" s="104">
        <v>43852</v>
      </c>
      <c r="H32" s="102"/>
      <c r="I32" s="105"/>
      <c r="J32" s="63">
        <f t="shared" si="1"/>
        <v>0</v>
      </c>
      <c r="K32" s="102" t="s">
        <v>39</v>
      </c>
      <c r="L32" s="62" t="s">
        <v>40</v>
      </c>
      <c r="M32" s="63">
        <v>75000</v>
      </c>
      <c r="N32" s="90" t="s">
        <v>155</v>
      </c>
    </row>
    <row r="33" spans="1:14" ht="36" customHeight="1" x14ac:dyDescent="0.25">
      <c r="A33" s="100" t="s">
        <v>50</v>
      </c>
      <c r="B33" s="101" t="s">
        <v>42</v>
      </c>
      <c r="C33" s="101" t="s">
        <v>43</v>
      </c>
      <c r="D33" s="63">
        <v>200000</v>
      </c>
      <c r="E33" s="102" t="s">
        <v>44</v>
      </c>
      <c r="F33" s="103">
        <v>43857</v>
      </c>
      <c r="G33" s="104">
        <v>43857</v>
      </c>
      <c r="H33" s="102"/>
      <c r="I33" s="105"/>
      <c r="J33" s="63">
        <f t="shared" si="1"/>
        <v>200000</v>
      </c>
      <c r="K33" s="102" t="s">
        <v>37</v>
      </c>
      <c r="L33" s="62" t="s">
        <v>38</v>
      </c>
      <c r="M33" s="63">
        <v>125000</v>
      </c>
      <c r="N33" s="90" t="s">
        <v>155</v>
      </c>
    </row>
    <row r="34" spans="1:14" ht="36" customHeight="1" x14ac:dyDescent="0.25">
      <c r="A34" s="100" t="s">
        <v>50</v>
      </c>
      <c r="B34" s="101" t="s">
        <v>42</v>
      </c>
      <c r="C34" s="101" t="s">
        <v>43</v>
      </c>
      <c r="D34" s="63">
        <v>0</v>
      </c>
      <c r="E34" s="102" t="s">
        <v>44</v>
      </c>
      <c r="F34" s="103">
        <v>43857</v>
      </c>
      <c r="G34" s="104">
        <v>43857</v>
      </c>
      <c r="H34" s="102"/>
      <c r="I34" s="105"/>
      <c r="J34" s="63">
        <f t="shared" si="1"/>
        <v>0</v>
      </c>
      <c r="K34" s="102" t="s">
        <v>39</v>
      </c>
      <c r="L34" s="62" t="s">
        <v>40</v>
      </c>
      <c r="M34" s="63">
        <v>75000</v>
      </c>
      <c r="N34" s="90" t="s">
        <v>155</v>
      </c>
    </row>
    <row r="35" spans="1:14" ht="36" customHeight="1" x14ac:dyDescent="0.25">
      <c r="A35" s="100" t="s">
        <v>51</v>
      </c>
      <c r="B35" s="101" t="s">
        <v>42</v>
      </c>
      <c r="C35" s="101" t="s">
        <v>43</v>
      </c>
      <c r="D35" s="63">
        <v>200000</v>
      </c>
      <c r="E35" s="102" t="s">
        <v>44</v>
      </c>
      <c r="F35" s="103">
        <v>43864</v>
      </c>
      <c r="G35" s="104">
        <v>43864</v>
      </c>
      <c r="H35" s="102"/>
      <c r="I35" s="105"/>
      <c r="J35" s="63">
        <f t="shared" si="1"/>
        <v>200000</v>
      </c>
      <c r="K35" s="102" t="s">
        <v>39</v>
      </c>
      <c r="L35" s="62" t="s">
        <v>38</v>
      </c>
      <c r="M35" s="63">
        <v>135000</v>
      </c>
      <c r="N35" s="90" t="s">
        <v>155</v>
      </c>
    </row>
    <row r="36" spans="1:14" ht="36" customHeight="1" x14ac:dyDescent="0.25">
      <c r="A36" s="100" t="s">
        <v>51</v>
      </c>
      <c r="B36" s="101" t="s">
        <v>42</v>
      </c>
      <c r="C36" s="101" t="s">
        <v>43</v>
      </c>
      <c r="D36" s="63">
        <v>0</v>
      </c>
      <c r="E36" s="102" t="s">
        <v>44</v>
      </c>
      <c r="F36" s="103">
        <v>43864</v>
      </c>
      <c r="G36" s="104">
        <v>43864</v>
      </c>
      <c r="H36" s="102"/>
      <c r="I36" s="105"/>
      <c r="J36" s="63">
        <f t="shared" si="1"/>
        <v>0</v>
      </c>
      <c r="K36" s="102" t="s">
        <v>39</v>
      </c>
      <c r="L36" s="62" t="s">
        <v>40</v>
      </c>
      <c r="M36" s="63">
        <v>65000</v>
      </c>
      <c r="N36" s="90" t="s">
        <v>155</v>
      </c>
    </row>
    <row r="37" spans="1:14" ht="36" customHeight="1" x14ac:dyDescent="0.25">
      <c r="A37" s="100" t="s">
        <v>52</v>
      </c>
      <c r="B37" s="101" t="s">
        <v>42</v>
      </c>
      <c r="C37" s="101" t="s">
        <v>43</v>
      </c>
      <c r="D37" s="63">
        <v>200000</v>
      </c>
      <c r="E37" s="102" t="s">
        <v>44</v>
      </c>
      <c r="F37" s="103">
        <v>43871</v>
      </c>
      <c r="G37" s="104">
        <v>43871</v>
      </c>
      <c r="H37" s="102"/>
      <c r="I37" s="105"/>
      <c r="J37" s="63">
        <f t="shared" si="1"/>
        <v>200000</v>
      </c>
      <c r="K37" s="102" t="s">
        <v>39</v>
      </c>
      <c r="L37" s="62" t="s">
        <v>38</v>
      </c>
      <c r="M37" s="63">
        <v>135000</v>
      </c>
      <c r="N37" s="90" t="s">
        <v>155</v>
      </c>
    </row>
    <row r="38" spans="1:14" ht="36" customHeight="1" x14ac:dyDescent="0.25">
      <c r="A38" s="100" t="s">
        <v>52</v>
      </c>
      <c r="B38" s="101" t="s">
        <v>42</v>
      </c>
      <c r="C38" s="101" t="s">
        <v>43</v>
      </c>
      <c r="D38" s="63">
        <v>0</v>
      </c>
      <c r="E38" s="102" t="s">
        <v>44</v>
      </c>
      <c r="F38" s="103">
        <v>43871</v>
      </c>
      <c r="G38" s="104">
        <v>43871</v>
      </c>
      <c r="H38" s="102"/>
      <c r="I38" s="105"/>
      <c r="J38" s="63">
        <f t="shared" si="1"/>
        <v>0</v>
      </c>
      <c r="K38" s="102" t="s">
        <v>39</v>
      </c>
      <c r="L38" s="62" t="s">
        <v>40</v>
      </c>
      <c r="M38" s="63">
        <v>65000</v>
      </c>
      <c r="N38" s="90" t="s">
        <v>155</v>
      </c>
    </row>
    <row r="39" spans="1:14" ht="36" customHeight="1" x14ac:dyDescent="0.25">
      <c r="A39" s="86" t="s">
        <v>53</v>
      </c>
      <c r="B39" s="73" t="s">
        <v>42</v>
      </c>
      <c r="C39" s="73" t="s">
        <v>43</v>
      </c>
      <c r="D39" s="64">
        <v>200000</v>
      </c>
      <c r="E39" s="74" t="s">
        <v>44</v>
      </c>
      <c r="F39" s="87">
        <v>43878</v>
      </c>
      <c r="G39" s="88">
        <v>43878</v>
      </c>
      <c r="H39" s="74"/>
      <c r="I39" s="107"/>
      <c r="J39" s="64">
        <f t="shared" si="1"/>
        <v>200000</v>
      </c>
      <c r="K39" s="74" t="s">
        <v>39</v>
      </c>
      <c r="L39" s="75" t="s">
        <v>38</v>
      </c>
      <c r="M39" s="63">
        <v>125000</v>
      </c>
      <c r="N39" s="90" t="s">
        <v>155</v>
      </c>
    </row>
    <row r="40" spans="1:14" ht="36" customHeight="1" x14ac:dyDescent="0.25">
      <c r="A40" s="86" t="s">
        <v>53</v>
      </c>
      <c r="B40" s="73" t="s">
        <v>42</v>
      </c>
      <c r="C40" s="73" t="s">
        <v>43</v>
      </c>
      <c r="D40" s="64">
        <v>0</v>
      </c>
      <c r="E40" s="74" t="s">
        <v>44</v>
      </c>
      <c r="F40" s="87">
        <v>43878</v>
      </c>
      <c r="G40" s="88">
        <v>43878</v>
      </c>
      <c r="H40" s="74"/>
      <c r="I40" s="107"/>
      <c r="J40" s="64">
        <f t="shared" si="1"/>
        <v>0</v>
      </c>
      <c r="K40" s="74" t="s">
        <v>39</v>
      </c>
      <c r="L40" s="75" t="s">
        <v>40</v>
      </c>
      <c r="M40" s="63">
        <v>75000</v>
      </c>
      <c r="N40" s="90" t="s">
        <v>155</v>
      </c>
    </row>
    <row r="41" spans="1:14" ht="36" customHeight="1" x14ac:dyDescent="0.25">
      <c r="A41" s="86" t="s">
        <v>54</v>
      </c>
      <c r="B41" s="73" t="s">
        <v>42</v>
      </c>
      <c r="C41" s="73" t="s">
        <v>43</v>
      </c>
      <c r="D41" s="64">
        <v>200000</v>
      </c>
      <c r="E41" s="74" t="s">
        <v>44</v>
      </c>
      <c r="F41" s="87">
        <v>43882</v>
      </c>
      <c r="G41" s="88">
        <v>43882</v>
      </c>
      <c r="H41" s="74"/>
      <c r="I41" s="107"/>
      <c r="J41" s="64">
        <f t="shared" si="1"/>
        <v>200000</v>
      </c>
      <c r="K41" s="74" t="s">
        <v>39</v>
      </c>
      <c r="L41" s="75" t="s">
        <v>38</v>
      </c>
      <c r="M41" s="63">
        <v>125000</v>
      </c>
      <c r="N41" s="90" t="s">
        <v>155</v>
      </c>
    </row>
    <row r="42" spans="1:14" ht="36" customHeight="1" x14ac:dyDescent="0.25">
      <c r="A42" s="86" t="s">
        <v>54</v>
      </c>
      <c r="B42" s="73" t="s">
        <v>42</v>
      </c>
      <c r="C42" s="73" t="s">
        <v>43</v>
      </c>
      <c r="D42" s="64">
        <v>0</v>
      </c>
      <c r="E42" s="74" t="s">
        <v>44</v>
      </c>
      <c r="F42" s="87">
        <v>43882</v>
      </c>
      <c r="G42" s="88">
        <v>43882</v>
      </c>
      <c r="H42" s="74"/>
      <c r="I42" s="107"/>
      <c r="J42" s="64">
        <f t="shared" si="1"/>
        <v>0</v>
      </c>
      <c r="K42" s="74" t="s">
        <v>39</v>
      </c>
      <c r="L42" s="75" t="s">
        <v>40</v>
      </c>
      <c r="M42" s="63">
        <v>75000</v>
      </c>
      <c r="N42" s="90" t="s">
        <v>155</v>
      </c>
    </row>
    <row r="43" spans="1:14" ht="36" customHeight="1" x14ac:dyDescent="0.25">
      <c r="A43" s="86" t="s">
        <v>55</v>
      </c>
      <c r="B43" s="73" t="s">
        <v>42</v>
      </c>
      <c r="C43" s="73" t="s">
        <v>43</v>
      </c>
      <c r="D43" s="64">
        <v>200000</v>
      </c>
      <c r="E43" s="74" t="s">
        <v>44</v>
      </c>
      <c r="F43" s="87">
        <v>43889</v>
      </c>
      <c r="G43" s="88">
        <v>43889</v>
      </c>
      <c r="H43" s="74"/>
      <c r="I43" s="107"/>
      <c r="J43" s="64">
        <f t="shared" si="1"/>
        <v>200000</v>
      </c>
      <c r="K43" s="74" t="s">
        <v>39</v>
      </c>
      <c r="L43" s="75" t="s">
        <v>38</v>
      </c>
      <c r="M43" s="63">
        <v>125000</v>
      </c>
      <c r="N43" s="90" t="s">
        <v>155</v>
      </c>
    </row>
    <row r="44" spans="1:14" ht="36" customHeight="1" x14ac:dyDescent="0.25">
      <c r="A44" s="86" t="s">
        <v>55</v>
      </c>
      <c r="B44" s="73" t="s">
        <v>42</v>
      </c>
      <c r="C44" s="73" t="s">
        <v>43</v>
      </c>
      <c r="D44" s="64">
        <v>0</v>
      </c>
      <c r="E44" s="74" t="s">
        <v>44</v>
      </c>
      <c r="F44" s="87">
        <v>43889</v>
      </c>
      <c r="G44" s="88">
        <v>43889</v>
      </c>
      <c r="H44" s="74"/>
      <c r="I44" s="107"/>
      <c r="J44" s="64">
        <f t="shared" si="1"/>
        <v>0</v>
      </c>
      <c r="K44" s="74" t="s">
        <v>39</v>
      </c>
      <c r="L44" s="75" t="s">
        <v>40</v>
      </c>
      <c r="M44" s="63">
        <v>75000</v>
      </c>
      <c r="N44" s="90" t="s">
        <v>155</v>
      </c>
    </row>
    <row r="45" spans="1:14" ht="36" customHeight="1" x14ac:dyDescent="0.25">
      <c r="A45" s="86" t="s">
        <v>58</v>
      </c>
      <c r="B45" s="73" t="s">
        <v>42</v>
      </c>
      <c r="C45" s="73" t="s">
        <v>43</v>
      </c>
      <c r="D45" s="64">
        <v>200000</v>
      </c>
      <c r="E45" s="74" t="s">
        <v>44</v>
      </c>
      <c r="F45" s="87">
        <v>43895</v>
      </c>
      <c r="G45" s="88">
        <v>43895</v>
      </c>
      <c r="H45" s="74"/>
      <c r="I45" s="107"/>
      <c r="J45" s="64">
        <f t="shared" si="1"/>
        <v>200000</v>
      </c>
      <c r="K45" s="74" t="s">
        <v>37</v>
      </c>
      <c r="L45" s="75" t="s">
        <v>57</v>
      </c>
      <c r="M45" s="63">
        <v>125000</v>
      </c>
      <c r="N45" s="90" t="s">
        <v>155</v>
      </c>
    </row>
    <row r="46" spans="1:14" ht="36" customHeight="1" x14ac:dyDescent="0.25">
      <c r="A46" s="86" t="s">
        <v>58</v>
      </c>
      <c r="B46" s="73" t="s">
        <v>42</v>
      </c>
      <c r="C46" s="73" t="s">
        <v>43</v>
      </c>
      <c r="D46" s="64">
        <v>0</v>
      </c>
      <c r="E46" s="74" t="s">
        <v>44</v>
      </c>
      <c r="F46" s="87">
        <v>43895</v>
      </c>
      <c r="G46" s="88">
        <v>43895</v>
      </c>
      <c r="H46" s="74"/>
      <c r="I46" s="107"/>
      <c r="J46" s="64">
        <f t="shared" si="1"/>
        <v>0</v>
      </c>
      <c r="K46" s="74" t="s">
        <v>39</v>
      </c>
      <c r="L46" s="75" t="s">
        <v>40</v>
      </c>
      <c r="M46" s="63">
        <v>75000</v>
      </c>
      <c r="N46" s="90" t="s">
        <v>155</v>
      </c>
    </row>
    <row r="47" spans="1:14" ht="42" customHeight="1" x14ac:dyDescent="0.25">
      <c r="A47" s="100" t="s">
        <v>59</v>
      </c>
      <c r="B47" s="101" t="s">
        <v>42</v>
      </c>
      <c r="C47" s="101" t="s">
        <v>43</v>
      </c>
      <c r="D47" s="63">
        <v>200000</v>
      </c>
      <c r="E47" s="102" t="s">
        <v>44</v>
      </c>
      <c r="F47" s="103">
        <v>43902</v>
      </c>
      <c r="G47" s="104">
        <v>43902</v>
      </c>
      <c r="H47" s="102"/>
      <c r="I47" s="105"/>
      <c r="J47" s="63">
        <f t="shared" si="1"/>
        <v>200000</v>
      </c>
      <c r="K47" s="102" t="s">
        <v>37</v>
      </c>
      <c r="L47" s="62" t="s">
        <v>57</v>
      </c>
      <c r="M47" s="63">
        <v>125000</v>
      </c>
      <c r="N47" s="90" t="s">
        <v>155</v>
      </c>
    </row>
    <row r="48" spans="1:14" ht="50.25" customHeight="1" x14ac:dyDescent="0.25">
      <c r="A48" s="86" t="s">
        <v>59</v>
      </c>
      <c r="B48" s="73" t="s">
        <v>42</v>
      </c>
      <c r="C48" s="73" t="s">
        <v>43</v>
      </c>
      <c r="D48" s="64">
        <v>0</v>
      </c>
      <c r="E48" s="74" t="s">
        <v>44</v>
      </c>
      <c r="F48" s="87">
        <v>43902</v>
      </c>
      <c r="G48" s="88">
        <v>43902</v>
      </c>
      <c r="H48" s="74"/>
      <c r="I48" s="107"/>
      <c r="J48" s="64">
        <f t="shared" si="1"/>
        <v>0</v>
      </c>
      <c r="K48" s="74" t="s">
        <v>39</v>
      </c>
      <c r="L48" s="75" t="s">
        <v>40</v>
      </c>
      <c r="M48" s="63">
        <v>75000</v>
      </c>
      <c r="N48" s="90" t="s">
        <v>155</v>
      </c>
    </row>
    <row r="49" spans="1:14" s="58" customFormat="1" ht="51.75" customHeight="1" x14ac:dyDescent="0.25">
      <c r="A49" s="100" t="s">
        <v>56</v>
      </c>
      <c r="B49" s="101" t="s">
        <v>42</v>
      </c>
      <c r="C49" s="101" t="s">
        <v>43</v>
      </c>
      <c r="D49" s="63">
        <v>200000</v>
      </c>
      <c r="E49" s="102" t="s">
        <v>44</v>
      </c>
      <c r="F49" s="103">
        <v>43908</v>
      </c>
      <c r="G49" s="104">
        <v>43908</v>
      </c>
      <c r="H49" s="102"/>
      <c r="I49" s="105"/>
      <c r="J49" s="63">
        <f t="shared" si="1"/>
        <v>200000</v>
      </c>
      <c r="K49" s="102" t="s">
        <v>37</v>
      </c>
      <c r="L49" s="62" t="s">
        <v>57</v>
      </c>
      <c r="M49" s="63">
        <v>125000</v>
      </c>
      <c r="N49" s="90" t="s">
        <v>155</v>
      </c>
    </row>
    <row r="50" spans="1:14" ht="51.75" customHeight="1" x14ac:dyDescent="0.25">
      <c r="A50" s="100" t="s">
        <v>56</v>
      </c>
      <c r="B50" s="101" t="s">
        <v>42</v>
      </c>
      <c r="C50" s="101" t="s">
        <v>43</v>
      </c>
      <c r="D50" s="63">
        <v>0</v>
      </c>
      <c r="E50" s="102" t="s">
        <v>44</v>
      </c>
      <c r="F50" s="103">
        <v>43908</v>
      </c>
      <c r="G50" s="104">
        <v>43908</v>
      </c>
      <c r="H50" s="102"/>
      <c r="I50" s="105"/>
      <c r="J50" s="63">
        <f t="shared" si="1"/>
        <v>0</v>
      </c>
      <c r="K50" s="102" t="s">
        <v>39</v>
      </c>
      <c r="L50" s="62" t="s">
        <v>40</v>
      </c>
      <c r="M50" s="63">
        <v>75000</v>
      </c>
      <c r="N50" s="90" t="s">
        <v>155</v>
      </c>
    </row>
    <row r="51" spans="1:14" ht="77.25" customHeight="1" x14ac:dyDescent="0.25">
      <c r="A51" s="86" t="s">
        <v>83</v>
      </c>
      <c r="B51" s="73" t="s">
        <v>82</v>
      </c>
      <c r="C51" s="73" t="s">
        <v>86</v>
      </c>
      <c r="D51" s="68">
        <v>118867.03</v>
      </c>
      <c r="E51" s="74" t="s">
        <v>44</v>
      </c>
      <c r="F51" s="87">
        <v>44534</v>
      </c>
      <c r="G51" s="88">
        <v>44534</v>
      </c>
      <c r="H51" s="89"/>
      <c r="I51" s="89"/>
      <c r="J51" s="68">
        <v>118867.03</v>
      </c>
      <c r="K51" s="74" t="s">
        <v>72</v>
      </c>
      <c r="L51" s="75" t="s">
        <v>73</v>
      </c>
      <c r="M51" s="68">
        <v>41888.239999999998</v>
      </c>
      <c r="N51" s="90" t="s">
        <v>155</v>
      </c>
    </row>
    <row r="52" spans="1:14" ht="33" customHeight="1" x14ac:dyDescent="0.25">
      <c r="A52" s="86" t="s">
        <v>83</v>
      </c>
      <c r="B52" s="73" t="s">
        <v>82</v>
      </c>
      <c r="C52" s="73" t="s">
        <v>86</v>
      </c>
      <c r="D52" s="68">
        <v>0</v>
      </c>
      <c r="E52" s="74" t="s">
        <v>44</v>
      </c>
      <c r="F52" s="87">
        <v>44534</v>
      </c>
      <c r="G52" s="88">
        <v>44534</v>
      </c>
      <c r="H52" s="89"/>
      <c r="I52" s="89"/>
      <c r="J52" s="68">
        <v>0</v>
      </c>
      <c r="K52" s="74" t="s">
        <v>84</v>
      </c>
      <c r="L52" s="75" t="s">
        <v>85</v>
      </c>
      <c r="M52" s="68">
        <v>56882.23</v>
      </c>
      <c r="N52" s="90" t="s">
        <v>155</v>
      </c>
    </row>
    <row r="53" spans="1:14" ht="33" customHeight="1" x14ac:dyDescent="0.25">
      <c r="A53" s="86" t="s">
        <v>83</v>
      </c>
      <c r="B53" s="73" t="s">
        <v>82</v>
      </c>
      <c r="C53" s="73" t="s">
        <v>86</v>
      </c>
      <c r="D53" s="68">
        <v>0</v>
      </c>
      <c r="E53" s="74" t="s">
        <v>44</v>
      </c>
      <c r="F53" s="87">
        <v>44534</v>
      </c>
      <c r="G53" s="88">
        <v>44534</v>
      </c>
      <c r="H53" s="89"/>
      <c r="I53" s="89"/>
      <c r="J53" s="68">
        <v>0</v>
      </c>
      <c r="K53" s="74" t="s">
        <v>87</v>
      </c>
      <c r="L53" s="75" t="s">
        <v>88</v>
      </c>
      <c r="M53" s="68">
        <v>19696.560000000001</v>
      </c>
      <c r="N53" s="90" t="s">
        <v>155</v>
      </c>
    </row>
    <row r="54" spans="1:14" ht="33" customHeight="1" x14ac:dyDescent="0.25">
      <c r="A54" s="86" t="s">
        <v>83</v>
      </c>
      <c r="B54" s="73" t="s">
        <v>82</v>
      </c>
      <c r="C54" s="73" t="s">
        <v>86</v>
      </c>
      <c r="D54" s="68">
        <v>0</v>
      </c>
      <c r="E54" s="74" t="s">
        <v>44</v>
      </c>
      <c r="F54" s="87">
        <v>44534</v>
      </c>
      <c r="G54" s="88">
        <v>44534</v>
      </c>
      <c r="H54" s="89"/>
      <c r="I54" s="89"/>
      <c r="J54" s="68">
        <v>0</v>
      </c>
      <c r="K54" s="74" t="s">
        <v>90</v>
      </c>
      <c r="L54" s="75" t="s">
        <v>89</v>
      </c>
      <c r="M54" s="68">
        <v>400</v>
      </c>
      <c r="N54" s="90" t="s">
        <v>155</v>
      </c>
    </row>
    <row r="55" spans="1:14" ht="33" customHeight="1" x14ac:dyDescent="0.25">
      <c r="A55" s="86" t="s">
        <v>91</v>
      </c>
      <c r="B55" s="73" t="s">
        <v>92</v>
      </c>
      <c r="C55" s="73" t="s">
        <v>93</v>
      </c>
      <c r="D55" s="68">
        <v>584620</v>
      </c>
      <c r="E55" s="74" t="s">
        <v>44</v>
      </c>
      <c r="F55" s="87" t="s">
        <v>79</v>
      </c>
      <c r="G55" s="88">
        <v>44534</v>
      </c>
      <c r="H55" s="89"/>
      <c r="I55" s="89"/>
      <c r="J55" s="68">
        <v>584620</v>
      </c>
      <c r="K55" s="74" t="s">
        <v>19</v>
      </c>
      <c r="L55" s="75" t="s">
        <v>94</v>
      </c>
      <c r="M55" s="68">
        <v>584620</v>
      </c>
      <c r="N55" s="90" t="s">
        <v>155</v>
      </c>
    </row>
    <row r="56" spans="1:14" ht="39" customHeight="1" x14ac:dyDescent="0.25">
      <c r="A56" s="86" t="s">
        <v>95</v>
      </c>
      <c r="B56" s="89" t="s">
        <v>96</v>
      </c>
      <c r="C56" s="89" t="s">
        <v>97</v>
      </c>
      <c r="D56" s="68">
        <v>1500</v>
      </c>
      <c r="E56" s="74" t="s">
        <v>44</v>
      </c>
      <c r="F56" s="87">
        <v>44201</v>
      </c>
      <c r="G56" s="88">
        <v>44201</v>
      </c>
      <c r="H56" s="89"/>
      <c r="I56" s="89"/>
      <c r="J56" s="68">
        <v>1500</v>
      </c>
      <c r="K56" s="74" t="s">
        <v>98</v>
      </c>
      <c r="L56" s="75" t="s">
        <v>99</v>
      </c>
      <c r="M56" s="68">
        <v>1500</v>
      </c>
      <c r="N56" s="90" t="s">
        <v>155</v>
      </c>
    </row>
    <row r="57" spans="1:14" ht="39" customHeight="1" x14ac:dyDescent="0.25">
      <c r="A57" s="86" t="s">
        <v>100</v>
      </c>
      <c r="B57" s="89" t="s">
        <v>96</v>
      </c>
      <c r="C57" s="89" t="s">
        <v>97</v>
      </c>
      <c r="D57" s="68">
        <v>1230</v>
      </c>
      <c r="E57" s="74" t="s">
        <v>44</v>
      </c>
      <c r="F57" s="87">
        <v>44201</v>
      </c>
      <c r="G57" s="88">
        <v>44201</v>
      </c>
      <c r="H57" s="89"/>
      <c r="I57" s="89"/>
      <c r="J57" s="68">
        <v>1230</v>
      </c>
      <c r="K57" s="74" t="s">
        <v>98</v>
      </c>
      <c r="L57" s="75" t="s">
        <v>99</v>
      </c>
      <c r="M57" s="68">
        <v>1230</v>
      </c>
      <c r="N57" s="90" t="s">
        <v>155</v>
      </c>
    </row>
    <row r="58" spans="1:14" ht="33.75" customHeight="1" x14ac:dyDescent="0.25">
      <c r="A58" s="86" t="s">
        <v>101</v>
      </c>
      <c r="B58" s="89" t="s">
        <v>96</v>
      </c>
      <c r="C58" s="89" t="s">
        <v>97</v>
      </c>
      <c r="D58" s="68">
        <v>1140</v>
      </c>
      <c r="E58" s="74" t="s">
        <v>44</v>
      </c>
      <c r="F58" s="87">
        <v>44201</v>
      </c>
      <c r="G58" s="88">
        <v>44201</v>
      </c>
      <c r="H58" s="89"/>
      <c r="I58" s="89"/>
      <c r="J58" s="68">
        <v>1140</v>
      </c>
      <c r="K58" s="74" t="s">
        <v>98</v>
      </c>
      <c r="L58" s="75" t="s">
        <v>99</v>
      </c>
      <c r="M58" s="68">
        <v>1140</v>
      </c>
      <c r="N58" s="90" t="s">
        <v>155</v>
      </c>
    </row>
    <row r="59" spans="1:14" ht="45" customHeight="1" x14ac:dyDescent="0.25">
      <c r="A59" s="86" t="s">
        <v>102</v>
      </c>
      <c r="B59" s="75" t="s">
        <v>103</v>
      </c>
      <c r="C59" s="75" t="s">
        <v>104</v>
      </c>
      <c r="D59" s="68">
        <v>237367.41</v>
      </c>
      <c r="E59" s="74" t="s">
        <v>44</v>
      </c>
      <c r="F59" s="87" t="s">
        <v>105</v>
      </c>
      <c r="G59" s="87" t="s">
        <v>105</v>
      </c>
      <c r="H59" s="89"/>
      <c r="I59" s="89"/>
      <c r="J59" s="68">
        <v>237367.41</v>
      </c>
      <c r="K59" s="69" t="s">
        <v>106</v>
      </c>
      <c r="L59" s="6" t="s">
        <v>107</v>
      </c>
      <c r="M59" s="68">
        <v>237367.41</v>
      </c>
      <c r="N59" s="90" t="s">
        <v>155</v>
      </c>
    </row>
    <row r="60" spans="1:14" ht="45" customHeight="1" x14ac:dyDescent="0.25">
      <c r="A60" s="86" t="s">
        <v>108</v>
      </c>
      <c r="B60" s="75" t="s">
        <v>109</v>
      </c>
      <c r="C60" s="89" t="s">
        <v>110</v>
      </c>
      <c r="D60" s="68">
        <v>59500</v>
      </c>
      <c r="E60" s="74" t="s">
        <v>44</v>
      </c>
      <c r="F60" s="87" t="s">
        <v>116</v>
      </c>
      <c r="G60" s="87" t="s">
        <v>116</v>
      </c>
      <c r="H60" s="89"/>
      <c r="I60" s="89"/>
      <c r="J60" s="68">
        <v>59500</v>
      </c>
      <c r="K60" s="74" t="s">
        <v>19</v>
      </c>
      <c r="L60" s="75" t="s">
        <v>94</v>
      </c>
      <c r="M60" s="68">
        <v>59500</v>
      </c>
      <c r="N60" s="90" t="s">
        <v>155</v>
      </c>
    </row>
    <row r="61" spans="1:14" ht="45" customHeight="1" x14ac:dyDescent="0.25">
      <c r="A61" s="86" t="s">
        <v>111</v>
      </c>
      <c r="B61" s="75" t="s">
        <v>112</v>
      </c>
      <c r="C61" s="75" t="s">
        <v>113</v>
      </c>
      <c r="D61" s="68">
        <v>10481.68</v>
      </c>
      <c r="E61" s="74" t="s">
        <v>44</v>
      </c>
      <c r="F61" s="87">
        <v>44320</v>
      </c>
      <c r="G61" s="87">
        <v>44320</v>
      </c>
      <c r="H61" s="89"/>
      <c r="I61" s="89"/>
      <c r="J61" s="68">
        <v>10481.68</v>
      </c>
      <c r="K61" s="69" t="s">
        <v>114</v>
      </c>
      <c r="L61" s="6" t="s">
        <v>115</v>
      </c>
      <c r="M61" s="68">
        <v>10481.68</v>
      </c>
      <c r="N61" s="90" t="s">
        <v>155</v>
      </c>
    </row>
    <row r="62" spans="1:14" ht="45" customHeight="1" x14ac:dyDescent="0.25">
      <c r="A62" s="86" t="s">
        <v>118</v>
      </c>
      <c r="B62" s="75" t="s">
        <v>119</v>
      </c>
      <c r="C62" s="75" t="s">
        <v>120</v>
      </c>
      <c r="D62" s="68">
        <v>178224.6</v>
      </c>
      <c r="E62" s="74" t="s">
        <v>44</v>
      </c>
      <c r="F62" s="87" t="s">
        <v>79</v>
      </c>
      <c r="G62" s="87"/>
      <c r="H62" s="89"/>
      <c r="I62" s="89"/>
      <c r="J62" s="68">
        <v>178224.6</v>
      </c>
      <c r="K62" s="69" t="s">
        <v>121</v>
      </c>
      <c r="L62" s="6" t="s">
        <v>122</v>
      </c>
      <c r="M62" s="68">
        <v>178224.6</v>
      </c>
      <c r="N62" s="90" t="s">
        <v>155</v>
      </c>
    </row>
    <row r="63" spans="1:14" ht="45.75" customHeight="1" x14ac:dyDescent="0.25">
      <c r="A63" s="86" t="s">
        <v>124</v>
      </c>
      <c r="B63" s="75" t="s">
        <v>103</v>
      </c>
      <c r="C63" s="75" t="s">
        <v>123</v>
      </c>
      <c r="D63" s="68">
        <v>7885.79</v>
      </c>
      <c r="E63" s="74" t="s">
        <v>44</v>
      </c>
      <c r="F63" s="87" t="s">
        <v>105</v>
      </c>
      <c r="G63" s="87" t="s">
        <v>105</v>
      </c>
      <c r="H63" s="89"/>
      <c r="I63" s="89"/>
      <c r="J63" s="68">
        <v>7885.79</v>
      </c>
      <c r="K63" s="69" t="s">
        <v>106</v>
      </c>
      <c r="L63" s="6" t="s">
        <v>107</v>
      </c>
      <c r="M63" s="68">
        <v>7885.79</v>
      </c>
      <c r="N63" s="90" t="s">
        <v>155</v>
      </c>
    </row>
    <row r="64" spans="1:14" ht="45" customHeight="1" x14ac:dyDescent="0.25">
      <c r="A64" s="86" t="s">
        <v>125</v>
      </c>
      <c r="B64" s="75" t="s">
        <v>103</v>
      </c>
      <c r="C64" s="75" t="s">
        <v>123</v>
      </c>
      <c r="D64" s="68">
        <v>2170.3000000000002</v>
      </c>
      <c r="E64" s="74" t="s">
        <v>44</v>
      </c>
      <c r="F64" s="87" t="s">
        <v>105</v>
      </c>
      <c r="G64" s="87" t="s">
        <v>105</v>
      </c>
      <c r="H64" s="89"/>
      <c r="I64" s="89"/>
      <c r="J64" s="68">
        <v>2170.3000000000002</v>
      </c>
      <c r="K64" s="69" t="s">
        <v>106</v>
      </c>
      <c r="L64" s="6" t="s">
        <v>107</v>
      </c>
      <c r="M64" s="68">
        <v>2170.3000000000002</v>
      </c>
      <c r="N64" s="90" t="s">
        <v>155</v>
      </c>
    </row>
    <row r="65" spans="1:14" ht="33.75" customHeight="1" x14ac:dyDescent="0.25">
      <c r="A65" s="86" t="s">
        <v>126</v>
      </c>
      <c r="B65" s="75" t="s">
        <v>103</v>
      </c>
      <c r="C65" s="75" t="s">
        <v>123</v>
      </c>
      <c r="D65" s="68">
        <v>3535.17</v>
      </c>
      <c r="E65" s="74" t="s">
        <v>44</v>
      </c>
      <c r="F65" s="87" t="s">
        <v>105</v>
      </c>
      <c r="G65" s="87" t="s">
        <v>105</v>
      </c>
      <c r="H65" s="89"/>
      <c r="I65" s="89"/>
      <c r="J65" s="68">
        <v>3535.17</v>
      </c>
      <c r="K65" s="69" t="s">
        <v>106</v>
      </c>
      <c r="L65" s="6" t="s">
        <v>107</v>
      </c>
      <c r="M65" s="68">
        <v>3535.17</v>
      </c>
      <c r="N65" s="90" t="s">
        <v>155</v>
      </c>
    </row>
    <row r="66" spans="1:14" ht="33.75" customHeight="1" x14ac:dyDescent="0.25">
      <c r="A66" s="86" t="s">
        <v>127</v>
      </c>
      <c r="B66" s="75" t="s">
        <v>128</v>
      </c>
      <c r="C66" s="75" t="s">
        <v>129</v>
      </c>
      <c r="D66" s="68">
        <v>4484</v>
      </c>
      <c r="E66" s="74" t="s">
        <v>44</v>
      </c>
      <c r="F66" s="87" t="s">
        <v>130</v>
      </c>
      <c r="G66" s="87" t="s">
        <v>130</v>
      </c>
      <c r="H66" s="89"/>
      <c r="I66" s="89"/>
      <c r="J66" s="68">
        <v>4484</v>
      </c>
      <c r="K66" s="69" t="s">
        <v>133</v>
      </c>
      <c r="L66" s="6" t="s">
        <v>134</v>
      </c>
      <c r="M66" s="68">
        <v>4484</v>
      </c>
      <c r="N66" s="90" t="s">
        <v>155</v>
      </c>
    </row>
    <row r="67" spans="1:14" ht="33.75" customHeight="1" x14ac:dyDescent="0.25">
      <c r="A67" s="86" t="s">
        <v>131</v>
      </c>
      <c r="B67" s="75" t="s">
        <v>132</v>
      </c>
      <c r="C67" s="75" t="s">
        <v>129</v>
      </c>
      <c r="D67" s="68">
        <v>82305</v>
      </c>
      <c r="E67" s="74" t="s">
        <v>44</v>
      </c>
      <c r="F67" s="87" t="s">
        <v>105</v>
      </c>
      <c r="G67" s="87" t="s">
        <v>105</v>
      </c>
      <c r="H67" s="89"/>
      <c r="I67" s="89"/>
      <c r="J67" s="68">
        <v>82305</v>
      </c>
      <c r="K67" s="69" t="s">
        <v>133</v>
      </c>
      <c r="L67" s="6" t="s">
        <v>134</v>
      </c>
      <c r="M67" s="68">
        <v>82305</v>
      </c>
      <c r="N67" s="90" t="s">
        <v>155</v>
      </c>
    </row>
    <row r="68" spans="1:14" ht="33.75" customHeight="1" x14ac:dyDescent="0.25">
      <c r="A68" s="86" t="s">
        <v>135</v>
      </c>
      <c r="B68" s="75" t="s">
        <v>136</v>
      </c>
      <c r="C68" s="75" t="s">
        <v>137</v>
      </c>
      <c r="D68" s="68">
        <v>7178.24</v>
      </c>
      <c r="E68" s="74" t="s">
        <v>44</v>
      </c>
      <c r="F68" s="87" t="s">
        <v>130</v>
      </c>
      <c r="G68" s="87" t="s">
        <v>130</v>
      </c>
      <c r="H68" s="89"/>
      <c r="I68" s="89"/>
      <c r="J68" s="68">
        <v>7178.24</v>
      </c>
      <c r="K68" s="69" t="s">
        <v>138</v>
      </c>
      <c r="L68" s="6" t="s">
        <v>139</v>
      </c>
      <c r="M68" s="68">
        <v>7178.24</v>
      </c>
      <c r="N68" s="90" t="s">
        <v>155</v>
      </c>
    </row>
    <row r="69" spans="1:14" ht="33" customHeight="1" x14ac:dyDescent="0.25">
      <c r="A69" s="86" t="s">
        <v>140</v>
      </c>
      <c r="B69" s="89" t="s">
        <v>141</v>
      </c>
      <c r="C69" s="75" t="s">
        <v>142</v>
      </c>
      <c r="D69" s="68">
        <v>99450.03</v>
      </c>
      <c r="E69" s="74" t="s">
        <v>44</v>
      </c>
      <c r="F69" s="87" t="s">
        <v>143</v>
      </c>
      <c r="G69" s="87" t="s">
        <v>143</v>
      </c>
      <c r="H69" s="89"/>
      <c r="I69" s="89"/>
      <c r="J69" s="68">
        <v>99450.03</v>
      </c>
      <c r="K69" s="69" t="s">
        <v>144</v>
      </c>
      <c r="L69" s="6" t="s">
        <v>145</v>
      </c>
      <c r="M69" s="68">
        <v>22285.03</v>
      </c>
      <c r="N69" s="90" t="s">
        <v>155</v>
      </c>
    </row>
    <row r="70" spans="1:14" ht="33" customHeight="1" x14ac:dyDescent="0.25">
      <c r="A70" s="86" t="s">
        <v>140</v>
      </c>
      <c r="B70" s="89" t="s">
        <v>141</v>
      </c>
      <c r="C70" s="75" t="s">
        <v>142</v>
      </c>
      <c r="D70" s="68">
        <v>0</v>
      </c>
      <c r="E70" s="74" t="s">
        <v>44</v>
      </c>
      <c r="F70" s="87" t="s">
        <v>143</v>
      </c>
      <c r="G70" s="87" t="s">
        <v>143</v>
      </c>
      <c r="H70" s="89"/>
      <c r="I70" s="89"/>
      <c r="J70" s="68">
        <v>0</v>
      </c>
      <c r="K70" s="69" t="s">
        <v>146</v>
      </c>
      <c r="L70" s="6" t="s">
        <v>147</v>
      </c>
      <c r="M70" s="68">
        <v>24803</v>
      </c>
      <c r="N70" s="90" t="s">
        <v>155</v>
      </c>
    </row>
    <row r="71" spans="1:14" ht="33" customHeight="1" x14ac:dyDescent="0.25">
      <c r="A71" s="86" t="s">
        <v>140</v>
      </c>
      <c r="B71" s="89" t="s">
        <v>141</v>
      </c>
      <c r="C71" s="75" t="s">
        <v>142</v>
      </c>
      <c r="D71" s="68">
        <v>0</v>
      </c>
      <c r="E71" s="74" t="s">
        <v>44</v>
      </c>
      <c r="F71" s="87" t="s">
        <v>143</v>
      </c>
      <c r="G71" s="87" t="s">
        <v>143</v>
      </c>
      <c r="H71" s="89"/>
      <c r="I71" s="89"/>
      <c r="J71" s="68">
        <v>0</v>
      </c>
      <c r="K71" s="69" t="s">
        <v>148</v>
      </c>
      <c r="L71" s="6" t="s">
        <v>149</v>
      </c>
      <c r="M71" s="68">
        <v>52362</v>
      </c>
      <c r="N71" s="90" t="s">
        <v>155</v>
      </c>
    </row>
    <row r="72" spans="1:14" ht="24" customHeight="1" x14ac:dyDescent="0.25">
      <c r="A72" s="86" t="s">
        <v>150</v>
      </c>
      <c r="B72" s="89" t="s">
        <v>151</v>
      </c>
      <c r="C72" s="75" t="s">
        <v>152</v>
      </c>
      <c r="D72" s="68">
        <v>48000</v>
      </c>
      <c r="E72" s="74"/>
      <c r="F72" s="87" t="s">
        <v>156</v>
      </c>
      <c r="G72" s="87" t="s">
        <v>156</v>
      </c>
      <c r="H72" s="89"/>
      <c r="I72" s="89"/>
      <c r="J72" s="68">
        <v>48000</v>
      </c>
      <c r="K72" s="91" t="s">
        <v>153</v>
      </c>
      <c r="L72" s="92" t="s">
        <v>154</v>
      </c>
      <c r="M72" s="68">
        <v>48000</v>
      </c>
      <c r="N72" s="90" t="s">
        <v>155</v>
      </c>
    </row>
    <row r="73" spans="1:14" ht="33" customHeight="1" x14ac:dyDescent="0.25">
      <c r="A73" s="93" t="s">
        <v>80</v>
      </c>
      <c r="B73" s="92" t="s">
        <v>71</v>
      </c>
      <c r="C73" s="92" t="s">
        <v>81</v>
      </c>
      <c r="D73" s="94">
        <v>2500000</v>
      </c>
      <c r="E73" s="95" t="s">
        <v>44</v>
      </c>
      <c r="F73" s="72">
        <v>44532</v>
      </c>
      <c r="G73" s="72">
        <v>44532</v>
      </c>
      <c r="H73" s="108"/>
      <c r="I73" s="108"/>
      <c r="J73" s="94">
        <v>2500000</v>
      </c>
      <c r="K73" s="91" t="s">
        <v>72</v>
      </c>
      <c r="L73" s="8" t="s">
        <v>73</v>
      </c>
      <c r="M73" s="94">
        <v>2500000</v>
      </c>
      <c r="N73" s="90" t="s">
        <v>155</v>
      </c>
    </row>
    <row r="74" spans="1:14" ht="33" customHeight="1" x14ac:dyDescent="0.25">
      <c r="A74" s="93" t="s">
        <v>168</v>
      </c>
      <c r="B74" s="92" t="s">
        <v>71</v>
      </c>
      <c r="C74" s="92" t="s">
        <v>158</v>
      </c>
      <c r="D74" s="94">
        <v>20000</v>
      </c>
      <c r="E74" s="95" t="s">
        <v>44</v>
      </c>
      <c r="F74" s="96">
        <v>44472</v>
      </c>
      <c r="G74" s="72">
        <v>44472</v>
      </c>
      <c r="H74" s="108"/>
      <c r="I74" s="108"/>
      <c r="J74" s="94">
        <v>20000</v>
      </c>
      <c r="K74" s="91" t="s">
        <v>160</v>
      </c>
      <c r="L74" s="8" t="s">
        <v>161</v>
      </c>
      <c r="M74" s="94">
        <v>20000</v>
      </c>
      <c r="N74" s="90" t="s">
        <v>155</v>
      </c>
    </row>
    <row r="75" spans="1:14" ht="33" customHeight="1" x14ac:dyDescent="0.25">
      <c r="A75" s="93" t="s">
        <v>80</v>
      </c>
      <c r="B75" s="92" t="s">
        <v>71</v>
      </c>
      <c r="C75" s="91" t="s">
        <v>165</v>
      </c>
      <c r="D75" s="97">
        <v>254500</v>
      </c>
      <c r="E75" s="95" t="s">
        <v>44</v>
      </c>
      <c r="F75" s="72" t="s">
        <v>166</v>
      </c>
      <c r="G75" s="72" t="s">
        <v>167</v>
      </c>
      <c r="H75" s="99"/>
      <c r="I75" s="99"/>
      <c r="J75" s="97">
        <v>254500</v>
      </c>
      <c r="K75" s="91" t="s">
        <v>72</v>
      </c>
      <c r="L75" s="8" t="s">
        <v>73</v>
      </c>
      <c r="M75" s="97">
        <v>254500</v>
      </c>
      <c r="N75" s="90" t="s">
        <v>155</v>
      </c>
    </row>
    <row r="76" spans="1:14" ht="33" customHeight="1" x14ac:dyDescent="0.25">
      <c r="A76" s="93" t="s">
        <v>157</v>
      </c>
      <c r="B76" s="92" t="s">
        <v>71</v>
      </c>
      <c r="C76" s="92" t="s">
        <v>158</v>
      </c>
      <c r="D76" s="94">
        <v>519000</v>
      </c>
      <c r="E76" s="95" t="s">
        <v>44</v>
      </c>
      <c r="F76" s="96" t="s">
        <v>159</v>
      </c>
      <c r="G76" s="72" t="s">
        <v>159</v>
      </c>
      <c r="H76" s="108"/>
      <c r="I76" s="108"/>
      <c r="J76" s="94">
        <v>519000</v>
      </c>
      <c r="K76" s="91" t="s">
        <v>160</v>
      </c>
      <c r="L76" s="8" t="s">
        <v>161</v>
      </c>
      <c r="M76" s="94">
        <v>519000</v>
      </c>
      <c r="N76" s="90" t="s">
        <v>155</v>
      </c>
    </row>
    <row r="77" spans="1:14" ht="33" customHeight="1" x14ac:dyDescent="0.25">
      <c r="A77" s="93" t="s">
        <v>162</v>
      </c>
      <c r="B77" s="92" t="s">
        <v>71</v>
      </c>
      <c r="C77" s="92" t="s">
        <v>158</v>
      </c>
      <c r="D77" s="94">
        <v>106500</v>
      </c>
      <c r="E77" s="95" t="s">
        <v>44</v>
      </c>
      <c r="F77" s="96" t="s">
        <v>163</v>
      </c>
      <c r="G77" s="72" t="s">
        <v>163</v>
      </c>
      <c r="H77" s="108"/>
      <c r="I77" s="108"/>
      <c r="J77" s="94">
        <v>106500</v>
      </c>
      <c r="K77" s="91" t="s">
        <v>160</v>
      </c>
      <c r="L77" s="8" t="s">
        <v>161</v>
      </c>
      <c r="M77" s="94">
        <v>106500</v>
      </c>
      <c r="N77" s="90" t="s">
        <v>155</v>
      </c>
    </row>
    <row r="78" spans="1:14" ht="33" customHeight="1" x14ac:dyDescent="0.25">
      <c r="A78" s="93" t="s">
        <v>164</v>
      </c>
      <c r="B78" s="92" t="s">
        <v>71</v>
      </c>
      <c r="C78" s="92" t="s">
        <v>158</v>
      </c>
      <c r="D78" s="94">
        <v>137000</v>
      </c>
      <c r="E78" s="95" t="s">
        <v>44</v>
      </c>
      <c r="F78" s="96">
        <v>44412</v>
      </c>
      <c r="G78" s="72">
        <v>44412</v>
      </c>
      <c r="H78" s="108"/>
      <c r="I78" s="108"/>
      <c r="J78" s="94">
        <v>137000</v>
      </c>
      <c r="K78" s="91" t="s">
        <v>160</v>
      </c>
      <c r="L78" s="8" t="s">
        <v>161</v>
      </c>
      <c r="M78" s="94">
        <v>137000</v>
      </c>
      <c r="N78" s="90" t="s">
        <v>155</v>
      </c>
    </row>
    <row r="79" spans="1:14" ht="25.5" customHeight="1" x14ac:dyDescent="0.25">
      <c r="A79" s="98" t="s">
        <v>171</v>
      </c>
      <c r="B79" s="92" t="s">
        <v>169</v>
      </c>
      <c r="C79" s="92" t="s">
        <v>170</v>
      </c>
      <c r="D79" s="94">
        <v>800000</v>
      </c>
      <c r="E79" s="95" t="s">
        <v>44</v>
      </c>
      <c r="F79" s="96" t="s">
        <v>143</v>
      </c>
      <c r="G79" s="96" t="s">
        <v>143</v>
      </c>
      <c r="H79" s="108"/>
      <c r="I79" s="108"/>
      <c r="J79" s="94">
        <v>800000</v>
      </c>
      <c r="K79" s="91" t="s">
        <v>37</v>
      </c>
      <c r="L79" s="62" t="s">
        <v>38</v>
      </c>
      <c r="M79" s="63">
        <v>400000</v>
      </c>
      <c r="N79" s="90" t="s">
        <v>155</v>
      </c>
    </row>
    <row r="80" spans="1:14" ht="22.5" customHeight="1" x14ac:dyDescent="0.25">
      <c r="A80" s="98" t="s">
        <v>171</v>
      </c>
      <c r="B80" s="92" t="s">
        <v>169</v>
      </c>
      <c r="C80" s="92" t="s">
        <v>170</v>
      </c>
      <c r="D80" s="94">
        <v>0</v>
      </c>
      <c r="E80" s="95" t="s">
        <v>44</v>
      </c>
      <c r="F80" s="96" t="s">
        <v>143</v>
      </c>
      <c r="G80" s="96" t="s">
        <v>143</v>
      </c>
      <c r="H80" s="108"/>
      <c r="I80" s="108"/>
      <c r="J80" s="94">
        <v>0</v>
      </c>
      <c r="K80" s="91" t="s">
        <v>39</v>
      </c>
      <c r="L80" s="62" t="s">
        <v>40</v>
      </c>
      <c r="M80" s="63">
        <v>400000</v>
      </c>
      <c r="N80" s="90" t="s">
        <v>155</v>
      </c>
    </row>
    <row r="81" spans="1:14" ht="28.5" customHeight="1" x14ac:dyDescent="0.25">
      <c r="A81" s="98" t="s">
        <v>172</v>
      </c>
      <c r="B81" s="92" t="s">
        <v>173</v>
      </c>
      <c r="C81" s="92" t="s">
        <v>174</v>
      </c>
      <c r="D81" s="94">
        <v>19436.61</v>
      </c>
      <c r="E81" s="95" t="s">
        <v>44</v>
      </c>
      <c r="F81" s="96" t="s">
        <v>175</v>
      </c>
      <c r="G81" s="96" t="s">
        <v>175</v>
      </c>
      <c r="H81" s="108"/>
      <c r="I81" s="108"/>
      <c r="J81" s="94">
        <v>19436.61</v>
      </c>
      <c r="K81" s="91" t="s">
        <v>176</v>
      </c>
      <c r="L81" s="8" t="s">
        <v>177</v>
      </c>
      <c r="M81" s="94">
        <v>19436.61</v>
      </c>
      <c r="N81" s="90" t="s">
        <v>155</v>
      </c>
    </row>
    <row r="82" spans="1:14" ht="40.5" customHeight="1" x14ac:dyDescent="0.25">
      <c r="A82" s="98" t="s">
        <v>178</v>
      </c>
      <c r="B82" s="92" t="s">
        <v>179</v>
      </c>
      <c r="C82" s="92" t="s">
        <v>180</v>
      </c>
      <c r="D82" s="94">
        <v>30699.97</v>
      </c>
      <c r="E82" s="95" t="s">
        <v>44</v>
      </c>
      <c r="F82" s="96" t="s">
        <v>181</v>
      </c>
      <c r="G82" s="96" t="s">
        <v>181</v>
      </c>
      <c r="H82" s="108"/>
      <c r="I82" s="108"/>
      <c r="J82" s="94">
        <v>30699.97</v>
      </c>
      <c r="K82" s="91" t="s">
        <v>138</v>
      </c>
      <c r="L82" s="8" t="s">
        <v>139</v>
      </c>
      <c r="M82" s="94">
        <v>30699.97</v>
      </c>
      <c r="N82" s="90" t="s">
        <v>155</v>
      </c>
    </row>
    <row r="83" spans="1:14" ht="30" customHeight="1" x14ac:dyDescent="0.25">
      <c r="A83" s="98" t="s">
        <v>182</v>
      </c>
      <c r="B83" s="92" t="s">
        <v>183</v>
      </c>
      <c r="C83" s="92" t="s">
        <v>184</v>
      </c>
      <c r="D83" s="94">
        <v>165200</v>
      </c>
      <c r="E83" s="95" t="s">
        <v>44</v>
      </c>
      <c r="F83" s="96">
        <v>44321</v>
      </c>
      <c r="G83" s="96">
        <v>44321</v>
      </c>
      <c r="H83" s="108"/>
      <c r="I83" s="108"/>
      <c r="J83" s="94">
        <v>165200</v>
      </c>
      <c r="K83" s="91" t="s">
        <v>185</v>
      </c>
      <c r="L83" s="8" t="s">
        <v>186</v>
      </c>
      <c r="M83" s="94">
        <v>165200</v>
      </c>
      <c r="N83" s="90" t="s">
        <v>155</v>
      </c>
    </row>
    <row r="84" spans="1:14" ht="28.5" customHeight="1" thickBot="1" x14ac:dyDescent="0.3">
      <c r="A84" s="41"/>
      <c r="B84" s="42"/>
      <c r="C84" s="43" t="s">
        <v>78</v>
      </c>
      <c r="D84" s="45">
        <f>SUM(D10:D83)</f>
        <v>11193571.630000001</v>
      </c>
      <c r="E84" s="23"/>
      <c r="F84" s="24"/>
      <c r="G84" s="44"/>
      <c r="H84" s="25"/>
      <c r="I84" s="25"/>
      <c r="J84" s="65">
        <f>SUM(J10:J83)</f>
        <v>11193571.630000001</v>
      </c>
      <c r="K84" s="46"/>
      <c r="L84" s="47"/>
      <c r="M84" s="45">
        <f>SUM(M10:M83)</f>
        <v>11193571.630000001</v>
      </c>
      <c r="N84" s="28"/>
    </row>
    <row r="85" spans="1:14" ht="25.5" customHeight="1" thickTop="1" x14ac:dyDescent="0.25">
      <c r="A85" s="41"/>
      <c r="B85" s="42"/>
      <c r="C85" s="48"/>
      <c r="D85" s="49"/>
      <c r="E85" s="26"/>
      <c r="F85" s="27"/>
      <c r="G85" s="50"/>
      <c r="H85" s="28"/>
      <c r="I85" s="28"/>
      <c r="J85" s="66"/>
      <c r="K85" s="48"/>
      <c r="L85" s="51"/>
      <c r="M85" s="29"/>
      <c r="N85" s="28"/>
    </row>
    <row r="86" spans="1:14" ht="25.5" customHeight="1" x14ac:dyDescent="0.25">
      <c r="A86" s="41"/>
      <c r="B86" s="42"/>
      <c r="C86" s="48"/>
      <c r="D86" s="49"/>
      <c r="E86" s="26"/>
      <c r="F86" s="27"/>
      <c r="G86" s="50"/>
      <c r="H86" s="28"/>
      <c r="I86" s="28"/>
      <c r="J86" s="66"/>
      <c r="K86" s="48"/>
      <c r="L86" s="51"/>
      <c r="M86" s="29"/>
    </row>
    <row r="87" spans="1:14" ht="25.5" customHeight="1" thickBot="1" x14ac:dyDescent="0.3">
      <c r="A87" s="30"/>
      <c r="B87" s="71"/>
      <c r="C87" s="31"/>
      <c r="D87" s="52"/>
      <c r="E87" s="421"/>
      <c r="F87" s="421"/>
      <c r="G87" s="421"/>
      <c r="H87" s="28"/>
      <c r="I87" s="28"/>
      <c r="J87" s="67"/>
      <c r="K87" s="32"/>
      <c r="L87" s="33"/>
      <c r="M87" s="28"/>
    </row>
    <row r="88" spans="1:14" ht="30" customHeight="1" x14ac:dyDescent="0.25">
      <c r="A88" s="30"/>
      <c r="B88" s="54" t="s">
        <v>74</v>
      </c>
      <c r="C88" s="34"/>
      <c r="D88" s="55"/>
      <c r="E88" s="418" t="s">
        <v>61</v>
      </c>
      <c r="F88" s="418"/>
      <c r="G88" s="418"/>
      <c r="H88" s="28"/>
      <c r="I88" s="28"/>
      <c r="J88" s="422" t="s">
        <v>77</v>
      </c>
      <c r="K88" s="422"/>
      <c r="L88" s="33"/>
      <c r="M88" s="28"/>
    </row>
    <row r="89" spans="1:14" ht="32.25" customHeight="1" x14ac:dyDescent="0.25">
      <c r="A89" s="30"/>
      <c r="B89" s="54" t="s">
        <v>75</v>
      </c>
      <c r="C89" s="34"/>
      <c r="D89" s="55"/>
      <c r="E89" s="418" t="s">
        <v>11</v>
      </c>
      <c r="F89" s="418"/>
      <c r="G89" s="418"/>
      <c r="H89" s="28"/>
      <c r="I89" s="28"/>
      <c r="J89" s="418" t="s">
        <v>17</v>
      </c>
      <c r="K89" s="418"/>
      <c r="L89" s="33"/>
      <c r="M89" s="28"/>
    </row>
    <row r="90" spans="1:14" ht="32.25" customHeight="1" x14ac:dyDescent="0.25">
      <c r="A90" s="30"/>
      <c r="B90" s="54" t="s">
        <v>76</v>
      </c>
      <c r="C90" s="34"/>
      <c r="D90" s="55"/>
      <c r="E90" s="418" t="s">
        <v>12</v>
      </c>
      <c r="F90" s="418"/>
      <c r="G90" s="418"/>
      <c r="H90" s="28"/>
      <c r="I90" s="28"/>
      <c r="J90" s="418" t="s">
        <v>18</v>
      </c>
      <c r="K90" s="418"/>
      <c r="L90" s="33"/>
      <c r="M90" s="28"/>
    </row>
    <row r="91" spans="1:14" x14ac:dyDescent="0.25">
      <c r="F91" s="57"/>
      <c r="J91" s="58"/>
    </row>
    <row r="92" spans="1:14" x14ac:dyDescent="0.25">
      <c r="F92" s="57"/>
      <c r="J92" s="58"/>
    </row>
  </sheetData>
  <mergeCells count="9">
    <mergeCell ref="E90:G90"/>
    <mergeCell ref="J90:K90"/>
    <mergeCell ref="A3:N3"/>
    <mergeCell ref="H8:I8"/>
    <mergeCell ref="E87:G87"/>
    <mergeCell ref="E88:G88"/>
    <mergeCell ref="J88:K88"/>
    <mergeCell ref="E89:G89"/>
    <mergeCell ref="J89:K89"/>
  </mergeCells>
  <phoneticPr fontId="29" type="noConversion"/>
  <pageMargins left="0.48" right="0.36" top="0.64783653846153844" bottom="0.75" header="0.3" footer="0.3"/>
  <pageSetup paperSize="5" scale="6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34817" r:id="rId4">
          <objectPr defaultSize="0" autoPict="0" r:id="rId5">
            <anchor moveWithCells="1" sizeWithCells="1">
              <from>
                <xdr:col>4</xdr:col>
                <xdr:colOff>838200</xdr:colOff>
                <xdr:row>0</xdr:row>
                <xdr:rowOff>0</xdr:rowOff>
              </from>
              <to>
                <xdr:col>5</xdr:col>
                <xdr:colOff>990600</xdr:colOff>
                <xdr:row>2</xdr:row>
                <xdr:rowOff>0</xdr:rowOff>
              </to>
            </anchor>
          </objectPr>
        </oleObject>
      </mc:Choice>
      <mc:Fallback>
        <oleObject progId="Word.Picture.8" shapeId="3481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O79"/>
  <sheetViews>
    <sheetView workbookViewId="0">
      <selection activeCell="H71" sqref="H71"/>
    </sheetView>
  </sheetViews>
  <sheetFormatPr baseColWidth="10" defaultRowHeight="15" x14ac:dyDescent="0.25"/>
  <cols>
    <col min="1" max="1" width="27.85546875" customWidth="1"/>
    <col min="2" max="2" width="32.7109375" customWidth="1"/>
    <col min="3" max="3" width="24.7109375" customWidth="1"/>
    <col min="4" max="4" width="23" bestFit="1" customWidth="1"/>
    <col min="5" max="5" width="0.28515625" customWidth="1"/>
    <col min="7" max="8" width="13.140625" bestFit="1" customWidth="1"/>
  </cols>
  <sheetData>
    <row r="5" spans="1:5" x14ac:dyDescent="0.25">
      <c r="A5" s="5"/>
      <c r="B5" s="5"/>
      <c r="C5" s="5"/>
      <c r="D5" s="5"/>
      <c r="E5" s="5"/>
    </row>
    <row r="6" spans="1:5" x14ac:dyDescent="0.25">
      <c r="A6" s="206"/>
      <c r="B6" s="206"/>
      <c r="C6" s="206"/>
      <c r="D6" s="206"/>
      <c r="E6" s="206"/>
    </row>
    <row r="7" spans="1:5" x14ac:dyDescent="0.25">
      <c r="A7" s="206"/>
      <c r="B7" s="206"/>
      <c r="C7" s="206"/>
      <c r="D7" s="206"/>
      <c r="E7" s="206"/>
    </row>
    <row r="8" spans="1:5" ht="18.75" x14ac:dyDescent="0.3">
      <c r="A8" s="207"/>
      <c r="B8" s="208"/>
      <c r="C8" s="209"/>
      <c r="D8" s="210"/>
      <c r="E8" s="211"/>
    </row>
    <row r="9" spans="1:5" ht="22.5" x14ac:dyDescent="0.25">
      <c r="A9" s="428" t="s">
        <v>0</v>
      </c>
      <c r="B9" s="428"/>
      <c r="C9" s="428"/>
      <c r="D9" s="428"/>
      <c r="E9" s="428"/>
    </row>
    <row r="10" spans="1:5" ht="22.5" x14ac:dyDescent="0.25">
      <c r="A10" s="206"/>
      <c r="B10" s="262"/>
      <c r="C10" s="262"/>
      <c r="D10" s="262"/>
      <c r="E10" s="262"/>
    </row>
    <row r="11" spans="1:5" ht="21" x14ac:dyDescent="0.35">
      <c r="A11" s="213"/>
      <c r="B11" s="206"/>
      <c r="C11" s="214"/>
      <c r="D11" s="214"/>
      <c r="E11" s="215"/>
    </row>
    <row r="12" spans="1:5" ht="18.75" x14ac:dyDescent="0.3">
      <c r="A12" s="216" t="s">
        <v>21</v>
      </c>
      <c r="B12" s="217">
        <v>18690842.98</v>
      </c>
      <c r="C12" s="218"/>
      <c r="D12" s="234"/>
      <c r="E12" s="219"/>
    </row>
    <row r="13" spans="1:5" ht="18.75" x14ac:dyDescent="0.3">
      <c r="A13" s="216" t="s">
        <v>22</v>
      </c>
      <c r="B13" s="220"/>
      <c r="C13" s="218"/>
      <c r="D13" s="216"/>
      <c r="E13" s="219"/>
    </row>
    <row r="14" spans="1:5" ht="35.25" customHeight="1" x14ac:dyDescent="0.3">
      <c r="A14" s="216" t="s">
        <v>23</v>
      </c>
      <c r="B14" s="217">
        <v>9894387.0800000001</v>
      </c>
      <c r="C14" s="218"/>
      <c r="D14" s="218"/>
      <c r="E14" s="219"/>
    </row>
    <row r="15" spans="1:5" ht="33" customHeight="1" x14ac:dyDescent="0.3">
      <c r="A15" s="216" t="s">
        <v>24</v>
      </c>
      <c r="B15" s="220">
        <f>B12-B14</f>
        <v>8796455.9000000004</v>
      </c>
      <c r="C15" s="216"/>
      <c r="D15" s="216"/>
      <c r="E15" s="219"/>
    </row>
    <row r="16" spans="1:5" ht="15.75" x14ac:dyDescent="0.25">
      <c r="A16" s="216"/>
      <c r="B16" s="216"/>
      <c r="C16" s="216"/>
      <c r="D16" s="221"/>
      <c r="E16" s="219"/>
    </row>
    <row r="17" spans="1:8" ht="15.75" x14ac:dyDescent="0.25">
      <c r="A17" s="222"/>
      <c r="B17" s="216"/>
      <c r="C17" s="4"/>
      <c r="D17" s="4"/>
      <c r="E17" s="219"/>
    </row>
    <row r="18" spans="1:8" ht="99.75" customHeight="1" x14ac:dyDescent="0.25">
      <c r="A18" s="283" t="s">
        <v>25</v>
      </c>
      <c r="B18" s="431" t="s">
        <v>396</v>
      </c>
      <c r="C18" s="431"/>
      <c r="D18" s="431"/>
      <c r="E18" s="219"/>
    </row>
    <row r="19" spans="1:8" ht="15.75" x14ac:dyDescent="0.25">
      <c r="A19" s="216"/>
      <c r="B19" s="4"/>
      <c r="C19" s="4"/>
      <c r="D19" s="4"/>
      <c r="E19" s="219"/>
    </row>
    <row r="20" spans="1:8" ht="15.75" x14ac:dyDescent="0.25">
      <c r="A20" s="216"/>
      <c r="B20" s="4"/>
      <c r="C20" s="4"/>
      <c r="D20" s="4"/>
      <c r="E20" s="219"/>
    </row>
    <row r="21" spans="1:8" ht="15.75" x14ac:dyDescent="0.25">
      <c r="A21" s="216"/>
      <c r="B21" s="216"/>
      <c r="C21" s="4"/>
      <c r="D21" s="4"/>
      <c r="E21" s="219"/>
    </row>
    <row r="22" spans="1:8" ht="18.75" x14ac:dyDescent="0.3">
      <c r="A22" s="223" t="s">
        <v>26</v>
      </c>
      <c r="B22" s="224"/>
      <c r="C22" s="224"/>
      <c r="D22" s="216"/>
      <c r="E22" s="219"/>
      <c r="G22" s="271"/>
    </row>
    <row r="23" spans="1:8" ht="15.75" x14ac:dyDescent="0.25">
      <c r="A23" s="216"/>
      <c r="B23" s="216"/>
      <c r="C23" s="216"/>
      <c r="D23" s="216"/>
      <c r="E23" s="219"/>
    </row>
    <row r="24" spans="1:8" ht="27.75" customHeight="1" x14ac:dyDescent="0.3">
      <c r="A24" s="225" t="s">
        <v>27</v>
      </c>
      <c r="B24" s="226">
        <v>3808730.97</v>
      </c>
      <c r="C24" s="225" t="s">
        <v>28</v>
      </c>
      <c r="D24" s="226">
        <v>8368458.0599999996</v>
      </c>
      <c r="E24" s="227"/>
      <c r="H24" s="271"/>
    </row>
    <row r="25" spans="1:8" ht="18.75" x14ac:dyDescent="0.3">
      <c r="A25" s="225"/>
      <c r="B25" s="220"/>
      <c r="C25" s="225"/>
      <c r="D25" s="226"/>
      <c r="E25" s="228"/>
      <c r="H25" s="271"/>
    </row>
    <row r="26" spans="1:8" ht="26.25" customHeight="1" x14ac:dyDescent="0.3">
      <c r="A26" s="225" t="s">
        <v>29</v>
      </c>
      <c r="B26" s="226">
        <v>3108607</v>
      </c>
      <c r="C26" s="225" t="s">
        <v>30</v>
      </c>
      <c r="D26" s="226">
        <v>214056.72</v>
      </c>
      <c r="E26" s="229"/>
      <c r="G26" s="271"/>
    </row>
    <row r="27" spans="1:8" ht="18.75" x14ac:dyDescent="0.3">
      <c r="A27" s="225"/>
      <c r="B27" s="225"/>
      <c r="C27" s="225"/>
      <c r="D27" s="225"/>
      <c r="E27" s="227"/>
    </row>
    <row r="28" spans="1:8" ht="30" customHeight="1" x14ac:dyDescent="0.3">
      <c r="A28" s="225" t="s">
        <v>31</v>
      </c>
      <c r="B28" s="220">
        <v>3190990.23</v>
      </c>
      <c r="C28" s="226"/>
      <c r="D28" s="225"/>
      <c r="E28" s="219"/>
      <c r="G28" s="271"/>
    </row>
    <row r="29" spans="1:8" ht="19.5" thickBot="1" x14ac:dyDescent="0.35">
      <c r="A29" s="225"/>
      <c r="B29" s="230" t="s">
        <v>32</v>
      </c>
      <c r="C29" s="231">
        <f>B24+D24+B26+B28+D26</f>
        <v>18690842.979999997</v>
      </c>
      <c r="D29" s="217"/>
      <c r="E29" s="227"/>
    </row>
    <row r="30" spans="1:8" ht="39" customHeight="1" thickTop="1" x14ac:dyDescent="0.3">
      <c r="A30" s="232"/>
      <c r="B30" s="225"/>
      <c r="C30" s="217"/>
      <c r="D30" s="217"/>
      <c r="E30" s="219"/>
      <c r="G30" s="271"/>
    </row>
    <row r="31" spans="1:8" ht="15.75" x14ac:dyDescent="0.25">
      <c r="A31" s="216"/>
      <c r="B31" s="216"/>
      <c r="C31" s="233"/>
      <c r="D31" s="216"/>
      <c r="E31" s="219"/>
    </row>
    <row r="32" spans="1:8" x14ac:dyDescent="0.25">
      <c r="B32" s="271"/>
    </row>
    <row r="33" spans="1:5" s="5" customFormat="1" x14ac:dyDescent="0.25">
      <c r="B33" s="271"/>
    </row>
    <row r="34" spans="1:5" s="5" customFormat="1" x14ac:dyDescent="0.25">
      <c r="B34" s="271"/>
    </row>
    <row r="35" spans="1:5" x14ac:dyDescent="0.25">
      <c r="A35" s="426" t="s">
        <v>192</v>
      </c>
      <c r="B35" s="426"/>
    </row>
    <row r="36" spans="1:5" x14ac:dyDescent="0.25">
      <c r="A36" s="427" t="s">
        <v>76</v>
      </c>
      <c r="B36" s="427"/>
    </row>
    <row r="43" spans="1:5" ht="18.75" x14ac:dyDescent="0.3">
      <c r="A43" s="296" t="s">
        <v>423</v>
      </c>
    </row>
    <row r="47" spans="1:5" x14ac:dyDescent="0.25">
      <c r="A47" s="5"/>
      <c r="B47" s="5"/>
      <c r="C47" s="5"/>
      <c r="D47" s="5"/>
      <c r="E47" s="5"/>
    </row>
    <row r="48" spans="1:5" x14ac:dyDescent="0.25">
      <c r="A48" s="206"/>
      <c r="B48" s="206"/>
      <c r="C48" s="206"/>
      <c r="D48" s="206"/>
      <c r="E48" s="206"/>
    </row>
    <row r="49" spans="1:15" x14ac:dyDescent="0.25">
      <c r="A49" s="206"/>
      <c r="B49" s="206"/>
      <c r="C49" s="206"/>
      <c r="D49" s="206"/>
      <c r="E49" s="206"/>
    </row>
    <row r="50" spans="1:15" s="281" customFormat="1" ht="18.75" x14ac:dyDescent="0.3">
      <c r="A50" s="207"/>
      <c r="B50" s="208"/>
      <c r="C50" s="209"/>
      <c r="D50" s="210"/>
      <c r="E50" s="211"/>
      <c r="F50" s="277"/>
      <c r="G50" s="277"/>
      <c r="H50" s="278"/>
      <c r="I50" s="278"/>
      <c r="J50" s="275"/>
      <c r="K50" s="279"/>
      <c r="L50" s="280"/>
      <c r="M50" s="275"/>
      <c r="N50" s="272"/>
    </row>
    <row r="51" spans="1:15" s="281" customFormat="1" ht="22.5" x14ac:dyDescent="0.25">
      <c r="A51" s="428" t="s">
        <v>0</v>
      </c>
      <c r="B51" s="428"/>
      <c r="C51" s="428"/>
      <c r="D51" s="428"/>
      <c r="E51" s="428"/>
      <c r="F51" s="277"/>
      <c r="G51" s="277"/>
      <c r="H51" s="278"/>
      <c r="I51" s="278"/>
      <c r="J51" s="275"/>
      <c r="K51" s="279"/>
      <c r="L51" s="280"/>
      <c r="M51" s="275"/>
      <c r="N51" s="272"/>
    </row>
    <row r="52" spans="1:15" s="281" customFormat="1" ht="22.5" x14ac:dyDescent="0.25">
      <c r="A52" s="206"/>
      <c r="B52" s="289"/>
      <c r="C52" s="289"/>
      <c r="D52" s="289"/>
      <c r="E52" s="289"/>
      <c r="F52" s="277"/>
      <c r="G52" s="277"/>
      <c r="H52" s="278"/>
      <c r="I52" s="278"/>
      <c r="J52" s="275"/>
      <c r="K52" s="279"/>
      <c r="L52" s="280"/>
      <c r="M52" s="275"/>
      <c r="N52" s="272"/>
    </row>
    <row r="53" spans="1:15" s="281" customFormat="1" ht="21" x14ac:dyDescent="0.35">
      <c r="A53" s="213"/>
      <c r="B53" s="206"/>
      <c r="C53" s="214"/>
      <c r="D53" s="214"/>
      <c r="E53" s="215"/>
      <c r="F53" s="277"/>
      <c r="G53" s="277"/>
      <c r="H53" s="278"/>
      <c r="I53" s="278"/>
      <c r="J53" s="275"/>
      <c r="K53" s="279"/>
      <c r="L53" s="280"/>
      <c r="M53" s="275"/>
      <c r="N53" s="272"/>
    </row>
    <row r="54" spans="1:15" s="281" customFormat="1" ht="18.75" x14ac:dyDescent="0.3">
      <c r="A54" s="216" t="s">
        <v>21</v>
      </c>
      <c r="B54" s="217">
        <v>0</v>
      </c>
      <c r="C54" s="218"/>
      <c r="D54" s="234"/>
      <c r="E54" s="219"/>
      <c r="F54" s="277"/>
      <c r="G54" s="282"/>
      <c r="H54" s="278"/>
      <c r="I54" s="278"/>
      <c r="J54" s="275"/>
      <c r="K54" s="279"/>
      <c r="L54" s="280"/>
      <c r="M54" s="275"/>
      <c r="N54" s="272"/>
    </row>
    <row r="55" spans="1:15" s="281" customFormat="1" ht="18.75" x14ac:dyDescent="0.3">
      <c r="A55" s="216" t="s">
        <v>22</v>
      </c>
      <c r="B55" s="220"/>
      <c r="C55" s="218"/>
      <c r="D55" s="216"/>
      <c r="E55" s="219"/>
      <c r="F55" s="277"/>
      <c r="G55" s="282"/>
      <c r="H55" s="278"/>
      <c r="I55" s="278"/>
      <c r="J55" s="275"/>
      <c r="K55" s="279"/>
      <c r="L55" s="280"/>
      <c r="M55" s="275"/>
      <c r="N55" s="272"/>
    </row>
    <row r="56" spans="1:15" s="281" customFormat="1" ht="18.75" x14ac:dyDescent="0.3">
      <c r="A56" s="216" t="s">
        <v>23</v>
      </c>
      <c r="B56" s="217">
        <v>0</v>
      </c>
      <c r="C56" s="218"/>
      <c r="D56" s="218"/>
      <c r="E56" s="219"/>
      <c r="F56" s="277"/>
      <c r="G56" s="277"/>
      <c r="H56" s="278"/>
      <c r="I56" s="278"/>
      <c r="J56" s="275"/>
      <c r="K56" s="279"/>
      <c r="L56" s="280"/>
      <c r="M56" s="275"/>
      <c r="N56" s="272"/>
    </row>
    <row r="57" spans="1:15" s="281" customFormat="1" ht="18.75" x14ac:dyDescent="0.3">
      <c r="A57" s="216" t="s">
        <v>24</v>
      </c>
      <c r="B57" s="220"/>
      <c r="C57" s="216"/>
      <c r="D57" s="216"/>
      <c r="E57" s="219"/>
      <c r="F57" s="277"/>
      <c r="G57" s="282"/>
      <c r="H57" s="278"/>
      <c r="I57" s="278"/>
      <c r="J57" s="275"/>
      <c r="K57" s="279"/>
      <c r="L57" s="280"/>
      <c r="M57" s="275"/>
      <c r="N57" s="272"/>
    </row>
    <row r="58" spans="1:15" ht="15.75" x14ac:dyDescent="0.25">
      <c r="A58" s="216"/>
      <c r="B58" s="216"/>
      <c r="C58" s="216"/>
      <c r="D58" s="221"/>
      <c r="E58" s="219"/>
      <c r="F58" s="277"/>
      <c r="G58" s="282"/>
      <c r="H58" s="278"/>
      <c r="I58" s="278"/>
      <c r="J58" s="275"/>
      <c r="K58" s="279"/>
      <c r="L58" s="280"/>
      <c r="M58" s="275"/>
      <c r="N58" s="272"/>
      <c r="O58" s="281"/>
    </row>
    <row r="59" spans="1:15" ht="15.75" x14ac:dyDescent="0.25">
      <c r="A59" s="222"/>
      <c r="B59" s="216"/>
      <c r="C59" s="4"/>
      <c r="D59" s="4"/>
      <c r="E59" s="219"/>
      <c r="F59" s="277"/>
      <c r="G59" s="277"/>
      <c r="H59" s="278"/>
      <c r="I59" s="278"/>
      <c r="J59" s="275"/>
      <c r="K59" s="279"/>
      <c r="L59" s="280"/>
      <c r="M59" s="275"/>
      <c r="N59" s="272"/>
      <c r="O59" s="281"/>
    </row>
    <row r="60" spans="1:15" ht="48" customHeight="1" x14ac:dyDescent="0.25">
      <c r="A60" s="283" t="s">
        <v>25</v>
      </c>
      <c r="B60" s="431" t="s">
        <v>422</v>
      </c>
      <c r="C60" s="431"/>
      <c r="D60" s="431"/>
      <c r="E60" s="219"/>
      <c r="F60" s="277"/>
      <c r="G60" s="277"/>
      <c r="H60" s="278"/>
      <c r="I60" s="278"/>
      <c r="J60" s="275"/>
      <c r="K60" s="279"/>
      <c r="L60" s="280"/>
      <c r="M60" s="275"/>
      <c r="N60" s="272"/>
      <c r="O60" s="281"/>
    </row>
    <row r="61" spans="1:15" ht="15.75" x14ac:dyDescent="0.25">
      <c r="A61" s="216"/>
      <c r="B61" s="4"/>
      <c r="C61" s="4"/>
      <c r="D61" s="4"/>
      <c r="E61" s="219"/>
      <c r="F61" s="277"/>
      <c r="G61" s="282"/>
      <c r="H61" s="278"/>
      <c r="I61" s="278"/>
      <c r="J61" s="275"/>
      <c r="K61" s="279"/>
      <c r="L61" s="280"/>
      <c r="M61" s="275"/>
      <c r="N61" s="272"/>
      <c r="O61" s="281"/>
    </row>
    <row r="62" spans="1:15" ht="15.75" x14ac:dyDescent="0.25">
      <c r="A62" s="216"/>
      <c r="B62" s="4"/>
      <c r="C62" s="4"/>
      <c r="D62" s="4"/>
      <c r="E62" s="219"/>
      <c r="F62" s="277"/>
      <c r="G62" s="282"/>
      <c r="H62" s="278"/>
      <c r="I62" s="278"/>
      <c r="J62" s="275"/>
      <c r="K62" s="279"/>
      <c r="L62" s="280"/>
      <c r="M62" s="275"/>
      <c r="N62" s="272"/>
      <c r="O62" s="281"/>
    </row>
    <row r="63" spans="1:15" ht="15.75" x14ac:dyDescent="0.25">
      <c r="A63" s="216"/>
      <c r="B63" s="216"/>
      <c r="C63" s="4"/>
      <c r="D63" s="4"/>
      <c r="E63" s="219"/>
      <c r="F63" s="277"/>
      <c r="G63" s="282"/>
      <c r="H63" s="278"/>
      <c r="I63" s="278"/>
      <c r="J63" s="275"/>
      <c r="K63" s="279"/>
      <c r="L63" s="280"/>
      <c r="M63" s="275"/>
      <c r="N63" s="272"/>
      <c r="O63" s="281"/>
    </row>
    <row r="64" spans="1:15" ht="18.75" x14ac:dyDescent="0.3">
      <c r="A64" s="223" t="s">
        <v>26</v>
      </c>
      <c r="B64" s="224"/>
      <c r="C64" s="224"/>
      <c r="D64" s="216"/>
      <c r="E64" s="219"/>
      <c r="F64" s="277"/>
      <c r="G64" s="282"/>
      <c r="H64" s="278"/>
      <c r="I64" s="278"/>
      <c r="J64" s="275"/>
      <c r="K64" s="279"/>
      <c r="L64" s="280"/>
      <c r="M64" s="275"/>
      <c r="N64" s="272"/>
      <c r="O64" s="281"/>
    </row>
    <row r="65" spans="1:5" ht="15.75" x14ac:dyDescent="0.25">
      <c r="A65" s="216"/>
      <c r="B65" s="216"/>
      <c r="C65" s="216"/>
      <c r="D65" s="216"/>
      <c r="E65" s="219"/>
    </row>
    <row r="66" spans="1:5" ht="18.75" x14ac:dyDescent="0.3">
      <c r="A66" s="225" t="s">
        <v>27</v>
      </c>
      <c r="B66" s="226"/>
      <c r="C66" s="225" t="s">
        <v>28</v>
      </c>
      <c r="D66" s="226"/>
      <c r="E66" s="227"/>
    </row>
    <row r="67" spans="1:5" ht="18.75" x14ac:dyDescent="0.3">
      <c r="A67" s="225"/>
      <c r="B67" s="220"/>
      <c r="C67" s="225"/>
      <c r="D67" s="226"/>
      <c r="E67" s="228"/>
    </row>
    <row r="68" spans="1:5" ht="18.75" x14ac:dyDescent="0.3">
      <c r="A68" s="225" t="s">
        <v>29</v>
      </c>
      <c r="B68" s="226"/>
      <c r="C68" s="225" t="s">
        <v>30</v>
      </c>
      <c r="D68" s="226"/>
      <c r="E68" s="229"/>
    </row>
    <row r="69" spans="1:5" ht="18.75" x14ac:dyDescent="0.3">
      <c r="A69" s="225"/>
      <c r="B69" s="225"/>
      <c r="C69" s="225"/>
      <c r="D69" s="225"/>
      <c r="E69" s="227"/>
    </row>
    <row r="70" spans="1:5" ht="18.75" x14ac:dyDescent="0.3">
      <c r="A70" s="225" t="s">
        <v>31</v>
      </c>
      <c r="B70" s="220"/>
      <c r="C70" s="226"/>
      <c r="D70" s="225"/>
      <c r="E70" s="219"/>
    </row>
    <row r="71" spans="1:5" ht="19.5" thickBot="1" x14ac:dyDescent="0.35">
      <c r="A71" s="225"/>
      <c r="B71" s="230" t="s">
        <v>32</v>
      </c>
      <c r="C71" s="231">
        <f>B66+D66+B68+B70+D68</f>
        <v>0</v>
      </c>
      <c r="D71" s="217"/>
      <c r="E71" s="227"/>
    </row>
    <row r="72" spans="1:5" ht="19.5" thickTop="1" x14ac:dyDescent="0.3">
      <c r="A72" s="232"/>
      <c r="B72" s="225"/>
      <c r="C72" s="217"/>
      <c r="D72" s="217"/>
      <c r="E72" s="219"/>
    </row>
    <row r="73" spans="1:5" ht="15.75" x14ac:dyDescent="0.25">
      <c r="A73" s="216"/>
      <c r="B73" s="216"/>
      <c r="C73" s="233"/>
      <c r="D73" s="216"/>
      <c r="E73" s="219"/>
    </row>
    <row r="74" spans="1:5" x14ac:dyDescent="0.25">
      <c r="A74" s="5"/>
      <c r="B74" s="271"/>
      <c r="C74" s="5"/>
      <c r="D74" s="5"/>
      <c r="E74" s="5"/>
    </row>
    <row r="75" spans="1:5" x14ac:dyDescent="0.25">
      <c r="A75" s="5"/>
      <c r="B75" s="271"/>
      <c r="C75" s="5"/>
      <c r="D75" s="5"/>
      <c r="E75" s="5"/>
    </row>
    <row r="76" spans="1:5" x14ac:dyDescent="0.25">
      <c r="A76" s="5"/>
      <c r="B76" s="271"/>
      <c r="C76" s="5"/>
      <c r="D76" s="5"/>
      <c r="E76" s="5"/>
    </row>
    <row r="77" spans="1:5" x14ac:dyDescent="0.25">
      <c r="A77" s="426" t="s">
        <v>192</v>
      </c>
      <c r="B77" s="426"/>
      <c r="C77" s="5"/>
      <c r="D77" s="5"/>
      <c r="E77" s="5"/>
    </row>
    <row r="78" spans="1:5" x14ac:dyDescent="0.25">
      <c r="A78" s="427" t="s">
        <v>76</v>
      </c>
      <c r="B78" s="427"/>
      <c r="C78" s="5"/>
      <c r="D78" s="5"/>
      <c r="E78" s="5"/>
    </row>
    <row r="79" spans="1:5" x14ac:dyDescent="0.25">
      <c r="A79" s="5"/>
      <c r="B79" s="5"/>
      <c r="C79" s="5"/>
      <c r="D79" s="5"/>
      <c r="E79" s="5"/>
    </row>
  </sheetData>
  <mergeCells count="8">
    <mergeCell ref="B60:D60"/>
    <mergeCell ref="A77:B77"/>
    <mergeCell ref="A78:B78"/>
    <mergeCell ref="A9:E9"/>
    <mergeCell ref="B18:D18"/>
    <mergeCell ref="A35:B35"/>
    <mergeCell ref="A36:B36"/>
    <mergeCell ref="A51:E51"/>
  </mergeCells>
  <pageMargins left="0.7" right="0.7" top="0.75" bottom="0.75" header="0.3" footer="0.3"/>
  <pageSetup paperSize="9" scale="8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9153" r:id="rId4">
          <objectPr defaultSize="0" autoPict="0" r:id="rId5">
            <anchor moveWithCells="1" sizeWithCells="1">
              <from>
                <xdr:col>2</xdr:col>
                <xdr:colOff>304800</xdr:colOff>
                <xdr:row>4</xdr:row>
                <xdr:rowOff>114300</xdr:rowOff>
              </from>
              <to>
                <xdr:col>2</xdr:col>
                <xdr:colOff>1343025</xdr:colOff>
                <xdr:row>8</xdr:row>
                <xdr:rowOff>0</xdr:rowOff>
              </to>
            </anchor>
          </objectPr>
        </oleObject>
      </mc:Choice>
      <mc:Fallback>
        <oleObject progId="Word.Picture.8" shapeId="49153" r:id="rId4"/>
      </mc:Fallback>
    </mc:AlternateContent>
    <mc:AlternateContent xmlns:mc="http://schemas.openxmlformats.org/markup-compatibility/2006">
      <mc:Choice Requires="x14">
        <oleObject progId="Word.Picture.8" shapeId="49154" r:id="rId6">
          <objectPr defaultSize="0" autoPict="0" r:id="rId5">
            <anchor moveWithCells="1" sizeWithCells="1">
              <from>
                <xdr:col>2</xdr:col>
                <xdr:colOff>304800</xdr:colOff>
                <xdr:row>46</xdr:row>
                <xdr:rowOff>114300</xdr:rowOff>
              </from>
              <to>
                <xdr:col>2</xdr:col>
                <xdr:colOff>1343025</xdr:colOff>
                <xdr:row>50</xdr:row>
                <xdr:rowOff>0</xdr:rowOff>
              </to>
            </anchor>
          </objectPr>
        </oleObject>
      </mc:Choice>
      <mc:Fallback>
        <oleObject progId="Word.Picture.8" shapeId="49154" r:id="rId6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8"/>
  <sheetViews>
    <sheetView workbookViewId="0">
      <selection activeCell="A2" sqref="A2:E28"/>
    </sheetView>
  </sheetViews>
  <sheetFormatPr baseColWidth="10" defaultRowHeight="15" x14ac:dyDescent="0.25"/>
  <cols>
    <col min="1" max="1" width="30.7109375" customWidth="1"/>
    <col min="2" max="2" width="24.140625" customWidth="1"/>
    <col min="3" max="3" width="24.28515625" customWidth="1"/>
    <col min="4" max="4" width="24.5703125" customWidth="1"/>
    <col min="5" max="5" width="0.140625" customWidth="1"/>
  </cols>
  <sheetData>
    <row r="1" spans="1:5" s="5" customFormat="1" x14ac:dyDescent="0.25"/>
    <row r="3" spans="1:5" x14ac:dyDescent="0.25">
      <c r="A3" s="206"/>
      <c r="B3" s="206"/>
      <c r="C3" s="206"/>
      <c r="D3" s="206"/>
      <c r="E3" s="206"/>
    </row>
    <row r="4" spans="1:5" x14ac:dyDescent="0.25">
      <c r="A4" s="206"/>
      <c r="B4" s="206"/>
      <c r="C4" s="206"/>
      <c r="D4" s="206"/>
      <c r="E4" s="206"/>
    </row>
    <row r="5" spans="1:5" ht="18.75" x14ac:dyDescent="0.3">
      <c r="A5" s="207"/>
      <c r="B5" s="208"/>
      <c r="C5" s="209"/>
      <c r="D5" s="210"/>
      <c r="E5" s="211"/>
    </row>
    <row r="6" spans="1:5" ht="22.5" x14ac:dyDescent="0.25">
      <c r="A6" s="428" t="s">
        <v>0</v>
      </c>
      <c r="B6" s="428"/>
      <c r="C6" s="428"/>
      <c r="D6" s="428"/>
      <c r="E6" s="428"/>
    </row>
    <row r="7" spans="1:5" ht="22.5" x14ac:dyDescent="0.25">
      <c r="A7" s="206"/>
      <c r="B7" s="256"/>
      <c r="C7" s="256"/>
      <c r="D7" s="256"/>
      <c r="E7" s="256"/>
    </row>
    <row r="8" spans="1:5" ht="21" x14ac:dyDescent="0.35">
      <c r="A8" s="213"/>
      <c r="B8" s="206"/>
      <c r="C8" s="214"/>
      <c r="D8" s="214"/>
      <c r="E8" s="215"/>
    </row>
    <row r="9" spans="1:5" ht="18.75" x14ac:dyDescent="0.3">
      <c r="A9" s="216" t="s">
        <v>21</v>
      </c>
      <c r="B9" s="217">
        <v>9894387.0800000001</v>
      </c>
      <c r="C9" s="218"/>
      <c r="D9" s="216"/>
      <c r="E9" s="219"/>
    </row>
    <row r="10" spans="1:5" ht="18.75" x14ac:dyDescent="0.3">
      <c r="A10" s="216" t="s">
        <v>22</v>
      </c>
      <c r="B10" s="220"/>
      <c r="C10" s="218"/>
      <c r="D10" s="216"/>
      <c r="E10" s="219"/>
    </row>
    <row r="11" spans="1:5" ht="24" customHeight="1" x14ac:dyDescent="0.3">
      <c r="A11" s="216" t="s">
        <v>23</v>
      </c>
      <c r="B11" s="217">
        <v>15986924.27</v>
      </c>
      <c r="C11" s="218"/>
      <c r="D11" s="218"/>
      <c r="E11" s="219"/>
    </row>
    <row r="12" spans="1:5" ht="26.25" customHeight="1" x14ac:dyDescent="0.3">
      <c r="A12" s="216" t="s">
        <v>24</v>
      </c>
      <c r="B12" s="220">
        <f>B9-B11</f>
        <v>-6092537.1899999995</v>
      </c>
      <c r="C12" s="216"/>
      <c r="D12" s="216"/>
      <c r="E12" s="219"/>
    </row>
    <row r="13" spans="1:5" ht="15.75" x14ac:dyDescent="0.25">
      <c r="A13" s="216"/>
      <c r="B13" s="216"/>
      <c r="C13" s="216"/>
      <c r="D13" s="221"/>
      <c r="E13" s="219"/>
    </row>
    <row r="14" spans="1:5" ht="15.75" x14ac:dyDescent="0.25">
      <c r="A14" s="222"/>
      <c r="B14" s="216"/>
      <c r="C14" s="4"/>
      <c r="D14" s="4"/>
      <c r="E14" s="219"/>
    </row>
    <row r="15" spans="1:5" ht="76.5" customHeight="1" x14ac:dyDescent="0.3">
      <c r="A15" s="216" t="s">
        <v>25</v>
      </c>
      <c r="B15" s="429" t="s">
        <v>341</v>
      </c>
      <c r="C15" s="429"/>
      <c r="D15" s="429"/>
      <c r="E15" s="219"/>
    </row>
    <row r="16" spans="1:5" ht="15.75" x14ac:dyDescent="0.25">
      <c r="A16" s="216"/>
      <c r="B16" s="4"/>
      <c r="C16" s="4"/>
      <c r="D16" s="4"/>
      <c r="E16" s="219"/>
    </row>
    <row r="17" spans="1:5" ht="15.75" x14ac:dyDescent="0.25">
      <c r="A17" s="216"/>
      <c r="B17" s="4"/>
      <c r="C17" s="4"/>
      <c r="D17" s="4"/>
      <c r="E17" s="219"/>
    </row>
    <row r="18" spans="1:5" ht="15.75" x14ac:dyDescent="0.25">
      <c r="A18" s="216"/>
      <c r="B18" s="216"/>
      <c r="C18" s="4"/>
      <c r="D18" s="4"/>
      <c r="E18" s="219"/>
    </row>
    <row r="19" spans="1:5" ht="18.75" x14ac:dyDescent="0.3">
      <c r="A19" s="223" t="s">
        <v>26</v>
      </c>
      <c r="B19" s="224"/>
      <c r="C19" s="224"/>
      <c r="D19" s="216"/>
      <c r="E19" s="219"/>
    </row>
    <row r="20" spans="1:5" ht="15.75" x14ac:dyDescent="0.25">
      <c r="A20" s="216"/>
      <c r="B20" s="216"/>
      <c r="C20" s="216"/>
      <c r="D20" s="216"/>
      <c r="E20" s="219"/>
    </row>
    <row r="21" spans="1:5" ht="22.5" customHeight="1" x14ac:dyDescent="0.3">
      <c r="A21" s="225" t="s">
        <v>27</v>
      </c>
      <c r="B21" s="226">
        <v>4701091.28</v>
      </c>
      <c r="C21" s="225" t="s">
        <v>28</v>
      </c>
      <c r="D21" s="226"/>
      <c r="E21" s="227"/>
    </row>
    <row r="22" spans="1:5" ht="18.75" x14ac:dyDescent="0.3">
      <c r="A22" s="225"/>
      <c r="B22" s="220"/>
      <c r="C22" s="225"/>
      <c r="D22" s="226"/>
      <c r="E22" s="228"/>
    </row>
    <row r="23" spans="1:5" ht="25.5" customHeight="1" x14ac:dyDescent="0.3">
      <c r="A23" s="225" t="s">
        <v>29</v>
      </c>
      <c r="B23" s="226"/>
      <c r="C23" s="225" t="s">
        <v>30</v>
      </c>
      <c r="D23" s="226"/>
      <c r="E23" s="229"/>
    </row>
    <row r="24" spans="1:5" ht="18.75" x14ac:dyDescent="0.3">
      <c r="A24" s="225"/>
      <c r="B24" s="225"/>
      <c r="C24" s="225"/>
      <c r="D24" s="225"/>
      <c r="E24" s="227"/>
    </row>
    <row r="25" spans="1:5" ht="27.75" customHeight="1" x14ac:dyDescent="0.3">
      <c r="A25" s="225" t="s">
        <v>31</v>
      </c>
      <c r="B25" s="220">
        <v>5193295.8</v>
      </c>
      <c r="C25" s="226"/>
      <c r="D25" s="225"/>
      <c r="E25" s="219"/>
    </row>
    <row r="26" spans="1:5" ht="32.25" customHeight="1" thickBot="1" x14ac:dyDescent="0.35">
      <c r="A26" s="225"/>
      <c r="B26" s="230" t="s">
        <v>32</v>
      </c>
      <c r="C26" s="231">
        <f>B21+D21+B23+B25+D23</f>
        <v>9894387.0800000001</v>
      </c>
      <c r="D26" s="217"/>
      <c r="E26" s="227"/>
    </row>
    <row r="27" spans="1:5" ht="19.5" thickTop="1" x14ac:dyDescent="0.3">
      <c r="A27" s="232"/>
      <c r="B27" s="225"/>
      <c r="C27" s="217"/>
      <c r="D27" s="217"/>
      <c r="E27" s="219"/>
    </row>
    <row r="28" spans="1:5" ht="15.75" x14ac:dyDescent="0.25">
      <c r="A28" s="216"/>
      <c r="B28" s="216"/>
      <c r="C28" s="233"/>
      <c r="D28" s="216"/>
      <c r="E28" s="219"/>
    </row>
  </sheetData>
  <mergeCells count="2">
    <mergeCell ref="A6:E6"/>
    <mergeCell ref="B15:D15"/>
  </mergeCells>
  <pageMargins left="0.7" right="0.7" top="0.75" bottom="0.75" header="0.3" footer="0.3"/>
  <pageSetup paperSize="9" scale="8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6081" r:id="rId4">
          <objectPr defaultSize="0" autoPict="0" r:id="rId5">
            <anchor moveWithCells="1" sizeWithCells="1">
              <from>
                <xdr:col>2</xdr:col>
                <xdr:colOff>304800</xdr:colOff>
                <xdr:row>1</xdr:row>
                <xdr:rowOff>114300</xdr:rowOff>
              </from>
              <to>
                <xdr:col>2</xdr:col>
                <xdr:colOff>1343025</xdr:colOff>
                <xdr:row>5</xdr:row>
                <xdr:rowOff>0</xdr:rowOff>
              </to>
            </anchor>
          </objectPr>
        </oleObject>
      </mc:Choice>
      <mc:Fallback>
        <oleObject progId="Word.Picture.8" shapeId="46081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50"/>
  <sheetViews>
    <sheetView showWhiteSpace="0" view="pageLayout" topLeftCell="A124" zoomScaleNormal="84" workbookViewId="0">
      <selection activeCell="A81" sqref="A81:M83"/>
    </sheetView>
  </sheetViews>
  <sheetFormatPr baseColWidth="10" defaultRowHeight="15.75" x14ac:dyDescent="0.25"/>
  <cols>
    <col min="1" max="1" width="11.85546875" style="331" customWidth="1"/>
    <col min="2" max="2" width="24.28515625" customWidth="1"/>
    <col min="3" max="3" width="30.85546875" customWidth="1"/>
    <col min="4" max="4" width="16.28515625" style="180" customWidth="1"/>
    <col min="8" max="9" width="8.5703125" customWidth="1"/>
    <col min="10" max="10" width="15.5703125" style="180" customWidth="1"/>
    <col min="11" max="11" width="12.5703125" customWidth="1"/>
    <col min="12" max="12" width="20.42578125" style="353" customWidth="1"/>
    <col min="13" max="13" width="16" style="180" customWidth="1"/>
    <col min="14" max="14" width="13.28515625" customWidth="1"/>
  </cols>
  <sheetData>
    <row r="1" spans="1:14" ht="30" customHeight="1" x14ac:dyDescent="0.25">
      <c r="A1" s="118"/>
      <c r="B1" s="111"/>
      <c r="C1" s="112"/>
      <c r="D1" s="365"/>
      <c r="E1" s="114"/>
      <c r="F1" s="115"/>
      <c r="G1" s="116"/>
      <c r="H1" s="114"/>
      <c r="I1" s="114"/>
      <c r="J1" s="373"/>
      <c r="K1" s="118"/>
      <c r="L1" s="338"/>
      <c r="M1" s="374"/>
      <c r="N1" s="114"/>
    </row>
    <row r="2" spans="1:14" ht="34.5" customHeight="1" x14ac:dyDescent="0.25">
      <c r="A2" s="125"/>
      <c r="B2" s="120"/>
      <c r="C2" s="121"/>
      <c r="D2" s="366"/>
      <c r="E2" s="38"/>
      <c r="F2" s="123"/>
      <c r="G2" s="124"/>
      <c r="H2" s="38"/>
      <c r="I2" s="38"/>
      <c r="J2" s="2"/>
      <c r="K2" s="125"/>
      <c r="L2" s="339"/>
      <c r="M2" s="1"/>
      <c r="N2" s="38"/>
    </row>
    <row r="3" spans="1:14" ht="22.5" x14ac:dyDescent="0.25">
      <c r="A3" s="419" t="s">
        <v>0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</row>
    <row r="4" spans="1:14" ht="22.5" x14ac:dyDescent="0.25">
      <c r="A4" s="330"/>
      <c r="B4" s="284"/>
      <c r="C4" s="284"/>
      <c r="D4" s="367"/>
      <c r="E4" s="284"/>
      <c r="F4" s="284"/>
      <c r="G4" s="284"/>
      <c r="H4" s="284"/>
      <c r="I4" s="284"/>
      <c r="J4" s="367"/>
      <c r="K4" s="284"/>
      <c r="L4" s="352"/>
      <c r="M4" s="367"/>
      <c r="N4" s="284"/>
    </row>
    <row r="5" spans="1:14" x14ac:dyDescent="0.25">
      <c r="B5" s="5"/>
      <c r="C5" s="5"/>
      <c r="E5" s="5"/>
      <c r="F5" s="5"/>
      <c r="G5" s="5"/>
      <c r="H5" s="5"/>
      <c r="I5" s="5"/>
      <c r="K5" s="5"/>
      <c r="N5" s="5"/>
    </row>
    <row r="6" spans="1:14" s="384" customFormat="1" ht="26.25" customHeight="1" x14ac:dyDescent="0.35">
      <c r="A6" s="376" t="s">
        <v>398</v>
      </c>
      <c r="B6" s="377"/>
      <c r="C6" s="378"/>
      <c r="D6" s="379"/>
      <c r="E6" s="376"/>
      <c r="F6" s="291"/>
      <c r="G6" s="376"/>
      <c r="H6" s="376"/>
      <c r="I6" s="376"/>
      <c r="J6" s="380"/>
      <c r="K6" s="381"/>
      <c r="L6" s="382"/>
      <c r="M6" s="383"/>
      <c r="N6" s="381"/>
    </row>
    <row r="7" spans="1:14" x14ac:dyDescent="0.25">
      <c r="A7" s="125"/>
      <c r="B7" s="17"/>
      <c r="C7" s="36"/>
      <c r="D7" s="368"/>
      <c r="E7" s="38"/>
      <c r="F7" s="18"/>
      <c r="G7" s="38"/>
      <c r="H7" s="38"/>
      <c r="I7" s="38"/>
      <c r="J7" s="60"/>
      <c r="K7" s="19"/>
      <c r="L7" s="340"/>
      <c r="M7" s="375"/>
      <c r="N7" s="21"/>
    </row>
    <row r="8" spans="1:14" ht="18.75" x14ac:dyDescent="0.25">
      <c r="A8" s="16"/>
      <c r="B8" s="22" t="s">
        <v>187</v>
      </c>
      <c r="C8" s="15"/>
      <c r="D8" s="35"/>
      <c r="E8" s="13"/>
      <c r="F8" s="14"/>
      <c r="G8" s="40"/>
      <c r="H8" s="420"/>
      <c r="I8" s="420"/>
      <c r="J8" s="59"/>
      <c r="K8" s="16"/>
      <c r="L8" s="341"/>
      <c r="M8" s="13"/>
      <c r="N8" s="13"/>
    </row>
    <row r="9" spans="1:14" ht="39" x14ac:dyDescent="0.25">
      <c r="A9" s="332" t="s">
        <v>1</v>
      </c>
      <c r="B9" s="80" t="s">
        <v>2</v>
      </c>
      <c r="C9" s="80" t="s">
        <v>3</v>
      </c>
      <c r="D9" s="130" t="s">
        <v>195</v>
      </c>
      <c r="E9" s="80" t="s">
        <v>5</v>
      </c>
      <c r="F9" s="131" t="s">
        <v>6</v>
      </c>
      <c r="G9" s="80" t="s">
        <v>7</v>
      </c>
      <c r="H9" s="337" t="s">
        <v>8</v>
      </c>
      <c r="I9" s="83" t="s">
        <v>10</v>
      </c>
      <c r="J9" s="132" t="s">
        <v>9</v>
      </c>
      <c r="K9" s="80" t="s">
        <v>13</v>
      </c>
      <c r="L9" s="77" t="s">
        <v>14</v>
      </c>
      <c r="M9" s="129" t="s">
        <v>196</v>
      </c>
      <c r="N9" s="80" t="s">
        <v>16</v>
      </c>
    </row>
    <row r="10" spans="1:14" ht="18" customHeight="1" x14ac:dyDescent="0.25">
      <c r="A10" s="399" t="s">
        <v>70</v>
      </c>
      <c r="B10" s="135" t="s">
        <v>62</v>
      </c>
      <c r="C10" s="135" t="s">
        <v>60</v>
      </c>
      <c r="D10" s="175">
        <v>94985.1</v>
      </c>
      <c r="E10" s="136" t="s">
        <v>44</v>
      </c>
      <c r="F10" s="137">
        <v>43822</v>
      </c>
      <c r="G10" s="138">
        <v>43822</v>
      </c>
      <c r="H10" s="136"/>
      <c r="I10" s="139"/>
      <c r="J10" s="175">
        <f t="shared" ref="J10:J52" si="0">D10-H10</f>
        <v>94985.1</v>
      </c>
      <c r="K10" s="136" t="s">
        <v>19</v>
      </c>
      <c r="L10" s="342" t="s">
        <v>20</v>
      </c>
      <c r="M10" s="175">
        <v>94985.1</v>
      </c>
      <c r="N10" s="141" t="s">
        <v>401</v>
      </c>
    </row>
    <row r="11" spans="1:14" ht="24" customHeight="1" x14ac:dyDescent="0.25">
      <c r="A11" s="399" t="s">
        <v>69</v>
      </c>
      <c r="B11" s="135" t="s">
        <v>62</v>
      </c>
      <c r="C11" s="135" t="s">
        <v>60</v>
      </c>
      <c r="D11" s="175">
        <v>250974.9</v>
      </c>
      <c r="E11" s="136" t="s">
        <v>44</v>
      </c>
      <c r="F11" s="137">
        <v>43822</v>
      </c>
      <c r="G11" s="138">
        <v>43822</v>
      </c>
      <c r="H11" s="136"/>
      <c r="I11" s="139"/>
      <c r="J11" s="175">
        <f t="shared" si="0"/>
        <v>250974.9</v>
      </c>
      <c r="K11" s="136" t="s">
        <v>19</v>
      </c>
      <c r="L11" s="342" t="s">
        <v>20</v>
      </c>
      <c r="M11" s="175">
        <v>250974.9</v>
      </c>
      <c r="N11" s="141" t="s">
        <v>401</v>
      </c>
    </row>
    <row r="12" spans="1:14" ht="21.75" customHeight="1" x14ac:dyDescent="0.25">
      <c r="A12" s="399" t="s">
        <v>68</v>
      </c>
      <c r="B12" s="135" t="s">
        <v>62</v>
      </c>
      <c r="C12" s="135" t="s">
        <v>60</v>
      </c>
      <c r="D12" s="175">
        <v>125047.8</v>
      </c>
      <c r="E12" s="136" t="s">
        <v>44</v>
      </c>
      <c r="F12" s="137">
        <v>43825</v>
      </c>
      <c r="G12" s="138">
        <v>43825</v>
      </c>
      <c r="H12" s="136"/>
      <c r="I12" s="139"/>
      <c r="J12" s="175">
        <f t="shared" si="0"/>
        <v>125047.8</v>
      </c>
      <c r="K12" s="136" t="s">
        <v>19</v>
      </c>
      <c r="L12" s="342" t="s">
        <v>20</v>
      </c>
      <c r="M12" s="175">
        <v>125047.8</v>
      </c>
      <c r="N12" s="141" t="s">
        <v>401</v>
      </c>
    </row>
    <row r="13" spans="1:14" ht="24" customHeight="1" x14ac:dyDescent="0.25">
      <c r="A13" s="399" t="s">
        <v>67</v>
      </c>
      <c r="B13" s="135" t="s">
        <v>62</v>
      </c>
      <c r="C13" s="135" t="s">
        <v>60</v>
      </c>
      <c r="D13" s="175">
        <v>15598.98</v>
      </c>
      <c r="E13" s="136" t="s">
        <v>44</v>
      </c>
      <c r="F13" s="137">
        <v>43826</v>
      </c>
      <c r="G13" s="138">
        <v>43826</v>
      </c>
      <c r="H13" s="136"/>
      <c r="I13" s="139"/>
      <c r="J13" s="175">
        <f t="shared" si="0"/>
        <v>15598.98</v>
      </c>
      <c r="K13" s="136" t="s">
        <v>19</v>
      </c>
      <c r="L13" s="342" t="s">
        <v>20</v>
      </c>
      <c r="M13" s="175">
        <v>15598.98</v>
      </c>
      <c r="N13" s="141" t="s">
        <v>401</v>
      </c>
    </row>
    <row r="14" spans="1:14" ht="21" customHeight="1" x14ac:dyDescent="0.25">
      <c r="A14" s="399" t="s">
        <v>66</v>
      </c>
      <c r="B14" s="135" t="s">
        <v>62</v>
      </c>
      <c r="C14" s="135" t="s">
        <v>60</v>
      </c>
      <c r="D14" s="175">
        <v>227642.18</v>
      </c>
      <c r="E14" s="136" t="s">
        <v>44</v>
      </c>
      <c r="F14" s="137">
        <v>43850</v>
      </c>
      <c r="G14" s="138">
        <v>43850</v>
      </c>
      <c r="H14" s="136"/>
      <c r="I14" s="139"/>
      <c r="J14" s="175">
        <f t="shared" si="0"/>
        <v>227642.18</v>
      </c>
      <c r="K14" s="136" t="s">
        <v>19</v>
      </c>
      <c r="L14" s="342" t="s">
        <v>20</v>
      </c>
      <c r="M14" s="175">
        <v>227642.18</v>
      </c>
      <c r="N14" s="141" t="s">
        <v>401</v>
      </c>
    </row>
    <row r="15" spans="1:14" ht="18" customHeight="1" x14ac:dyDescent="0.25">
      <c r="A15" s="399" t="s">
        <v>65</v>
      </c>
      <c r="B15" s="135" t="s">
        <v>62</v>
      </c>
      <c r="C15" s="135" t="s">
        <v>60</v>
      </c>
      <c r="D15" s="175">
        <v>81717.3</v>
      </c>
      <c r="E15" s="136" t="s">
        <v>44</v>
      </c>
      <c r="F15" s="137">
        <v>43850</v>
      </c>
      <c r="G15" s="138">
        <v>43850</v>
      </c>
      <c r="H15" s="136"/>
      <c r="I15" s="139"/>
      <c r="J15" s="175">
        <f t="shared" si="0"/>
        <v>81717.3</v>
      </c>
      <c r="K15" s="136" t="s">
        <v>19</v>
      </c>
      <c r="L15" s="342" t="s">
        <v>20</v>
      </c>
      <c r="M15" s="175">
        <v>81717.3</v>
      </c>
      <c r="N15" s="141" t="s">
        <v>401</v>
      </c>
    </row>
    <row r="16" spans="1:14" ht="23.25" x14ac:dyDescent="0.25">
      <c r="A16" s="399" t="s">
        <v>33</v>
      </c>
      <c r="B16" s="135" t="s">
        <v>62</v>
      </c>
      <c r="C16" s="135" t="s">
        <v>60</v>
      </c>
      <c r="D16" s="175">
        <v>332692.2</v>
      </c>
      <c r="E16" s="136" t="s">
        <v>44</v>
      </c>
      <c r="F16" s="137">
        <v>43881</v>
      </c>
      <c r="G16" s="138">
        <v>43881</v>
      </c>
      <c r="H16" s="136"/>
      <c r="I16" s="139"/>
      <c r="J16" s="175">
        <f t="shared" si="0"/>
        <v>332692.2</v>
      </c>
      <c r="K16" s="136" t="s">
        <v>19</v>
      </c>
      <c r="L16" s="342" t="s">
        <v>20</v>
      </c>
      <c r="M16" s="175">
        <v>332692.2</v>
      </c>
      <c r="N16" s="141" t="s">
        <v>401</v>
      </c>
    </row>
    <row r="17" spans="1:14" ht="23.25" x14ac:dyDescent="0.25">
      <c r="A17" s="399" t="s">
        <v>63</v>
      </c>
      <c r="B17" s="135" t="s">
        <v>62</v>
      </c>
      <c r="C17" s="135" t="s">
        <v>60</v>
      </c>
      <c r="D17" s="175">
        <v>77994.899999999994</v>
      </c>
      <c r="E17" s="136" t="s">
        <v>44</v>
      </c>
      <c r="F17" s="137">
        <v>43882</v>
      </c>
      <c r="G17" s="138">
        <v>43882</v>
      </c>
      <c r="H17" s="136"/>
      <c r="I17" s="139"/>
      <c r="J17" s="175">
        <f t="shared" si="0"/>
        <v>77994.899999999994</v>
      </c>
      <c r="K17" s="136" t="s">
        <v>19</v>
      </c>
      <c r="L17" s="342" t="s">
        <v>20</v>
      </c>
      <c r="M17" s="175">
        <v>77994.899999999994</v>
      </c>
      <c r="N17" s="141" t="s">
        <v>401</v>
      </c>
    </row>
    <row r="18" spans="1:14" ht="23.25" x14ac:dyDescent="0.25">
      <c r="A18" s="399" t="s">
        <v>64</v>
      </c>
      <c r="B18" s="135" t="s">
        <v>62</v>
      </c>
      <c r="C18" s="135" t="s">
        <v>60</v>
      </c>
      <c r="D18" s="175">
        <v>786642.44</v>
      </c>
      <c r="E18" s="136" t="s">
        <v>44</v>
      </c>
      <c r="F18" s="137">
        <v>44048</v>
      </c>
      <c r="G18" s="138">
        <v>44048</v>
      </c>
      <c r="H18" s="136"/>
      <c r="I18" s="139"/>
      <c r="J18" s="175">
        <f t="shared" si="0"/>
        <v>786642.44</v>
      </c>
      <c r="K18" s="136" t="s">
        <v>19</v>
      </c>
      <c r="L18" s="342" t="s">
        <v>20</v>
      </c>
      <c r="M18" s="175">
        <v>786642.44</v>
      </c>
      <c r="N18" s="141" t="s">
        <v>401</v>
      </c>
    </row>
    <row r="19" spans="1:14" ht="18" customHeight="1" x14ac:dyDescent="0.25">
      <c r="A19" s="333"/>
      <c r="B19" s="135"/>
      <c r="C19" s="203" t="s">
        <v>261</v>
      </c>
      <c r="D19" s="189">
        <f>SUM(D10:D18)</f>
        <v>1993295.7999999998</v>
      </c>
      <c r="E19" s="190"/>
      <c r="F19" s="191"/>
      <c r="G19" s="192"/>
      <c r="H19" s="190"/>
      <c r="I19" s="193"/>
      <c r="J19" s="189">
        <f>SUM(J10:J18)</f>
        <v>1993295.7999999998</v>
      </c>
      <c r="K19" s="190"/>
      <c r="L19" s="343"/>
      <c r="M19" s="189">
        <f>SUM(M10:M18)</f>
        <v>1993295.7999999998</v>
      </c>
      <c r="N19" s="141" t="s">
        <v>401</v>
      </c>
    </row>
    <row r="20" spans="1:14" ht="18" customHeight="1" x14ac:dyDescent="0.25">
      <c r="A20" s="333"/>
      <c r="B20" s="135"/>
      <c r="C20" s="203"/>
      <c r="D20" s="189"/>
      <c r="E20" s="190"/>
      <c r="F20" s="191"/>
      <c r="G20" s="192"/>
      <c r="H20" s="190"/>
      <c r="I20" s="193"/>
      <c r="J20" s="189"/>
      <c r="K20" s="190"/>
      <c r="L20" s="343"/>
      <c r="M20" s="189"/>
      <c r="N20" s="141" t="s">
        <v>401</v>
      </c>
    </row>
    <row r="21" spans="1:14" ht="23.25" x14ac:dyDescent="0.25">
      <c r="A21" s="399" t="s">
        <v>34</v>
      </c>
      <c r="B21" s="135" t="s">
        <v>36</v>
      </c>
      <c r="C21" s="135" t="s">
        <v>35</v>
      </c>
      <c r="D21" s="175">
        <v>250000</v>
      </c>
      <c r="E21" s="136" t="s">
        <v>44</v>
      </c>
      <c r="F21" s="137">
        <v>44169</v>
      </c>
      <c r="G21" s="138">
        <v>44169</v>
      </c>
      <c r="H21" s="136"/>
      <c r="I21" s="139"/>
      <c r="J21" s="175">
        <f t="shared" si="0"/>
        <v>250000</v>
      </c>
      <c r="K21" s="136" t="s">
        <v>37</v>
      </c>
      <c r="L21" s="342" t="s">
        <v>38</v>
      </c>
      <c r="M21" s="175">
        <v>150000</v>
      </c>
      <c r="N21" s="141" t="s">
        <v>401</v>
      </c>
    </row>
    <row r="22" spans="1:14" ht="23.25" x14ac:dyDescent="0.25">
      <c r="A22" s="399" t="s">
        <v>34</v>
      </c>
      <c r="B22" s="135" t="s">
        <v>36</v>
      </c>
      <c r="C22" s="135" t="s">
        <v>35</v>
      </c>
      <c r="D22" s="175">
        <v>0</v>
      </c>
      <c r="E22" s="136" t="s">
        <v>44</v>
      </c>
      <c r="F22" s="137">
        <v>44169</v>
      </c>
      <c r="G22" s="138">
        <v>44169</v>
      </c>
      <c r="H22" s="136"/>
      <c r="I22" s="139"/>
      <c r="J22" s="175">
        <f t="shared" si="0"/>
        <v>0</v>
      </c>
      <c r="K22" s="136" t="s">
        <v>39</v>
      </c>
      <c r="L22" s="342" t="s">
        <v>40</v>
      </c>
      <c r="M22" s="175">
        <v>100000</v>
      </c>
      <c r="N22" s="141" t="s">
        <v>401</v>
      </c>
    </row>
    <row r="23" spans="1:14" ht="23.25" x14ac:dyDescent="0.25">
      <c r="A23" s="399" t="s">
        <v>41</v>
      </c>
      <c r="B23" s="135" t="s">
        <v>42</v>
      </c>
      <c r="C23" s="135" t="s">
        <v>43</v>
      </c>
      <c r="D23" s="175">
        <v>250000</v>
      </c>
      <c r="E23" s="136" t="s">
        <v>44</v>
      </c>
      <c r="F23" s="137">
        <v>43809</v>
      </c>
      <c r="G23" s="138">
        <v>43809</v>
      </c>
      <c r="H23" s="136"/>
      <c r="I23" s="139"/>
      <c r="J23" s="175">
        <f t="shared" si="0"/>
        <v>250000</v>
      </c>
      <c r="K23" s="136" t="s">
        <v>37</v>
      </c>
      <c r="L23" s="342" t="s">
        <v>38</v>
      </c>
      <c r="M23" s="175">
        <v>150000</v>
      </c>
      <c r="N23" s="141" t="s">
        <v>401</v>
      </c>
    </row>
    <row r="24" spans="1:14" ht="23.25" x14ac:dyDescent="0.25">
      <c r="A24" s="399" t="s">
        <v>41</v>
      </c>
      <c r="B24" s="135" t="s">
        <v>42</v>
      </c>
      <c r="C24" s="135" t="s">
        <v>43</v>
      </c>
      <c r="D24" s="175">
        <v>0</v>
      </c>
      <c r="E24" s="136" t="s">
        <v>44</v>
      </c>
      <c r="F24" s="137">
        <v>43809</v>
      </c>
      <c r="G24" s="138">
        <v>43809</v>
      </c>
      <c r="H24" s="136"/>
      <c r="I24" s="139"/>
      <c r="J24" s="175">
        <f t="shared" si="0"/>
        <v>0</v>
      </c>
      <c r="K24" s="136" t="s">
        <v>39</v>
      </c>
      <c r="L24" s="342" t="s">
        <v>40</v>
      </c>
      <c r="M24" s="175">
        <v>100000</v>
      </c>
      <c r="N24" s="141" t="s">
        <v>401</v>
      </c>
    </row>
    <row r="25" spans="1:14" ht="23.25" x14ac:dyDescent="0.25">
      <c r="A25" s="399" t="s">
        <v>45</v>
      </c>
      <c r="B25" s="135" t="s">
        <v>42</v>
      </c>
      <c r="C25" s="135" t="s">
        <v>43</v>
      </c>
      <c r="D25" s="175">
        <v>50000</v>
      </c>
      <c r="E25" s="136" t="s">
        <v>44</v>
      </c>
      <c r="F25" s="137">
        <v>43822</v>
      </c>
      <c r="G25" s="138">
        <v>43822</v>
      </c>
      <c r="H25" s="136"/>
      <c r="I25" s="139"/>
      <c r="J25" s="175">
        <f t="shared" si="0"/>
        <v>50000</v>
      </c>
      <c r="K25" s="136" t="s">
        <v>37</v>
      </c>
      <c r="L25" s="342" t="s">
        <v>38</v>
      </c>
      <c r="M25" s="175">
        <v>30000</v>
      </c>
      <c r="N25" s="141" t="s">
        <v>401</v>
      </c>
    </row>
    <row r="26" spans="1:14" ht="23.25" x14ac:dyDescent="0.25">
      <c r="A26" s="399" t="s">
        <v>45</v>
      </c>
      <c r="B26" s="135" t="s">
        <v>42</v>
      </c>
      <c r="C26" s="135" t="s">
        <v>43</v>
      </c>
      <c r="D26" s="175">
        <v>0</v>
      </c>
      <c r="E26" s="136" t="s">
        <v>44</v>
      </c>
      <c r="F26" s="137">
        <v>43822</v>
      </c>
      <c r="G26" s="138">
        <v>43822</v>
      </c>
      <c r="H26" s="136"/>
      <c r="I26" s="139"/>
      <c r="J26" s="175">
        <f t="shared" si="0"/>
        <v>0</v>
      </c>
      <c r="K26" s="136" t="s">
        <v>39</v>
      </c>
      <c r="L26" s="342" t="s">
        <v>40</v>
      </c>
      <c r="M26" s="175">
        <v>20000</v>
      </c>
      <c r="N26" s="141" t="s">
        <v>401</v>
      </c>
    </row>
    <row r="27" spans="1:14" ht="23.25" x14ac:dyDescent="0.25">
      <c r="A27" s="399" t="s">
        <v>46</v>
      </c>
      <c r="B27" s="135" t="s">
        <v>42</v>
      </c>
      <c r="C27" s="135" t="s">
        <v>43</v>
      </c>
      <c r="D27" s="175">
        <v>200000</v>
      </c>
      <c r="E27" s="136" t="s">
        <v>44</v>
      </c>
      <c r="F27" s="137">
        <v>43822</v>
      </c>
      <c r="G27" s="138">
        <v>43822</v>
      </c>
      <c r="H27" s="136"/>
      <c r="I27" s="139"/>
      <c r="J27" s="175">
        <f t="shared" si="0"/>
        <v>200000</v>
      </c>
      <c r="K27" s="136" t="s">
        <v>37</v>
      </c>
      <c r="L27" s="342" t="s">
        <v>38</v>
      </c>
      <c r="M27" s="175">
        <v>125000</v>
      </c>
      <c r="N27" s="141" t="s">
        <v>401</v>
      </c>
    </row>
    <row r="28" spans="1:14" ht="23.25" x14ac:dyDescent="0.25">
      <c r="A28" s="399" t="s">
        <v>46</v>
      </c>
      <c r="B28" s="135" t="s">
        <v>42</v>
      </c>
      <c r="C28" s="135" t="s">
        <v>43</v>
      </c>
      <c r="D28" s="175">
        <v>0</v>
      </c>
      <c r="E28" s="136" t="s">
        <v>44</v>
      </c>
      <c r="F28" s="137">
        <v>43822</v>
      </c>
      <c r="G28" s="138">
        <v>43822</v>
      </c>
      <c r="H28" s="136"/>
      <c r="I28" s="139"/>
      <c r="J28" s="175">
        <f t="shared" si="0"/>
        <v>0</v>
      </c>
      <c r="K28" s="136" t="s">
        <v>39</v>
      </c>
      <c r="L28" s="342" t="s">
        <v>40</v>
      </c>
      <c r="M28" s="175">
        <v>75000</v>
      </c>
      <c r="N28" s="141" t="s">
        <v>401</v>
      </c>
    </row>
    <row r="29" spans="1:14" ht="23.25" x14ac:dyDescent="0.25">
      <c r="A29" s="399" t="s">
        <v>47</v>
      </c>
      <c r="B29" s="135" t="s">
        <v>42</v>
      </c>
      <c r="C29" s="135" t="s">
        <v>43</v>
      </c>
      <c r="D29" s="175">
        <v>200000</v>
      </c>
      <c r="E29" s="136" t="s">
        <v>44</v>
      </c>
      <c r="F29" s="137">
        <v>43837</v>
      </c>
      <c r="G29" s="138">
        <v>43837</v>
      </c>
      <c r="H29" s="136"/>
      <c r="I29" s="139"/>
      <c r="J29" s="175">
        <f t="shared" si="0"/>
        <v>200000</v>
      </c>
      <c r="K29" s="136" t="s">
        <v>39</v>
      </c>
      <c r="L29" s="342" t="s">
        <v>40</v>
      </c>
      <c r="M29" s="175">
        <v>125000</v>
      </c>
      <c r="N29" s="141" t="s">
        <v>401</v>
      </c>
    </row>
    <row r="30" spans="1:14" ht="28.5" customHeight="1" x14ac:dyDescent="0.25">
      <c r="A30" s="399" t="s">
        <v>47</v>
      </c>
      <c r="B30" s="135" t="s">
        <v>42</v>
      </c>
      <c r="C30" s="135" t="s">
        <v>43</v>
      </c>
      <c r="D30" s="175">
        <v>0</v>
      </c>
      <c r="E30" s="136" t="s">
        <v>44</v>
      </c>
      <c r="F30" s="137">
        <v>43837</v>
      </c>
      <c r="G30" s="138">
        <v>43837</v>
      </c>
      <c r="H30" s="136"/>
      <c r="I30" s="139"/>
      <c r="J30" s="175">
        <f t="shared" si="0"/>
        <v>0</v>
      </c>
      <c r="K30" s="136" t="s">
        <v>39</v>
      </c>
      <c r="L30" s="342" t="s">
        <v>40</v>
      </c>
      <c r="M30" s="175">
        <v>75000</v>
      </c>
      <c r="N30" s="141" t="s">
        <v>401</v>
      </c>
    </row>
    <row r="31" spans="1:14" ht="23.25" x14ac:dyDescent="0.25">
      <c r="A31" s="399" t="s">
        <v>48</v>
      </c>
      <c r="B31" s="135" t="s">
        <v>42</v>
      </c>
      <c r="C31" s="135" t="s">
        <v>43</v>
      </c>
      <c r="D31" s="175">
        <v>250000</v>
      </c>
      <c r="E31" s="136" t="s">
        <v>44</v>
      </c>
      <c r="F31" s="137">
        <v>43843</v>
      </c>
      <c r="G31" s="138">
        <v>43843</v>
      </c>
      <c r="H31" s="136"/>
      <c r="I31" s="139"/>
      <c r="J31" s="175">
        <f t="shared" si="0"/>
        <v>250000</v>
      </c>
      <c r="K31" s="136" t="s">
        <v>37</v>
      </c>
      <c r="L31" s="342" t="s">
        <v>38</v>
      </c>
      <c r="M31" s="175">
        <v>150000</v>
      </c>
      <c r="N31" s="141" t="s">
        <v>401</v>
      </c>
    </row>
    <row r="32" spans="1:14" ht="23.25" x14ac:dyDescent="0.25">
      <c r="A32" s="399" t="s">
        <v>48</v>
      </c>
      <c r="B32" s="135" t="s">
        <v>42</v>
      </c>
      <c r="C32" s="135" t="s">
        <v>43</v>
      </c>
      <c r="D32" s="175">
        <v>0</v>
      </c>
      <c r="E32" s="136" t="s">
        <v>44</v>
      </c>
      <c r="F32" s="137">
        <v>43843</v>
      </c>
      <c r="G32" s="138">
        <v>43843</v>
      </c>
      <c r="H32" s="136"/>
      <c r="I32" s="139"/>
      <c r="J32" s="175">
        <f t="shared" si="0"/>
        <v>0</v>
      </c>
      <c r="K32" s="136" t="s">
        <v>39</v>
      </c>
      <c r="L32" s="342" t="s">
        <v>40</v>
      </c>
      <c r="M32" s="175">
        <v>100000</v>
      </c>
      <c r="N32" s="141" t="s">
        <v>401</v>
      </c>
    </row>
    <row r="33" spans="1:14" ht="23.25" x14ac:dyDescent="0.25">
      <c r="A33" s="399" t="s">
        <v>49</v>
      </c>
      <c r="B33" s="135" t="s">
        <v>42</v>
      </c>
      <c r="C33" s="135" t="s">
        <v>43</v>
      </c>
      <c r="D33" s="175">
        <v>200000</v>
      </c>
      <c r="E33" s="136" t="s">
        <v>44</v>
      </c>
      <c r="F33" s="137">
        <v>43852</v>
      </c>
      <c r="G33" s="138">
        <v>43852</v>
      </c>
      <c r="H33" s="136"/>
      <c r="I33" s="139"/>
      <c r="J33" s="175">
        <f t="shared" si="0"/>
        <v>200000</v>
      </c>
      <c r="K33" s="136" t="s">
        <v>37</v>
      </c>
      <c r="L33" s="342" t="s">
        <v>38</v>
      </c>
      <c r="M33" s="175">
        <v>125000</v>
      </c>
      <c r="N33" s="141" t="s">
        <v>401</v>
      </c>
    </row>
    <row r="34" spans="1:14" ht="23.25" x14ac:dyDescent="0.25">
      <c r="A34" s="399" t="s">
        <v>49</v>
      </c>
      <c r="B34" s="135" t="s">
        <v>42</v>
      </c>
      <c r="C34" s="135" t="s">
        <v>43</v>
      </c>
      <c r="D34" s="175">
        <v>0</v>
      </c>
      <c r="E34" s="136" t="s">
        <v>44</v>
      </c>
      <c r="F34" s="137">
        <v>43852</v>
      </c>
      <c r="G34" s="138">
        <v>43852</v>
      </c>
      <c r="H34" s="136"/>
      <c r="I34" s="139"/>
      <c r="J34" s="175">
        <f t="shared" si="0"/>
        <v>0</v>
      </c>
      <c r="K34" s="136" t="s">
        <v>39</v>
      </c>
      <c r="L34" s="342" t="s">
        <v>40</v>
      </c>
      <c r="M34" s="175">
        <v>75000</v>
      </c>
      <c r="N34" s="141" t="s">
        <v>401</v>
      </c>
    </row>
    <row r="35" spans="1:14" ht="23.25" x14ac:dyDescent="0.25">
      <c r="A35" s="399" t="s">
        <v>50</v>
      </c>
      <c r="B35" s="135" t="s">
        <v>42</v>
      </c>
      <c r="C35" s="135" t="s">
        <v>43</v>
      </c>
      <c r="D35" s="175">
        <v>200000</v>
      </c>
      <c r="E35" s="136" t="s">
        <v>44</v>
      </c>
      <c r="F35" s="137">
        <v>43857</v>
      </c>
      <c r="G35" s="138">
        <v>43857</v>
      </c>
      <c r="H35" s="136"/>
      <c r="I35" s="139"/>
      <c r="J35" s="175">
        <f t="shared" si="0"/>
        <v>200000</v>
      </c>
      <c r="K35" s="136" t="s">
        <v>37</v>
      </c>
      <c r="L35" s="342" t="s">
        <v>38</v>
      </c>
      <c r="M35" s="175">
        <v>125000</v>
      </c>
      <c r="N35" s="141" t="s">
        <v>401</v>
      </c>
    </row>
    <row r="36" spans="1:14" ht="23.25" x14ac:dyDescent="0.25">
      <c r="A36" s="399" t="s">
        <v>50</v>
      </c>
      <c r="B36" s="135" t="s">
        <v>42</v>
      </c>
      <c r="C36" s="135" t="s">
        <v>43</v>
      </c>
      <c r="D36" s="175">
        <v>0</v>
      </c>
      <c r="E36" s="136" t="s">
        <v>44</v>
      </c>
      <c r="F36" s="137">
        <v>43857</v>
      </c>
      <c r="G36" s="138">
        <v>43857</v>
      </c>
      <c r="H36" s="136"/>
      <c r="I36" s="139"/>
      <c r="J36" s="175">
        <f t="shared" si="0"/>
        <v>0</v>
      </c>
      <c r="K36" s="136" t="s">
        <v>39</v>
      </c>
      <c r="L36" s="342" t="s">
        <v>40</v>
      </c>
      <c r="M36" s="175">
        <v>75000</v>
      </c>
      <c r="N36" s="141" t="s">
        <v>401</v>
      </c>
    </row>
    <row r="37" spans="1:14" ht="23.25" x14ac:dyDescent="0.25">
      <c r="A37" s="399" t="s">
        <v>51</v>
      </c>
      <c r="B37" s="135" t="s">
        <v>42</v>
      </c>
      <c r="C37" s="135" t="s">
        <v>43</v>
      </c>
      <c r="D37" s="175">
        <v>200000</v>
      </c>
      <c r="E37" s="136" t="s">
        <v>44</v>
      </c>
      <c r="F37" s="137">
        <v>43864</v>
      </c>
      <c r="G37" s="138">
        <v>43864</v>
      </c>
      <c r="H37" s="136"/>
      <c r="I37" s="139"/>
      <c r="J37" s="175">
        <f t="shared" si="0"/>
        <v>200000</v>
      </c>
      <c r="K37" s="136" t="s">
        <v>39</v>
      </c>
      <c r="L37" s="342" t="s">
        <v>38</v>
      </c>
      <c r="M37" s="175">
        <v>135000</v>
      </c>
      <c r="N37" s="141" t="s">
        <v>401</v>
      </c>
    </row>
    <row r="38" spans="1:14" ht="23.25" x14ac:dyDescent="0.25">
      <c r="A38" s="399" t="s">
        <v>51</v>
      </c>
      <c r="B38" s="135" t="s">
        <v>42</v>
      </c>
      <c r="C38" s="135" t="s">
        <v>43</v>
      </c>
      <c r="D38" s="175">
        <v>0</v>
      </c>
      <c r="E38" s="136" t="s">
        <v>44</v>
      </c>
      <c r="F38" s="137">
        <v>43864</v>
      </c>
      <c r="G38" s="138">
        <v>43864</v>
      </c>
      <c r="H38" s="136"/>
      <c r="I38" s="139"/>
      <c r="J38" s="175">
        <f t="shared" si="0"/>
        <v>0</v>
      </c>
      <c r="K38" s="136" t="s">
        <v>39</v>
      </c>
      <c r="L38" s="342" t="s">
        <v>40</v>
      </c>
      <c r="M38" s="175">
        <v>65000</v>
      </c>
      <c r="N38" s="141" t="s">
        <v>401</v>
      </c>
    </row>
    <row r="39" spans="1:14" ht="23.25" x14ac:dyDescent="0.25">
      <c r="A39" s="399" t="s">
        <v>52</v>
      </c>
      <c r="B39" s="135" t="s">
        <v>42</v>
      </c>
      <c r="C39" s="135" t="s">
        <v>43</v>
      </c>
      <c r="D39" s="175">
        <v>200000</v>
      </c>
      <c r="E39" s="136" t="s">
        <v>44</v>
      </c>
      <c r="F39" s="137">
        <v>43871</v>
      </c>
      <c r="G39" s="138">
        <v>43871</v>
      </c>
      <c r="H39" s="136"/>
      <c r="I39" s="139"/>
      <c r="J39" s="175">
        <f t="shared" si="0"/>
        <v>200000</v>
      </c>
      <c r="K39" s="136" t="s">
        <v>39</v>
      </c>
      <c r="L39" s="344" t="s">
        <v>38</v>
      </c>
      <c r="M39" s="175">
        <v>135000</v>
      </c>
      <c r="N39" s="141" t="s">
        <v>401</v>
      </c>
    </row>
    <row r="40" spans="1:14" ht="23.25" x14ac:dyDescent="0.25">
      <c r="A40" s="399" t="s">
        <v>52</v>
      </c>
      <c r="B40" s="135" t="s">
        <v>42</v>
      </c>
      <c r="C40" s="135" t="s">
        <v>43</v>
      </c>
      <c r="D40" s="175">
        <v>0</v>
      </c>
      <c r="E40" s="136" t="s">
        <v>44</v>
      </c>
      <c r="F40" s="137">
        <v>43871</v>
      </c>
      <c r="G40" s="138">
        <v>43871</v>
      </c>
      <c r="H40" s="136"/>
      <c r="I40" s="139"/>
      <c r="J40" s="175">
        <f t="shared" si="0"/>
        <v>0</v>
      </c>
      <c r="K40" s="136" t="s">
        <v>39</v>
      </c>
      <c r="L40" s="344" t="s">
        <v>40</v>
      </c>
      <c r="M40" s="175">
        <v>65000</v>
      </c>
      <c r="N40" s="141" t="s">
        <v>401</v>
      </c>
    </row>
    <row r="41" spans="1:14" ht="23.25" x14ac:dyDescent="0.25">
      <c r="A41" s="399" t="s">
        <v>53</v>
      </c>
      <c r="B41" s="173" t="s">
        <v>42</v>
      </c>
      <c r="C41" s="134" t="s">
        <v>43</v>
      </c>
      <c r="D41" s="175">
        <v>200000</v>
      </c>
      <c r="E41" s="136" t="s">
        <v>44</v>
      </c>
      <c r="F41" s="137">
        <v>43878</v>
      </c>
      <c r="G41" s="138">
        <v>43878</v>
      </c>
      <c r="H41" s="142"/>
      <c r="I41" s="143"/>
      <c r="J41" s="176">
        <f t="shared" si="0"/>
        <v>200000</v>
      </c>
      <c r="K41" s="142" t="s">
        <v>39</v>
      </c>
      <c r="L41" s="344" t="s">
        <v>38</v>
      </c>
      <c r="M41" s="175">
        <v>125000</v>
      </c>
      <c r="N41" s="141" t="s">
        <v>401</v>
      </c>
    </row>
    <row r="42" spans="1:14" ht="23.25" x14ac:dyDescent="0.25">
      <c r="A42" s="399" t="s">
        <v>53</v>
      </c>
      <c r="B42" s="173" t="s">
        <v>42</v>
      </c>
      <c r="C42" s="134" t="s">
        <v>43</v>
      </c>
      <c r="D42" s="175">
        <v>0</v>
      </c>
      <c r="E42" s="136" t="s">
        <v>44</v>
      </c>
      <c r="F42" s="137">
        <v>43878</v>
      </c>
      <c r="G42" s="138">
        <v>43878</v>
      </c>
      <c r="H42" s="142"/>
      <c r="I42" s="143"/>
      <c r="J42" s="176">
        <f t="shared" si="0"/>
        <v>0</v>
      </c>
      <c r="K42" s="142" t="s">
        <v>39</v>
      </c>
      <c r="L42" s="344" t="s">
        <v>40</v>
      </c>
      <c r="M42" s="175">
        <v>75000</v>
      </c>
      <c r="N42" s="141" t="s">
        <v>401</v>
      </c>
    </row>
    <row r="43" spans="1:14" ht="23.25" x14ac:dyDescent="0.25">
      <c r="A43" s="399" t="s">
        <v>54</v>
      </c>
      <c r="B43" s="173" t="s">
        <v>42</v>
      </c>
      <c r="C43" s="134" t="s">
        <v>43</v>
      </c>
      <c r="D43" s="175">
        <v>200000</v>
      </c>
      <c r="E43" s="136" t="s">
        <v>44</v>
      </c>
      <c r="F43" s="137">
        <v>43882</v>
      </c>
      <c r="G43" s="138">
        <v>43882</v>
      </c>
      <c r="H43" s="142"/>
      <c r="I43" s="143"/>
      <c r="J43" s="176">
        <f t="shared" si="0"/>
        <v>200000</v>
      </c>
      <c r="K43" s="142" t="s">
        <v>39</v>
      </c>
      <c r="L43" s="344" t="s">
        <v>38</v>
      </c>
      <c r="M43" s="175">
        <v>125000</v>
      </c>
      <c r="N43" s="141" t="s">
        <v>401</v>
      </c>
    </row>
    <row r="44" spans="1:14" ht="23.25" x14ac:dyDescent="0.25">
      <c r="A44" s="399" t="s">
        <v>54</v>
      </c>
      <c r="B44" s="173" t="s">
        <v>42</v>
      </c>
      <c r="C44" s="134" t="s">
        <v>43</v>
      </c>
      <c r="D44" s="175">
        <v>0</v>
      </c>
      <c r="E44" s="136" t="s">
        <v>44</v>
      </c>
      <c r="F44" s="137">
        <v>43882</v>
      </c>
      <c r="G44" s="138">
        <v>43882</v>
      </c>
      <c r="H44" s="142"/>
      <c r="I44" s="143"/>
      <c r="J44" s="176">
        <f t="shared" si="0"/>
        <v>0</v>
      </c>
      <c r="K44" s="142" t="s">
        <v>39</v>
      </c>
      <c r="L44" s="344" t="s">
        <v>40</v>
      </c>
      <c r="M44" s="175">
        <v>75000</v>
      </c>
      <c r="N44" s="141" t="s">
        <v>401</v>
      </c>
    </row>
    <row r="45" spans="1:14" ht="23.25" x14ac:dyDescent="0.25">
      <c r="A45" s="399" t="s">
        <v>55</v>
      </c>
      <c r="B45" s="173" t="s">
        <v>42</v>
      </c>
      <c r="C45" s="134" t="s">
        <v>43</v>
      </c>
      <c r="D45" s="175">
        <v>200000</v>
      </c>
      <c r="E45" s="136" t="s">
        <v>44</v>
      </c>
      <c r="F45" s="137">
        <v>43889</v>
      </c>
      <c r="G45" s="138">
        <v>43889</v>
      </c>
      <c r="H45" s="142"/>
      <c r="I45" s="143"/>
      <c r="J45" s="176">
        <f t="shared" si="0"/>
        <v>200000</v>
      </c>
      <c r="K45" s="142" t="s">
        <v>39</v>
      </c>
      <c r="L45" s="344" t="s">
        <v>38</v>
      </c>
      <c r="M45" s="175">
        <v>125000</v>
      </c>
      <c r="N45" s="141" t="s">
        <v>401</v>
      </c>
    </row>
    <row r="46" spans="1:14" ht="33" customHeight="1" x14ac:dyDescent="0.25">
      <c r="A46" s="399" t="s">
        <v>55</v>
      </c>
      <c r="B46" s="173" t="s">
        <v>42</v>
      </c>
      <c r="C46" s="134" t="s">
        <v>43</v>
      </c>
      <c r="D46" s="175">
        <v>0</v>
      </c>
      <c r="E46" s="136" t="s">
        <v>44</v>
      </c>
      <c r="F46" s="137">
        <v>43889</v>
      </c>
      <c r="G46" s="138">
        <v>43889</v>
      </c>
      <c r="H46" s="142"/>
      <c r="I46" s="143"/>
      <c r="J46" s="176">
        <f t="shared" si="0"/>
        <v>0</v>
      </c>
      <c r="K46" s="142" t="s">
        <v>39</v>
      </c>
      <c r="L46" s="344" t="s">
        <v>40</v>
      </c>
      <c r="M46" s="175">
        <v>75000</v>
      </c>
      <c r="N46" s="141" t="s">
        <v>401</v>
      </c>
    </row>
    <row r="47" spans="1:14" ht="26.25" customHeight="1" x14ac:dyDescent="0.25">
      <c r="A47" s="399" t="s">
        <v>58</v>
      </c>
      <c r="B47" s="173" t="s">
        <v>42</v>
      </c>
      <c r="C47" s="134" t="s">
        <v>43</v>
      </c>
      <c r="D47" s="175">
        <v>200000</v>
      </c>
      <c r="E47" s="136" t="s">
        <v>44</v>
      </c>
      <c r="F47" s="137">
        <v>43895</v>
      </c>
      <c r="G47" s="138">
        <v>43895</v>
      </c>
      <c r="H47" s="142"/>
      <c r="I47" s="143"/>
      <c r="J47" s="176">
        <f t="shared" si="0"/>
        <v>200000</v>
      </c>
      <c r="K47" s="142" t="s">
        <v>37</v>
      </c>
      <c r="L47" s="344" t="s">
        <v>38</v>
      </c>
      <c r="M47" s="175">
        <v>125000</v>
      </c>
      <c r="N47" s="141" t="s">
        <v>401</v>
      </c>
    </row>
    <row r="48" spans="1:14" ht="33" customHeight="1" x14ac:dyDescent="0.25">
      <c r="A48" s="399" t="s">
        <v>58</v>
      </c>
      <c r="B48" s="173" t="s">
        <v>42</v>
      </c>
      <c r="C48" s="134" t="s">
        <v>43</v>
      </c>
      <c r="D48" s="175">
        <v>0</v>
      </c>
      <c r="E48" s="136" t="s">
        <v>44</v>
      </c>
      <c r="F48" s="137">
        <v>43895</v>
      </c>
      <c r="G48" s="138">
        <v>43895</v>
      </c>
      <c r="H48" s="142"/>
      <c r="I48" s="143"/>
      <c r="J48" s="176">
        <f t="shared" si="0"/>
        <v>0</v>
      </c>
      <c r="K48" s="142" t="s">
        <v>39</v>
      </c>
      <c r="L48" s="344" t="s">
        <v>40</v>
      </c>
      <c r="M48" s="175">
        <v>75000</v>
      </c>
      <c r="N48" s="141" t="s">
        <v>401</v>
      </c>
    </row>
    <row r="49" spans="1:14" ht="33" customHeight="1" x14ac:dyDescent="0.25">
      <c r="A49" s="399" t="s">
        <v>59</v>
      </c>
      <c r="B49" s="173" t="s">
        <v>42</v>
      </c>
      <c r="C49" s="135" t="s">
        <v>43</v>
      </c>
      <c r="D49" s="175">
        <v>200000</v>
      </c>
      <c r="E49" s="136" t="s">
        <v>44</v>
      </c>
      <c r="F49" s="137">
        <v>43902</v>
      </c>
      <c r="G49" s="138">
        <v>43902</v>
      </c>
      <c r="H49" s="136"/>
      <c r="I49" s="139"/>
      <c r="J49" s="175">
        <v>200000</v>
      </c>
      <c r="K49" s="136" t="s">
        <v>37</v>
      </c>
      <c r="L49" s="344" t="s">
        <v>38</v>
      </c>
      <c r="M49" s="175">
        <v>125000</v>
      </c>
      <c r="N49" s="141" t="s">
        <v>401</v>
      </c>
    </row>
    <row r="50" spans="1:14" ht="33" customHeight="1" x14ac:dyDescent="0.25">
      <c r="A50" s="399" t="s">
        <v>59</v>
      </c>
      <c r="B50" s="173" t="s">
        <v>42</v>
      </c>
      <c r="C50" s="135" t="s">
        <v>43</v>
      </c>
      <c r="D50" s="175">
        <v>0</v>
      </c>
      <c r="E50" s="136" t="s">
        <v>44</v>
      </c>
      <c r="F50" s="137">
        <v>43902</v>
      </c>
      <c r="G50" s="138">
        <v>43902</v>
      </c>
      <c r="H50" s="142"/>
      <c r="I50" s="143"/>
      <c r="J50" s="176">
        <f t="shared" si="0"/>
        <v>0</v>
      </c>
      <c r="K50" s="142" t="s">
        <v>39</v>
      </c>
      <c r="L50" s="344" t="s">
        <v>40</v>
      </c>
      <c r="M50" s="175">
        <v>75000</v>
      </c>
      <c r="N50" s="141" t="s">
        <v>401</v>
      </c>
    </row>
    <row r="51" spans="1:14" ht="33" customHeight="1" x14ac:dyDescent="0.25">
      <c r="A51" s="399" t="s">
        <v>56</v>
      </c>
      <c r="B51" s="173" t="s">
        <v>42</v>
      </c>
      <c r="C51" s="135" t="s">
        <v>43</v>
      </c>
      <c r="D51" s="175">
        <v>200000</v>
      </c>
      <c r="E51" s="136" t="s">
        <v>44</v>
      </c>
      <c r="F51" s="137">
        <v>43908</v>
      </c>
      <c r="G51" s="138">
        <v>43908</v>
      </c>
      <c r="H51" s="136"/>
      <c r="I51" s="139"/>
      <c r="J51" s="175">
        <f t="shared" si="0"/>
        <v>200000</v>
      </c>
      <c r="K51" s="136" t="s">
        <v>37</v>
      </c>
      <c r="L51" s="344" t="s">
        <v>38</v>
      </c>
      <c r="M51" s="175">
        <v>125000</v>
      </c>
      <c r="N51" s="141" t="s">
        <v>401</v>
      </c>
    </row>
    <row r="52" spans="1:14" ht="33" customHeight="1" x14ac:dyDescent="0.25">
      <c r="A52" s="399" t="s">
        <v>56</v>
      </c>
      <c r="B52" s="173" t="s">
        <v>42</v>
      </c>
      <c r="C52" s="135" t="s">
        <v>43</v>
      </c>
      <c r="D52" s="175">
        <v>0</v>
      </c>
      <c r="E52" s="136" t="s">
        <v>44</v>
      </c>
      <c r="F52" s="137">
        <v>43908</v>
      </c>
      <c r="G52" s="138">
        <v>43908</v>
      </c>
      <c r="H52" s="136"/>
      <c r="I52" s="139"/>
      <c r="J52" s="175">
        <f t="shared" si="0"/>
        <v>0</v>
      </c>
      <c r="K52" s="136" t="s">
        <v>39</v>
      </c>
      <c r="L52" s="342" t="s">
        <v>40</v>
      </c>
      <c r="M52" s="175">
        <v>75000</v>
      </c>
      <c r="N52" s="141" t="s">
        <v>401</v>
      </c>
    </row>
    <row r="53" spans="1:14" ht="22.5" customHeight="1" x14ac:dyDescent="0.25">
      <c r="A53" s="399"/>
      <c r="B53" s="173"/>
      <c r="C53" s="135" t="s">
        <v>261</v>
      </c>
      <c r="D53" s="189">
        <f>SUM(D21:D52)</f>
        <v>3200000</v>
      </c>
      <c r="E53" s="136"/>
      <c r="F53" s="137"/>
      <c r="G53" s="138"/>
      <c r="H53" s="136"/>
      <c r="I53" s="139"/>
      <c r="J53" s="189">
        <f>SUM(J21:J52)</f>
        <v>3200000</v>
      </c>
      <c r="K53" s="136"/>
      <c r="L53" s="342"/>
      <c r="M53" s="189">
        <f>SUM(M21:M52)</f>
        <v>3200000</v>
      </c>
      <c r="N53" s="141" t="s">
        <v>401</v>
      </c>
    </row>
    <row r="54" spans="1:14" ht="22.5" customHeight="1" x14ac:dyDescent="0.25">
      <c r="A54" s="399"/>
      <c r="B54" s="173"/>
      <c r="C54" s="135"/>
      <c r="D54" s="175"/>
      <c r="E54" s="136"/>
      <c r="F54" s="137"/>
      <c r="G54" s="138"/>
      <c r="H54" s="136"/>
      <c r="I54" s="139"/>
      <c r="J54" s="175"/>
      <c r="K54" s="136"/>
      <c r="L54" s="342"/>
      <c r="M54" s="175"/>
      <c r="N54" s="141"/>
    </row>
    <row r="55" spans="1:14" ht="33" customHeight="1" x14ac:dyDescent="0.25">
      <c r="A55" s="399" t="s">
        <v>354</v>
      </c>
      <c r="B55" s="181" t="s">
        <v>218</v>
      </c>
      <c r="C55" s="181" t="s">
        <v>246</v>
      </c>
      <c r="D55" s="189">
        <v>470800</v>
      </c>
      <c r="E55" s="136" t="s">
        <v>44</v>
      </c>
      <c r="F55" s="137">
        <v>44478</v>
      </c>
      <c r="G55" s="137">
        <v>44478</v>
      </c>
      <c r="H55" s="184"/>
      <c r="I55" s="184"/>
      <c r="J55" s="175">
        <v>470800</v>
      </c>
      <c r="K55" s="136" t="s">
        <v>37</v>
      </c>
      <c r="L55" s="344" t="s">
        <v>38</v>
      </c>
      <c r="M55" s="202">
        <v>235400</v>
      </c>
      <c r="N55" s="141" t="s">
        <v>401</v>
      </c>
    </row>
    <row r="56" spans="1:14" ht="23.25" customHeight="1" x14ac:dyDescent="0.25">
      <c r="A56" s="399" t="s">
        <v>354</v>
      </c>
      <c r="B56" s="181" t="s">
        <v>218</v>
      </c>
      <c r="C56" s="181" t="s">
        <v>246</v>
      </c>
      <c r="D56" s="189"/>
      <c r="E56" s="136"/>
      <c r="F56" s="137"/>
      <c r="G56" s="138"/>
      <c r="H56" s="184"/>
      <c r="I56" s="184"/>
      <c r="J56" s="175"/>
      <c r="K56" s="142" t="s">
        <v>39</v>
      </c>
      <c r="L56" s="344" t="s">
        <v>40</v>
      </c>
      <c r="M56" s="202">
        <v>235400</v>
      </c>
      <c r="N56" s="141" t="s">
        <v>401</v>
      </c>
    </row>
    <row r="57" spans="1:14" ht="30.75" customHeight="1" x14ac:dyDescent="0.25">
      <c r="A57" s="399" t="s">
        <v>376</v>
      </c>
      <c r="B57" s="181" t="s">
        <v>218</v>
      </c>
      <c r="C57" s="181" t="s">
        <v>246</v>
      </c>
      <c r="D57" s="189">
        <v>1501902.1</v>
      </c>
      <c r="E57" s="136" t="s">
        <v>44</v>
      </c>
      <c r="F57" s="137">
        <v>44478</v>
      </c>
      <c r="G57" s="138">
        <v>44478</v>
      </c>
      <c r="H57" s="184"/>
      <c r="I57" s="184"/>
      <c r="J57" s="175">
        <v>1501902.1</v>
      </c>
      <c r="K57" s="142" t="s">
        <v>39</v>
      </c>
      <c r="L57" s="344" t="s">
        <v>40</v>
      </c>
      <c r="M57" s="202">
        <v>994700</v>
      </c>
      <c r="N57" s="141" t="s">
        <v>401</v>
      </c>
    </row>
    <row r="58" spans="1:14" ht="28.5" customHeight="1" x14ac:dyDescent="0.25">
      <c r="A58" s="399" t="s">
        <v>376</v>
      </c>
      <c r="B58" s="181" t="s">
        <v>218</v>
      </c>
      <c r="C58" s="181" t="s">
        <v>246</v>
      </c>
      <c r="D58" s="189"/>
      <c r="E58" s="136"/>
      <c r="F58" s="137"/>
      <c r="G58" s="138"/>
      <c r="H58" s="184"/>
      <c r="I58" s="184"/>
      <c r="J58" s="175"/>
      <c r="K58" s="136" t="s">
        <v>37</v>
      </c>
      <c r="L58" s="344" t="s">
        <v>38</v>
      </c>
      <c r="M58" s="202">
        <v>507202.1</v>
      </c>
      <c r="N58" s="141" t="s">
        <v>401</v>
      </c>
    </row>
    <row r="59" spans="1:14" s="180" customFormat="1" ht="26.25" customHeight="1" x14ac:dyDescent="0.25">
      <c r="A59" s="399"/>
      <c r="B59" s="181"/>
      <c r="C59" s="181" t="s">
        <v>261</v>
      </c>
      <c r="D59" s="189">
        <f>SUM(D55:D58)</f>
        <v>1972702.1</v>
      </c>
      <c r="E59" s="136"/>
      <c r="F59" s="191"/>
      <c r="G59" s="192"/>
      <c r="H59" s="184"/>
      <c r="I59" s="184"/>
      <c r="J59" s="189">
        <f>SUM(J55:J58)</f>
        <v>1972702.1</v>
      </c>
      <c r="K59" s="252"/>
      <c r="L59" s="354"/>
      <c r="M59" s="202">
        <f>SUM(M55:M58)</f>
        <v>1972702.1</v>
      </c>
      <c r="N59" s="141" t="s">
        <v>401</v>
      </c>
    </row>
    <row r="60" spans="1:14" s="180" customFormat="1" ht="26.25" customHeight="1" x14ac:dyDescent="0.25">
      <c r="A60" s="399"/>
      <c r="B60" s="181"/>
      <c r="C60" s="181"/>
      <c r="D60" s="189"/>
      <c r="E60" s="136"/>
      <c r="F60" s="191"/>
      <c r="G60" s="192"/>
      <c r="H60" s="184"/>
      <c r="I60" s="184"/>
      <c r="J60" s="189"/>
      <c r="K60" s="252"/>
      <c r="L60" s="354"/>
      <c r="M60" s="202"/>
      <c r="N60" s="141"/>
    </row>
    <row r="61" spans="1:14" s="180" customFormat="1" ht="29.25" customHeight="1" x14ac:dyDescent="0.25">
      <c r="A61" s="399" t="s">
        <v>435</v>
      </c>
      <c r="B61" s="181" t="s">
        <v>450</v>
      </c>
      <c r="C61" s="181" t="s">
        <v>451</v>
      </c>
      <c r="D61" s="189">
        <v>178070.99</v>
      </c>
      <c r="E61" s="136"/>
      <c r="F61" s="191"/>
      <c r="G61" s="192"/>
      <c r="H61" s="184"/>
      <c r="I61" s="184"/>
      <c r="J61" s="189">
        <v>178070.99</v>
      </c>
      <c r="K61" s="294" t="s">
        <v>457</v>
      </c>
      <c r="L61" s="188" t="s">
        <v>456</v>
      </c>
      <c r="M61" s="189">
        <v>178070.99</v>
      </c>
      <c r="N61" s="141" t="s">
        <v>401</v>
      </c>
    </row>
    <row r="62" spans="1:14" s="180" customFormat="1" ht="30" customHeight="1" x14ac:dyDescent="0.25">
      <c r="A62" s="399"/>
      <c r="B62" s="181"/>
      <c r="C62" s="363" t="s">
        <v>438</v>
      </c>
      <c r="D62" s="189">
        <f>SUM(D61)</f>
        <v>178070.99</v>
      </c>
      <c r="E62" s="136"/>
      <c r="F62" s="191"/>
      <c r="G62" s="192"/>
      <c r="H62" s="184"/>
      <c r="I62" s="184"/>
      <c r="J62" s="189">
        <f>SUM(J61)</f>
        <v>178070.99</v>
      </c>
      <c r="K62" s="252"/>
      <c r="L62" s="354"/>
      <c r="M62" s="189">
        <v>178070.99</v>
      </c>
      <c r="N62" s="141" t="s">
        <v>401</v>
      </c>
    </row>
    <row r="63" spans="1:14" s="180" customFormat="1" ht="22.5" customHeight="1" x14ac:dyDescent="0.25">
      <c r="A63" s="399"/>
      <c r="B63" s="181"/>
      <c r="C63" s="363"/>
      <c r="D63" s="189"/>
      <c r="E63" s="136"/>
      <c r="F63" s="191"/>
      <c r="G63" s="192"/>
      <c r="H63" s="184"/>
      <c r="I63" s="184"/>
      <c r="J63" s="189"/>
      <c r="K63" s="252"/>
      <c r="L63" s="354"/>
      <c r="M63" s="189"/>
      <c r="N63" s="141"/>
    </row>
    <row r="64" spans="1:14" s="180" customFormat="1" ht="27" customHeight="1" x14ac:dyDescent="0.25">
      <c r="A64" s="399" t="s">
        <v>435</v>
      </c>
      <c r="B64" s="181" t="s">
        <v>436</v>
      </c>
      <c r="C64" s="181" t="s">
        <v>437</v>
      </c>
      <c r="D64" s="189">
        <v>9794</v>
      </c>
      <c r="E64" s="364">
        <v>44296</v>
      </c>
      <c r="F64" s="364">
        <v>44296</v>
      </c>
      <c r="G64" s="192"/>
      <c r="H64" s="184"/>
      <c r="I64" s="184"/>
      <c r="J64" s="189">
        <v>9794</v>
      </c>
      <c r="K64" s="294" t="s">
        <v>458</v>
      </c>
      <c r="L64" s="188" t="s">
        <v>459</v>
      </c>
      <c r="M64" s="189">
        <v>9794</v>
      </c>
      <c r="N64" s="141" t="s">
        <v>401</v>
      </c>
    </row>
    <row r="65" spans="1:14" s="180" customFormat="1" ht="24.75" customHeight="1" x14ac:dyDescent="0.25">
      <c r="A65" s="399"/>
      <c r="B65" s="181"/>
      <c r="C65" s="363" t="s">
        <v>438</v>
      </c>
      <c r="D65" s="189">
        <f>SUM(D64)</f>
        <v>9794</v>
      </c>
      <c r="E65" s="364"/>
      <c r="F65" s="364"/>
      <c r="G65" s="192"/>
      <c r="H65" s="184"/>
      <c r="I65" s="184"/>
      <c r="J65" s="189">
        <f>SUM(J64)</f>
        <v>9794</v>
      </c>
      <c r="K65" s="252"/>
      <c r="L65" s="354"/>
      <c r="M65" s="202">
        <f>SUM(M64)</f>
        <v>9794</v>
      </c>
      <c r="N65" s="141" t="s">
        <v>401</v>
      </c>
    </row>
    <row r="66" spans="1:14" s="180" customFormat="1" ht="9.75" customHeight="1" x14ac:dyDescent="0.25">
      <c r="A66" s="399"/>
      <c r="B66" s="181"/>
      <c r="C66" s="363"/>
      <c r="D66" s="189"/>
      <c r="E66" s="364"/>
      <c r="F66" s="364"/>
      <c r="G66" s="192"/>
      <c r="H66" s="184"/>
      <c r="I66" s="184"/>
      <c r="J66" s="189"/>
      <c r="K66" s="252"/>
      <c r="L66" s="354"/>
      <c r="M66" s="202"/>
      <c r="N66" s="141"/>
    </row>
    <row r="67" spans="1:14" s="180" customFormat="1" ht="24.75" customHeight="1" x14ac:dyDescent="0.25">
      <c r="A67" s="399" t="s">
        <v>440</v>
      </c>
      <c r="B67" s="181" t="s">
        <v>439</v>
      </c>
      <c r="C67" s="181" t="s">
        <v>326</v>
      </c>
      <c r="D67" s="175">
        <v>2543.9699999999998</v>
      </c>
      <c r="E67" s="364">
        <v>44296</v>
      </c>
      <c r="F67" s="364">
        <v>44296</v>
      </c>
      <c r="G67" s="138"/>
      <c r="H67" s="385"/>
      <c r="I67" s="385"/>
      <c r="J67" s="175">
        <v>2543.9699999999998</v>
      </c>
      <c r="K67" s="386" t="s">
        <v>121</v>
      </c>
      <c r="L67" s="354" t="s">
        <v>460</v>
      </c>
      <c r="M67" s="175">
        <v>2543.9699999999998</v>
      </c>
      <c r="N67" s="141" t="s">
        <v>401</v>
      </c>
    </row>
    <row r="68" spans="1:14" s="180" customFormat="1" ht="24.75" customHeight="1" x14ac:dyDescent="0.25">
      <c r="A68" s="399" t="s">
        <v>441</v>
      </c>
      <c r="B68" s="181" t="s">
        <v>439</v>
      </c>
      <c r="C68" s="181" t="s">
        <v>326</v>
      </c>
      <c r="D68" s="175">
        <v>8816.09</v>
      </c>
      <c r="E68" s="364">
        <v>44296</v>
      </c>
      <c r="F68" s="364">
        <v>44296</v>
      </c>
      <c r="G68" s="138"/>
      <c r="H68" s="385"/>
      <c r="I68" s="385"/>
      <c r="J68" s="175">
        <v>8816.09</v>
      </c>
      <c r="K68" s="386" t="s">
        <v>121</v>
      </c>
      <c r="L68" s="354" t="s">
        <v>460</v>
      </c>
      <c r="M68" s="175">
        <v>8816.09</v>
      </c>
      <c r="N68" s="141" t="s">
        <v>401</v>
      </c>
    </row>
    <row r="69" spans="1:14" s="180" customFormat="1" ht="24.75" customHeight="1" x14ac:dyDescent="0.25">
      <c r="A69" s="399"/>
      <c r="B69" s="181"/>
      <c r="C69" s="363" t="s">
        <v>438</v>
      </c>
      <c r="D69" s="189">
        <f>SUM(D67:D68)</f>
        <v>11360.06</v>
      </c>
      <c r="E69" s="136"/>
      <c r="F69" s="191"/>
      <c r="G69" s="192"/>
      <c r="H69" s="184"/>
      <c r="I69" s="184"/>
      <c r="J69" s="189">
        <f>SUM(J67:J68)</f>
        <v>11360.06</v>
      </c>
      <c r="K69" s="252"/>
      <c r="L69" s="354"/>
      <c r="M69" s="202">
        <f>SUM(M67:M68)</f>
        <v>11360.06</v>
      </c>
      <c r="N69" s="141" t="s">
        <v>401</v>
      </c>
    </row>
    <row r="70" spans="1:14" s="180" customFormat="1" ht="8.25" customHeight="1" x14ac:dyDescent="0.25">
      <c r="A70" s="399"/>
      <c r="B70" s="181"/>
      <c r="C70" s="181"/>
      <c r="D70" s="189"/>
      <c r="E70" s="136"/>
      <c r="F70" s="191"/>
      <c r="G70" s="192"/>
      <c r="H70" s="184"/>
      <c r="I70" s="184"/>
      <c r="J70" s="189"/>
      <c r="K70" s="252"/>
      <c r="L70" s="354"/>
      <c r="M70" s="202"/>
      <c r="N70" s="141"/>
    </row>
    <row r="71" spans="1:14" s="180" customFormat="1" ht="23.25" customHeight="1" x14ac:dyDescent="0.25">
      <c r="A71" s="399" t="s">
        <v>344</v>
      </c>
      <c r="B71" s="181" t="s">
        <v>325</v>
      </c>
      <c r="C71" s="181" t="s">
        <v>326</v>
      </c>
      <c r="D71" s="189">
        <v>1521.9</v>
      </c>
      <c r="E71" s="136" t="s">
        <v>44</v>
      </c>
      <c r="F71" s="191" t="s">
        <v>345</v>
      </c>
      <c r="G71" s="191" t="s">
        <v>345</v>
      </c>
      <c r="H71" s="184"/>
      <c r="I71" s="184"/>
      <c r="J71" s="189">
        <v>1521.9</v>
      </c>
      <c r="K71" s="146" t="s">
        <v>121</v>
      </c>
      <c r="L71" s="344" t="s">
        <v>122</v>
      </c>
      <c r="M71" s="189">
        <v>1521.9</v>
      </c>
      <c r="N71" s="141" t="s">
        <v>401</v>
      </c>
    </row>
    <row r="72" spans="1:14" s="180" customFormat="1" ht="23.25" customHeight="1" x14ac:dyDescent="0.25">
      <c r="A72" s="399" t="s">
        <v>346</v>
      </c>
      <c r="B72" s="181" t="s">
        <v>325</v>
      </c>
      <c r="C72" s="181" t="s">
        <v>326</v>
      </c>
      <c r="D72" s="189">
        <v>1233.49</v>
      </c>
      <c r="E72" s="136" t="s">
        <v>44</v>
      </c>
      <c r="F72" s="191" t="s">
        <v>347</v>
      </c>
      <c r="G72" s="191" t="s">
        <v>347</v>
      </c>
      <c r="H72" s="184"/>
      <c r="I72" s="184"/>
      <c r="J72" s="189">
        <v>1233.49</v>
      </c>
      <c r="K72" s="146" t="s">
        <v>121</v>
      </c>
      <c r="L72" s="344" t="s">
        <v>122</v>
      </c>
      <c r="M72" s="189">
        <v>1233.49</v>
      </c>
      <c r="N72" s="141" t="s">
        <v>401</v>
      </c>
    </row>
    <row r="73" spans="1:14" s="180" customFormat="1" ht="23.25" customHeight="1" x14ac:dyDescent="0.25">
      <c r="A73" s="399"/>
      <c r="B73" s="181"/>
      <c r="C73" s="181" t="s">
        <v>427</v>
      </c>
      <c r="D73" s="189">
        <f>SUM(D71:D72)</f>
        <v>2755.3900000000003</v>
      </c>
      <c r="E73" s="136"/>
      <c r="F73" s="191"/>
      <c r="G73" s="192"/>
      <c r="H73" s="184"/>
      <c r="I73" s="184"/>
      <c r="J73" s="189">
        <f>SUM(J71:J72)</f>
        <v>2755.3900000000003</v>
      </c>
      <c r="K73" s="200"/>
      <c r="L73" s="345"/>
      <c r="M73" s="249">
        <f>SUM(M71:M72)</f>
        <v>2755.3900000000003</v>
      </c>
      <c r="N73" s="141" t="s">
        <v>401</v>
      </c>
    </row>
    <row r="74" spans="1:14" s="180" customFormat="1" ht="23.25" customHeight="1" x14ac:dyDescent="0.25">
      <c r="A74" s="399"/>
      <c r="B74" s="181"/>
      <c r="C74" s="181"/>
      <c r="D74" s="189"/>
      <c r="E74" s="136"/>
      <c r="F74" s="191"/>
      <c r="G74" s="192"/>
      <c r="H74" s="184"/>
      <c r="I74" s="184"/>
      <c r="J74" s="189"/>
      <c r="K74" s="200"/>
      <c r="L74" s="345"/>
      <c r="M74" s="249"/>
      <c r="N74" s="141" t="s">
        <v>401</v>
      </c>
    </row>
    <row r="75" spans="1:14" s="180" customFormat="1" ht="21" customHeight="1" x14ac:dyDescent="0.25">
      <c r="A75" s="399" t="s">
        <v>403</v>
      </c>
      <c r="B75" s="181" t="s">
        <v>119</v>
      </c>
      <c r="C75" s="181" t="s">
        <v>326</v>
      </c>
      <c r="D75" s="189">
        <v>211963.7</v>
      </c>
      <c r="E75" s="136" t="s">
        <v>44</v>
      </c>
      <c r="F75" s="191" t="s">
        <v>375</v>
      </c>
      <c r="G75" s="191" t="s">
        <v>375</v>
      </c>
      <c r="H75" s="184"/>
      <c r="I75" s="184"/>
      <c r="J75" s="189">
        <v>211963.7</v>
      </c>
      <c r="K75" s="146" t="s">
        <v>121</v>
      </c>
      <c r="L75" s="344" t="s">
        <v>122</v>
      </c>
      <c r="M75" s="249">
        <v>211963.7</v>
      </c>
      <c r="N75" s="141" t="s">
        <v>401</v>
      </c>
    </row>
    <row r="76" spans="1:14" s="180" customFormat="1" ht="20.25" customHeight="1" x14ac:dyDescent="0.25">
      <c r="A76" s="399"/>
      <c r="B76" s="181"/>
      <c r="C76" s="181" t="s">
        <v>427</v>
      </c>
      <c r="D76" s="189">
        <f>SUM(D75)</f>
        <v>211963.7</v>
      </c>
      <c r="E76" s="136" t="s">
        <v>44</v>
      </c>
      <c r="F76" s="191"/>
      <c r="G76" s="192"/>
      <c r="H76" s="184"/>
      <c r="I76" s="184"/>
      <c r="J76" s="189">
        <f>SUM(J75)</f>
        <v>211963.7</v>
      </c>
      <c r="K76" s="200"/>
      <c r="L76" s="345"/>
      <c r="M76" s="249">
        <f>SUM(M75)</f>
        <v>211963.7</v>
      </c>
      <c r="N76" s="141" t="s">
        <v>401</v>
      </c>
    </row>
    <row r="77" spans="1:14" s="180" customFormat="1" ht="19.5" customHeight="1" x14ac:dyDescent="0.25">
      <c r="A77" s="399"/>
      <c r="B77" s="181"/>
      <c r="C77" s="181"/>
      <c r="D77" s="189"/>
      <c r="E77" s="136"/>
      <c r="F77" s="191"/>
      <c r="G77" s="192"/>
      <c r="H77" s="184"/>
      <c r="I77" s="184"/>
      <c r="J77" s="189"/>
      <c r="K77" s="200"/>
      <c r="L77" s="345"/>
      <c r="M77" s="249"/>
      <c r="N77" s="141" t="s">
        <v>401</v>
      </c>
    </row>
    <row r="78" spans="1:14" s="180" customFormat="1" ht="24.75" x14ac:dyDescent="0.25">
      <c r="A78" s="399" t="s">
        <v>421</v>
      </c>
      <c r="B78" s="181" t="s">
        <v>331</v>
      </c>
      <c r="C78" s="295" t="s">
        <v>413</v>
      </c>
      <c r="D78" s="189">
        <v>35931</v>
      </c>
      <c r="E78" s="136" t="s">
        <v>44</v>
      </c>
      <c r="F78" s="137">
        <v>44446</v>
      </c>
      <c r="G78" s="138">
        <v>44446</v>
      </c>
      <c r="H78" s="184"/>
      <c r="I78" s="184"/>
      <c r="J78" s="189">
        <v>35931</v>
      </c>
      <c r="K78" s="182" t="s">
        <v>290</v>
      </c>
      <c r="L78" s="355" t="s">
        <v>147</v>
      </c>
      <c r="M78" s="175">
        <v>35931</v>
      </c>
      <c r="N78" s="141" t="s">
        <v>401</v>
      </c>
    </row>
    <row r="79" spans="1:14" s="180" customFormat="1" ht="20.25" customHeight="1" x14ac:dyDescent="0.25">
      <c r="A79" s="399"/>
      <c r="B79" s="181"/>
      <c r="C79" s="181" t="s">
        <v>427</v>
      </c>
      <c r="D79" s="189">
        <f>SUM(D78:D78)</f>
        <v>35931</v>
      </c>
      <c r="E79" s="136"/>
      <c r="F79" s="137"/>
      <c r="G79" s="138"/>
      <c r="H79" s="184"/>
      <c r="I79" s="184"/>
      <c r="J79" s="189">
        <f>SUM(J78:J78)</f>
        <v>35931</v>
      </c>
      <c r="K79" s="182"/>
      <c r="L79" s="355"/>
      <c r="M79" s="189">
        <f>SUM(M78:M78)</f>
        <v>35931</v>
      </c>
      <c r="N79" s="141" t="s">
        <v>401</v>
      </c>
    </row>
    <row r="80" spans="1:14" s="180" customFormat="1" ht="21" customHeight="1" x14ac:dyDescent="0.25">
      <c r="A80" s="399"/>
      <c r="B80" s="135"/>
      <c r="C80" s="135"/>
      <c r="D80" s="189"/>
      <c r="E80" s="136"/>
      <c r="F80" s="137"/>
      <c r="G80" s="137"/>
      <c r="H80" s="184"/>
      <c r="I80" s="184"/>
      <c r="J80" s="189"/>
      <c r="K80" s="146"/>
      <c r="L80" s="344"/>
      <c r="M80" s="189"/>
      <c r="N80" s="141"/>
    </row>
    <row r="81" spans="1:14" s="180" customFormat="1" ht="22.5" customHeight="1" x14ac:dyDescent="0.25">
      <c r="A81" s="399" t="s">
        <v>452</v>
      </c>
      <c r="B81" s="135" t="s">
        <v>103</v>
      </c>
      <c r="C81" s="135" t="s">
        <v>454</v>
      </c>
      <c r="D81" s="189">
        <v>2073.5</v>
      </c>
      <c r="E81" s="136" t="s">
        <v>44</v>
      </c>
      <c r="F81" s="137" t="s">
        <v>402</v>
      </c>
      <c r="G81" s="137" t="s">
        <v>402</v>
      </c>
      <c r="H81" s="145"/>
      <c r="I81" s="145"/>
      <c r="J81" s="189">
        <v>2073.5</v>
      </c>
      <c r="K81" s="294" t="s">
        <v>457</v>
      </c>
      <c r="L81" s="188" t="s">
        <v>456</v>
      </c>
      <c r="M81" s="189">
        <v>2073.5</v>
      </c>
      <c r="N81" s="141" t="s">
        <v>401</v>
      </c>
    </row>
    <row r="82" spans="1:14" s="180" customFormat="1" ht="36" customHeight="1" x14ac:dyDescent="0.25">
      <c r="A82" s="399" t="s">
        <v>453</v>
      </c>
      <c r="B82" s="135" t="s">
        <v>103</v>
      </c>
      <c r="C82" s="135" t="s">
        <v>454</v>
      </c>
      <c r="D82" s="189">
        <v>3530.53</v>
      </c>
      <c r="E82" s="136" t="s">
        <v>44</v>
      </c>
      <c r="F82" s="137" t="s">
        <v>349</v>
      </c>
      <c r="G82" s="137" t="s">
        <v>349</v>
      </c>
      <c r="H82" s="135"/>
      <c r="I82" s="184"/>
      <c r="J82" s="189">
        <v>3530.53</v>
      </c>
      <c r="K82" s="294" t="s">
        <v>457</v>
      </c>
      <c r="L82" s="188" t="s">
        <v>456</v>
      </c>
      <c r="M82" s="189">
        <v>3530.53</v>
      </c>
      <c r="N82" s="141" t="s">
        <v>401</v>
      </c>
    </row>
    <row r="83" spans="1:14" s="180" customFormat="1" ht="23.25" customHeight="1" x14ac:dyDescent="0.25">
      <c r="A83" s="399" t="s">
        <v>455</v>
      </c>
      <c r="B83" s="135" t="s">
        <v>103</v>
      </c>
      <c r="C83" s="135" t="s">
        <v>123</v>
      </c>
      <c r="D83" s="189">
        <v>7649.41</v>
      </c>
      <c r="E83" s="136" t="s">
        <v>44</v>
      </c>
      <c r="F83" s="137" t="s">
        <v>349</v>
      </c>
      <c r="G83" s="137" t="s">
        <v>349</v>
      </c>
      <c r="H83" s="184"/>
      <c r="I83" s="184"/>
      <c r="J83" s="189">
        <v>7649.41</v>
      </c>
      <c r="K83" s="146" t="s">
        <v>106</v>
      </c>
      <c r="L83" s="344" t="s">
        <v>107</v>
      </c>
      <c r="M83" s="189">
        <v>7649.41</v>
      </c>
      <c r="N83" s="141" t="s">
        <v>401</v>
      </c>
    </row>
    <row r="84" spans="1:14" s="180" customFormat="1" ht="24.75" customHeight="1" x14ac:dyDescent="0.25">
      <c r="A84" s="399"/>
      <c r="B84" s="181"/>
      <c r="C84" s="363" t="s">
        <v>427</v>
      </c>
      <c r="D84" s="189">
        <f>SUM(D81:D83)</f>
        <v>13253.44</v>
      </c>
      <c r="E84" s="136"/>
      <c r="F84" s="137"/>
      <c r="G84" s="138"/>
      <c r="H84" s="184"/>
      <c r="I84" s="184"/>
      <c r="J84" s="189">
        <f>SUM(J80:J83)</f>
        <v>13253.44</v>
      </c>
      <c r="K84" s="182"/>
      <c r="L84" s="355"/>
      <c r="M84" s="189">
        <f>SUM(M81:M83)</f>
        <v>13253.44</v>
      </c>
      <c r="N84" s="141" t="s">
        <v>401</v>
      </c>
    </row>
    <row r="85" spans="1:14" s="180" customFormat="1" ht="24.75" customHeight="1" x14ac:dyDescent="0.25">
      <c r="A85" s="399"/>
      <c r="B85" s="181"/>
      <c r="C85" s="181"/>
      <c r="D85" s="189"/>
      <c r="E85" s="136"/>
      <c r="F85" s="137"/>
      <c r="G85" s="138"/>
      <c r="H85" s="184"/>
      <c r="I85" s="184"/>
      <c r="J85" s="189"/>
      <c r="K85" s="182"/>
      <c r="L85" s="355"/>
      <c r="M85" s="175"/>
      <c r="N85" s="141" t="s">
        <v>401</v>
      </c>
    </row>
    <row r="86" spans="1:14" s="180" customFormat="1" ht="33" customHeight="1" x14ac:dyDescent="0.25">
      <c r="A86" s="399" t="s">
        <v>355</v>
      </c>
      <c r="B86" s="181" t="s">
        <v>357</v>
      </c>
      <c r="C86" s="181" t="s">
        <v>360</v>
      </c>
      <c r="D86" s="189">
        <v>29500</v>
      </c>
      <c r="E86" s="136" t="s">
        <v>44</v>
      </c>
      <c r="F86" s="137" t="s">
        <v>311</v>
      </c>
      <c r="G86" s="137" t="s">
        <v>311</v>
      </c>
      <c r="H86" s="184"/>
      <c r="I86" s="184"/>
      <c r="J86" s="189">
        <v>29500</v>
      </c>
      <c r="K86" s="182" t="s">
        <v>358</v>
      </c>
      <c r="L86" s="356" t="s">
        <v>359</v>
      </c>
      <c r="M86" s="175">
        <v>29500</v>
      </c>
      <c r="N86" s="141" t="s">
        <v>401</v>
      </c>
    </row>
    <row r="87" spans="1:14" s="180" customFormat="1" ht="31.5" customHeight="1" x14ac:dyDescent="0.25">
      <c r="A87" s="399" t="s">
        <v>356</v>
      </c>
      <c r="B87" s="181" t="s">
        <v>357</v>
      </c>
      <c r="C87" s="181" t="s">
        <v>360</v>
      </c>
      <c r="D87" s="189">
        <v>29500</v>
      </c>
      <c r="E87" s="136" t="s">
        <v>44</v>
      </c>
      <c r="F87" s="137" t="s">
        <v>311</v>
      </c>
      <c r="G87" s="137" t="s">
        <v>311</v>
      </c>
      <c r="H87" s="184"/>
      <c r="I87" s="184"/>
      <c r="J87" s="189">
        <v>29500</v>
      </c>
      <c r="K87" s="182" t="s">
        <v>358</v>
      </c>
      <c r="L87" s="356" t="s">
        <v>359</v>
      </c>
      <c r="M87" s="175">
        <v>29500</v>
      </c>
      <c r="N87" s="141" t="s">
        <v>401</v>
      </c>
    </row>
    <row r="88" spans="1:14" s="180" customFormat="1" ht="39.75" customHeight="1" x14ac:dyDescent="0.25">
      <c r="A88" s="399" t="s">
        <v>432</v>
      </c>
      <c r="B88" s="181" t="s">
        <v>357</v>
      </c>
      <c r="C88" s="181" t="s">
        <v>360</v>
      </c>
      <c r="D88" s="189">
        <v>29500</v>
      </c>
      <c r="E88" s="136" t="s">
        <v>44</v>
      </c>
      <c r="F88" s="137" t="s">
        <v>317</v>
      </c>
      <c r="G88" s="137" t="s">
        <v>317</v>
      </c>
      <c r="H88" s="184"/>
      <c r="I88" s="184"/>
      <c r="J88" s="189">
        <v>29500</v>
      </c>
      <c r="K88" s="182" t="s">
        <v>358</v>
      </c>
      <c r="L88" s="356" t="s">
        <v>359</v>
      </c>
      <c r="M88" s="175">
        <v>29500</v>
      </c>
      <c r="N88" s="141" t="s">
        <v>401</v>
      </c>
    </row>
    <row r="89" spans="1:14" s="180" customFormat="1" ht="34.5" customHeight="1" x14ac:dyDescent="0.25">
      <c r="A89" s="399" t="s">
        <v>433</v>
      </c>
      <c r="B89" s="181" t="s">
        <v>357</v>
      </c>
      <c r="C89" s="181" t="s">
        <v>360</v>
      </c>
      <c r="D89" s="189">
        <v>29500</v>
      </c>
      <c r="E89" s="136" t="s">
        <v>44</v>
      </c>
      <c r="F89" s="137" t="s">
        <v>434</v>
      </c>
      <c r="G89" s="137" t="s">
        <v>434</v>
      </c>
      <c r="H89" s="184"/>
      <c r="I89" s="184"/>
      <c r="J89" s="189">
        <v>29500</v>
      </c>
      <c r="K89" s="182" t="s">
        <v>358</v>
      </c>
      <c r="L89" s="356" t="s">
        <v>359</v>
      </c>
      <c r="M89" s="175">
        <v>29500</v>
      </c>
      <c r="N89" s="141" t="s">
        <v>401</v>
      </c>
    </row>
    <row r="90" spans="1:14" s="180" customFormat="1" ht="24" customHeight="1" x14ac:dyDescent="0.25">
      <c r="A90" s="399"/>
      <c r="B90" s="181"/>
      <c r="C90" s="181"/>
      <c r="D90" s="189">
        <f>SUM(D86:D89)</f>
        <v>118000</v>
      </c>
      <c r="E90" s="136"/>
      <c r="F90" s="137"/>
      <c r="G90" s="138"/>
      <c r="H90" s="184"/>
      <c r="I90" s="184"/>
      <c r="J90" s="189">
        <f>SUM(J86:J89)</f>
        <v>118000</v>
      </c>
      <c r="K90" s="182"/>
      <c r="L90" s="355"/>
      <c r="M90" s="189">
        <f>SUM(M86:M89)</f>
        <v>118000</v>
      </c>
      <c r="N90" s="141"/>
    </row>
    <row r="91" spans="1:14" s="180" customFormat="1" ht="24" customHeight="1" x14ac:dyDescent="0.25">
      <c r="A91" s="399"/>
      <c r="B91" s="181"/>
      <c r="C91" s="181"/>
      <c r="D91" s="189"/>
      <c r="E91" s="136"/>
      <c r="F91" s="137"/>
      <c r="G91" s="138"/>
      <c r="H91" s="184"/>
      <c r="I91" s="184"/>
      <c r="J91" s="189"/>
      <c r="K91" s="182"/>
      <c r="L91" s="355"/>
      <c r="M91" s="189"/>
      <c r="N91" s="141"/>
    </row>
    <row r="92" spans="1:14" s="180" customFormat="1" ht="35.25" customHeight="1" x14ac:dyDescent="0.25">
      <c r="A92" s="399" t="s">
        <v>277</v>
      </c>
      <c r="B92" s="181" t="s">
        <v>278</v>
      </c>
      <c r="C92" s="181" t="s">
        <v>361</v>
      </c>
      <c r="D92" s="189">
        <v>118476.72</v>
      </c>
      <c r="E92" s="136" t="s">
        <v>44</v>
      </c>
      <c r="F92" s="137" t="s">
        <v>292</v>
      </c>
      <c r="G92" s="137" t="s">
        <v>292</v>
      </c>
      <c r="H92" s="184"/>
      <c r="I92" s="184"/>
      <c r="J92" s="189">
        <v>118476.72</v>
      </c>
      <c r="K92" s="182" t="s">
        <v>114</v>
      </c>
      <c r="L92" s="355" t="s">
        <v>224</v>
      </c>
      <c r="M92" s="175">
        <v>51570.720000000001</v>
      </c>
      <c r="N92" s="141" t="s">
        <v>401</v>
      </c>
    </row>
    <row r="93" spans="1:14" s="180" customFormat="1" ht="24.75" customHeight="1" x14ac:dyDescent="0.25">
      <c r="A93" s="399" t="s">
        <v>277</v>
      </c>
      <c r="B93" s="181" t="s">
        <v>278</v>
      </c>
      <c r="C93" s="181" t="s">
        <v>361</v>
      </c>
      <c r="D93" s="189"/>
      <c r="E93" s="136"/>
      <c r="F93" s="137"/>
      <c r="G93" s="137"/>
      <c r="H93" s="184"/>
      <c r="I93" s="184"/>
      <c r="J93" s="189"/>
      <c r="K93" s="182" t="s">
        <v>148</v>
      </c>
      <c r="L93" s="355" t="s">
        <v>149</v>
      </c>
      <c r="M93" s="175">
        <v>30680</v>
      </c>
      <c r="N93" s="141" t="s">
        <v>401</v>
      </c>
    </row>
    <row r="94" spans="1:14" s="180" customFormat="1" ht="30" customHeight="1" x14ac:dyDescent="0.25">
      <c r="A94" s="399" t="s">
        <v>277</v>
      </c>
      <c r="B94" s="181" t="s">
        <v>278</v>
      </c>
      <c r="C94" s="181" t="s">
        <v>361</v>
      </c>
      <c r="D94" s="189"/>
      <c r="E94" s="136"/>
      <c r="F94" s="137"/>
      <c r="G94" s="137"/>
      <c r="H94" s="184"/>
      <c r="I94" s="184"/>
      <c r="J94" s="189"/>
      <c r="K94" s="182" t="s">
        <v>290</v>
      </c>
      <c r="L94" s="355" t="s">
        <v>147</v>
      </c>
      <c r="M94" s="175">
        <v>36226</v>
      </c>
      <c r="N94" s="141" t="s">
        <v>401</v>
      </c>
    </row>
    <row r="95" spans="1:14" s="180" customFormat="1" ht="36" customHeight="1" x14ac:dyDescent="0.25">
      <c r="A95" s="399" t="s">
        <v>279</v>
      </c>
      <c r="B95" s="181" t="s">
        <v>278</v>
      </c>
      <c r="C95" s="181" t="s">
        <v>361</v>
      </c>
      <c r="D95" s="189">
        <v>42480</v>
      </c>
      <c r="E95" s="136" t="s">
        <v>44</v>
      </c>
      <c r="F95" s="137" t="s">
        <v>408</v>
      </c>
      <c r="G95" s="137" t="s">
        <v>408</v>
      </c>
      <c r="H95" s="184"/>
      <c r="I95" s="184"/>
      <c r="J95" s="189">
        <v>42480</v>
      </c>
      <c r="K95" s="182" t="s">
        <v>114</v>
      </c>
      <c r="L95" s="355" t="s">
        <v>224</v>
      </c>
      <c r="M95" s="189">
        <v>42480</v>
      </c>
      <c r="N95" s="141" t="s">
        <v>401</v>
      </c>
    </row>
    <row r="96" spans="1:14" s="180" customFormat="1" ht="27.75" customHeight="1" x14ac:dyDescent="0.25">
      <c r="A96" s="399"/>
      <c r="B96" s="181"/>
      <c r="C96" s="181" t="s">
        <v>261</v>
      </c>
      <c r="D96" s="189">
        <f>SUM(D92:D95)</f>
        <v>160956.72</v>
      </c>
      <c r="E96" s="136" t="s">
        <v>44</v>
      </c>
      <c r="F96" s="137"/>
      <c r="G96" s="138"/>
      <c r="H96" s="184"/>
      <c r="I96" s="184"/>
      <c r="J96" s="189">
        <f>SUM(J92:J95)</f>
        <v>160956.72</v>
      </c>
      <c r="K96" s="182"/>
      <c r="L96" s="355"/>
      <c r="M96" s="189">
        <f>SUM(M92:M95)</f>
        <v>160956.72</v>
      </c>
      <c r="N96" s="141" t="s">
        <v>401</v>
      </c>
    </row>
    <row r="97" spans="1:14" s="180" customFormat="1" ht="27.75" customHeight="1" x14ac:dyDescent="0.25">
      <c r="A97" s="399"/>
      <c r="B97" s="181"/>
      <c r="C97" s="181"/>
      <c r="D97" s="189"/>
      <c r="E97" s="136"/>
      <c r="F97" s="137"/>
      <c r="G97" s="138"/>
      <c r="H97" s="184"/>
      <c r="I97" s="184"/>
      <c r="J97" s="189"/>
      <c r="K97" s="182"/>
      <c r="L97" s="355"/>
      <c r="M97" s="189"/>
      <c r="N97" s="141"/>
    </row>
    <row r="98" spans="1:14" s="180" customFormat="1" ht="24" customHeight="1" x14ac:dyDescent="0.25">
      <c r="A98" s="399" t="s">
        <v>428</v>
      </c>
      <c r="B98" s="181" t="s">
        <v>429</v>
      </c>
      <c r="C98" s="181" t="s">
        <v>430</v>
      </c>
      <c r="D98" s="189">
        <v>55999</v>
      </c>
      <c r="E98" s="136" t="s">
        <v>44</v>
      </c>
      <c r="F98" s="137" t="s">
        <v>345</v>
      </c>
      <c r="G98" s="138"/>
      <c r="H98" s="184"/>
      <c r="I98" s="184"/>
      <c r="J98" s="189">
        <v>55999</v>
      </c>
      <c r="K98" s="136" t="s">
        <v>98</v>
      </c>
      <c r="L98" s="342" t="s">
        <v>431</v>
      </c>
      <c r="M98" s="189">
        <v>55999</v>
      </c>
      <c r="N98" s="141"/>
    </row>
    <row r="99" spans="1:14" s="180" customFormat="1" ht="21.75" customHeight="1" x14ac:dyDescent="0.25">
      <c r="A99" s="399"/>
      <c r="B99" s="181"/>
      <c r="C99" s="181" t="s">
        <v>427</v>
      </c>
      <c r="D99" s="189">
        <f>SUM(D98)</f>
        <v>55999</v>
      </c>
      <c r="E99" s="136"/>
      <c r="F99" s="137"/>
      <c r="G99" s="138"/>
      <c r="H99" s="184"/>
      <c r="I99" s="184"/>
      <c r="J99" s="189">
        <f>SUM(J98)</f>
        <v>55999</v>
      </c>
      <c r="K99" s="182"/>
      <c r="L99" s="355"/>
      <c r="M99" s="189">
        <f>SUM(M98)</f>
        <v>55999</v>
      </c>
      <c r="N99" s="141"/>
    </row>
    <row r="100" spans="1:14" s="180" customFormat="1" ht="30" customHeight="1" x14ac:dyDescent="0.25">
      <c r="A100" s="399"/>
      <c r="B100" s="181"/>
      <c r="C100" s="181"/>
      <c r="D100" s="189"/>
      <c r="E100" s="136"/>
      <c r="F100" s="137"/>
      <c r="G100" s="138"/>
      <c r="H100" s="184"/>
      <c r="I100" s="184"/>
      <c r="J100" s="189"/>
      <c r="K100" s="182"/>
      <c r="L100" s="355"/>
      <c r="M100" s="189"/>
      <c r="N100" s="141"/>
    </row>
    <row r="101" spans="1:14" s="180" customFormat="1" ht="28.5" customHeight="1" x14ac:dyDescent="0.25">
      <c r="A101" s="399" t="s">
        <v>442</v>
      </c>
      <c r="B101" s="181" t="s">
        <v>443</v>
      </c>
      <c r="C101" s="181" t="s">
        <v>449</v>
      </c>
      <c r="D101" s="189">
        <v>42000</v>
      </c>
      <c r="E101" s="136" t="s">
        <v>444</v>
      </c>
      <c r="F101" s="136" t="s">
        <v>444</v>
      </c>
      <c r="G101" s="138"/>
      <c r="H101" s="184"/>
      <c r="I101" s="184"/>
      <c r="J101" s="189">
        <v>42000</v>
      </c>
      <c r="K101" s="136" t="s">
        <v>98</v>
      </c>
      <c r="L101" s="342" t="s">
        <v>431</v>
      </c>
      <c r="M101" s="189">
        <v>42000</v>
      </c>
      <c r="N101" s="141"/>
    </row>
    <row r="102" spans="1:14" s="180" customFormat="1" ht="28.5" customHeight="1" x14ac:dyDescent="0.25">
      <c r="A102" s="399"/>
      <c r="B102" s="181"/>
      <c r="C102" s="181" t="s">
        <v>427</v>
      </c>
      <c r="D102" s="189">
        <f>SUM(D101)</f>
        <v>42000</v>
      </c>
      <c r="E102" s="136"/>
      <c r="F102" s="137"/>
      <c r="G102" s="138"/>
      <c r="H102" s="184"/>
      <c r="I102" s="184"/>
      <c r="J102" s="189">
        <f>SUM(J101)</f>
        <v>42000</v>
      </c>
      <c r="K102" s="182"/>
      <c r="L102" s="355"/>
      <c r="M102" s="189">
        <f>SUM(M101)</f>
        <v>42000</v>
      </c>
      <c r="N102" s="141"/>
    </row>
    <row r="103" spans="1:14" s="180" customFormat="1" ht="18" customHeight="1" x14ac:dyDescent="0.25">
      <c r="A103" s="399"/>
      <c r="B103" s="181"/>
      <c r="C103" s="181"/>
      <c r="D103" s="189"/>
      <c r="E103" s="136"/>
      <c r="F103" s="137"/>
      <c r="G103" s="138"/>
      <c r="H103" s="184"/>
      <c r="I103" s="184"/>
      <c r="J103" s="189"/>
      <c r="K103" s="182"/>
      <c r="L103" s="355"/>
      <c r="M103" s="189"/>
      <c r="N103" s="141"/>
    </row>
    <row r="104" spans="1:14" s="180" customFormat="1" ht="30.75" customHeight="1" x14ac:dyDescent="0.25">
      <c r="A104" s="399" t="s">
        <v>445</v>
      </c>
      <c r="B104" s="181" t="s">
        <v>446</v>
      </c>
      <c r="C104" s="181" t="s">
        <v>447</v>
      </c>
      <c r="D104" s="189">
        <v>972812.5</v>
      </c>
      <c r="E104" s="136" t="s">
        <v>448</v>
      </c>
      <c r="F104" s="136" t="s">
        <v>448</v>
      </c>
      <c r="G104" s="138"/>
      <c r="H104" s="184"/>
      <c r="I104" s="184"/>
      <c r="J104" s="189">
        <v>972812.5</v>
      </c>
      <c r="K104" s="391" t="s">
        <v>461</v>
      </c>
      <c r="L104" s="188" t="s">
        <v>462</v>
      </c>
      <c r="M104" s="189">
        <v>972812.5</v>
      </c>
      <c r="N104" s="141"/>
    </row>
    <row r="105" spans="1:14" s="180" customFormat="1" ht="30.75" customHeight="1" x14ac:dyDescent="0.25">
      <c r="A105" s="399"/>
      <c r="B105" s="181"/>
      <c r="C105" s="181" t="s">
        <v>427</v>
      </c>
      <c r="D105" s="189">
        <f>SUM(D104)</f>
        <v>972812.5</v>
      </c>
      <c r="E105" s="136"/>
      <c r="F105" s="137"/>
      <c r="G105" s="138"/>
      <c r="H105" s="184"/>
      <c r="I105" s="184"/>
      <c r="J105" s="189">
        <f>SUM(J104)</f>
        <v>972812.5</v>
      </c>
      <c r="K105" s="182"/>
      <c r="L105" s="355"/>
      <c r="M105" s="189">
        <f>SUM(M104)</f>
        <v>972812.5</v>
      </c>
      <c r="N105" s="141" t="s">
        <v>401</v>
      </c>
    </row>
    <row r="106" spans="1:14" s="180" customFormat="1" ht="12.75" customHeight="1" x14ac:dyDescent="0.25">
      <c r="A106" s="399"/>
      <c r="B106" s="181"/>
      <c r="C106" s="181"/>
      <c r="D106" s="189"/>
      <c r="E106" s="136"/>
      <c r="F106" s="137"/>
      <c r="G106" s="138"/>
      <c r="H106" s="184"/>
      <c r="I106" s="184"/>
      <c r="J106" s="189"/>
      <c r="K106" s="182"/>
      <c r="L106" s="355"/>
      <c r="M106" s="189"/>
      <c r="N106" s="141"/>
    </row>
    <row r="107" spans="1:14" s="180" customFormat="1" ht="30.75" customHeight="1" x14ac:dyDescent="0.25">
      <c r="A107" s="399" t="s">
        <v>404</v>
      </c>
      <c r="B107" s="181" t="s">
        <v>407</v>
      </c>
      <c r="C107" s="181" t="s">
        <v>165</v>
      </c>
      <c r="D107" s="189">
        <v>5057000</v>
      </c>
      <c r="E107" s="136" t="s">
        <v>44</v>
      </c>
      <c r="F107" s="138">
        <v>44510</v>
      </c>
      <c r="G107" s="138">
        <v>44510</v>
      </c>
      <c r="H107" s="184"/>
      <c r="I107" s="184"/>
      <c r="J107" s="189">
        <v>5057000</v>
      </c>
      <c r="K107" s="182" t="s">
        <v>204</v>
      </c>
      <c r="L107" s="188" t="s">
        <v>405</v>
      </c>
      <c r="M107" s="268">
        <v>5057000</v>
      </c>
      <c r="N107" s="141" t="s">
        <v>401</v>
      </c>
    </row>
    <row r="108" spans="1:14" s="180" customFormat="1" ht="35.25" customHeight="1" x14ac:dyDescent="0.25">
      <c r="A108" s="399" t="s">
        <v>406</v>
      </c>
      <c r="B108" s="181" t="s">
        <v>407</v>
      </c>
      <c r="C108" s="181" t="s">
        <v>165</v>
      </c>
      <c r="D108" s="189">
        <v>1752000</v>
      </c>
      <c r="E108" s="136" t="s">
        <v>44</v>
      </c>
      <c r="F108" s="137">
        <v>44206</v>
      </c>
      <c r="G108" s="137">
        <v>44206</v>
      </c>
      <c r="H108" s="184"/>
      <c r="I108" s="184"/>
      <c r="J108" s="189">
        <v>1752000</v>
      </c>
      <c r="K108" s="182" t="s">
        <v>204</v>
      </c>
      <c r="L108" s="355" t="s">
        <v>405</v>
      </c>
      <c r="M108" s="189">
        <v>1752000</v>
      </c>
      <c r="N108" s="141" t="s">
        <v>401</v>
      </c>
    </row>
    <row r="109" spans="1:14" s="180" customFormat="1" ht="29.25" customHeight="1" x14ac:dyDescent="0.25">
      <c r="A109" s="399"/>
      <c r="B109" s="181"/>
      <c r="C109" s="181" t="s">
        <v>261</v>
      </c>
      <c r="D109" s="189">
        <f>SUM(D107:D108)</f>
        <v>6809000</v>
      </c>
      <c r="E109" s="136"/>
      <c r="F109" s="137"/>
      <c r="G109" s="138"/>
      <c r="H109" s="184"/>
      <c r="I109" s="184"/>
      <c r="J109" s="189">
        <f>SUM(J107:J108)</f>
        <v>6809000</v>
      </c>
      <c r="K109" s="182"/>
      <c r="L109" s="355"/>
      <c r="M109" s="189">
        <f>SUM(M107:M108)</f>
        <v>6809000</v>
      </c>
      <c r="N109" s="141" t="s">
        <v>401</v>
      </c>
    </row>
    <row r="110" spans="1:14" s="180" customFormat="1" ht="14.25" customHeight="1" x14ac:dyDescent="0.25">
      <c r="A110" s="399"/>
      <c r="B110" s="181"/>
      <c r="C110" s="181"/>
      <c r="D110" s="189"/>
      <c r="E110" s="136"/>
      <c r="F110" s="137"/>
      <c r="G110" s="138"/>
      <c r="H110" s="184"/>
      <c r="I110" s="184"/>
      <c r="J110" s="189"/>
      <c r="K110" s="182"/>
      <c r="L110" s="355"/>
      <c r="M110" s="189"/>
      <c r="N110" s="141"/>
    </row>
    <row r="111" spans="1:14" s="180" customFormat="1" ht="34.5" customHeight="1" x14ac:dyDescent="0.25">
      <c r="A111" s="399" t="s">
        <v>369</v>
      </c>
      <c r="B111" s="181" t="s">
        <v>222</v>
      </c>
      <c r="C111" s="181" t="s">
        <v>370</v>
      </c>
      <c r="D111" s="189">
        <v>8516.4500000000007</v>
      </c>
      <c r="E111" s="136" t="s">
        <v>44</v>
      </c>
      <c r="F111" s="137" t="s">
        <v>371</v>
      </c>
      <c r="G111" s="138" t="s">
        <v>371</v>
      </c>
      <c r="H111" s="184"/>
      <c r="I111" s="184"/>
      <c r="J111" s="189">
        <v>8516.4500000000007</v>
      </c>
      <c r="K111" s="182" t="s">
        <v>114</v>
      </c>
      <c r="L111" s="355" t="s">
        <v>224</v>
      </c>
      <c r="M111" s="189">
        <v>8516.4500000000007</v>
      </c>
      <c r="N111" s="141" t="s">
        <v>401</v>
      </c>
    </row>
    <row r="112" spans="1:14" s="180" customFormat="1" ht="20.25" customHeight="1" x14ac:dyDescent="0.25">
      <c r="A112" s="399"/>
      <c r="B112" s="181"/>
      <c r="C112" s="181" t="s">
        <v>261</v>
      </c>
      <c r="D112" s="189">
        <f>SUM(D111)</f>
        <v>8516.4500000000007</v>
      </c>
      <c r="E112" s="136"/>
      <c r="F112" s="137"/>
      <c r="G112" s="138"/>
      <c r="H112" s="184"/>
      <c r="I112" s="184"/>
      <c r="J112" s="189">
        <f>SUM(J111)</f>
        <v>8516.4500000000007</v>
      </c>
      <c r="K112" s="182"/>
      <c r="L112" s="355"/>
      <c r="M112" s="189">
        <f>SUM(M111)</f>
        <v>8516.4500000000007</v>
      </c>
      <c r="N112" s="141" t="s">
        <v>401</v>
      </c>
    </row>
    <row r="113" spans="1:14" s="180" customFormat="1" ht="20.25" customHeight="1" x14ac:dyDescent="0.25">
      <c r="A113" s="399"/>
      <c r="B113" s="181"/>
      <c r="C113" s="181"/>
      <c r="D113" s="189"/>
      <c r="E113" s="136"/>
      <c r="F113" s="137"/>
      <c r="G113" s="138"/>
      <c r="H113" s="184"/>
      <c r="I113" s="184"/>
      <c r="J113" s="189"/>
      <c r="K113" s="182"/>
      <c r="L113" s="355"/>
      <c r="M113" s="189"/>
      <c r="N113" s="141" t="s">
        <v>401</v>
      </c>
    </row>
    <row r="114" spans="1:14" s="180" customFormat="1" ht="28.5" customHeight="1" x14ac:dyDescent="0.25">
      <c r="A114" s="399" t="s">
        <v>254</v>
      </c>
      <c r="B114" s="181" t="s">
        <v>409</v>
      </c>
      <c r="C114" s="181" t="s">
        <v>410</v>
      </c>
      <c r="D114" s="189">
        <v>52923</v>
      </c>
      <c r="E114" s="136" t="s">
        <v>44</v>
      </c>
      <c r="F114" s="137" t="s">
        <v>257</v>
      </c>
      <c r="G114" s="137" t="s">
        <v>257</v>
      </c>
      <c r="H114" s="184"/>
      <c r="I114" s="184"/>
      <c r="J114" s="189">
        <v>52923</v>
      </c>
      <c r="K114" s="182" t="s">
        <v>258</v>
      </c>
      <c r="L114" s="355" t="s">
        <v>259</v>
      </c>
      <c r="M114" s="189">
        <v>52923</v>
      </c>
      <c r="N114" s="141" t="s">
        <v>401</v>
      </c>
    </row>
    <row r="115" spans="1:14" s="180" customFormat="1" ht="28.5" customHeight="1" x14ac:dyDescent="0.25">
      <c r="A115" s="399"/>
      <c r="B115" s="181"/>
      <c r="C115" s="181" t="s">
        <v>261</v>
      </c>
      <c r="D115" s="189">
        <v>52923</v>
      </c>
      <c r="E115" s="136"/>
      <c r="F115" s="137"/>
      <c r="G115" s="137"/>
      <c r="H115" s="184"/>
      <c r="I115" s="184"/>
      <c r="J115" s="189">
        <v>52923</v>
      </c>
      <c r="K115" s="182"/>
      <c r="L115" s="355"/>
      <c r="M115" s="189">
        <v>52923</v>
      </c>
      <c r="N115" s="141" t="s">
        <v>401</v>
      </c>
    </row>
    <row r="116" spans="1:14" s="180" customFormat="1" ht="28.5" customHeight="1" x14ac:dyDescent="0.25">
      <c r="A116" s="399"/>
      <c r="B116" s="181"/>
      <c r="C116" s="181"/>
      <c r="D116" s="189"/>
      <c r="E116" s="136"/>
      <c r="F116" s="137"/>
      <c r="G116" s="137"/>
      <c r="H116" s="184"/>
      <c r="I116" s="184"/>
      <c r="J116" s="189"/>
      <c r="K116" s="182"/>
      <c r="L116" s="355"/>
      <c r="M116" s="189"/>
      <c r="N116" s="141" t="s">
        <v>401</v>
      </c>
    </row>
    <row r="117" spans="1:14" s="180" customFormat="1" ht="27" customHeight="1" x14ac:dyDescent="0.25">
      <c r="A117" s="399" t="s">
        <v>411</v>
      </c>
      <c r="B117" s="181" t="s">
        <v>412</v>
      </c>
      <c r="C117" s="181" t="s">
        <v>413</v>
      </c>
      <c r="D117" s="189">
        <v>288170.02</v>
      </c>
      <c r="E117" s="136" t="s">
        <v>44</v>
      </c>
      <c r="F117" s="137" t="s">
        <v>414</v>
      </c>
      <c r="G117" s="137" t="s">
        <v>414</v>
      </c>
      <c r="H117" s="184"/>
      <c r="I117" s="184"/>
      <c r="J117" s="189">
        <v>288170.02</v>
      </c>
      <c r="K117" s="182" t="s">
        <v>290</v>
      </c>
      <c r="L117" s="355" t="s">
        <v>147</v>
      </c>
      <c r="M117" s="189">
        <v>288170.02</v>
      </c>
      <c r="N117" s="141" t="s">
        <v>401</v>
      </c>
    </row>
    <row r="118" spans="1:14" s="180" customFormat="1" ht="18.75" customHeight="1" x14ac:dyDescent="0.25">
      <c r="A118" s="399"/>
      <c r="B118" s="181"/>
      <c r="C118" s="181" t="s">
        <v>261</v>
      </c>
      <c r="D118" s="189">
        <v>288170.02</v>
      </c>
      <c r="E118" s="136"/>
      <c r="F118" s="137"/>
      <c r="G118" s="138"/>
      <c r="H118" s="184"/>
      <c r="I118" s="184"/>
      <c r="J118" s="189">
        <v>288170.02</v>
      </c>
      <c r="K118" s="182"/>
      <c r="L118" s="355"/>
      <c r="M118" s="189">
        <v>288170.02</v>
      </c>
      <c r="N118" s="141" t="s">
        <v>401</v>
      </c>
    </row>
    <row r="119" spans="1:14" s="180" customFormat="1" ht="23.25" customHeight="1" x14ac:dyDescent="0.25">
      <c r="A119" s="399"/>
      <c r="B119" s="181"/>
      <c r="C119" s="181"/>
      <c r="D119" s="189"/>
      <c r="E119" s="136"/>
      <c r="F119" s="137"/>
      <c r="G119" s="138"/>
      <c r="H119" s="184"/>
      <c r="I119" s="184"/>
      <c r="J119" s="189"/>
      <c r="K119" s="182"/>
      <c r="L119" s="355"/>
      <c r="M119" s="189"/>
      <c r="N119" s="141" t="s">
        <v>401</v>
      </c>
    </row>
    <row r="120" spans="1:14" s="180" customFormat="1" ht="24.75" customHeight="1" x14ac:dyDescent="0.25">
      <c r="A120" s="399" t="s">
        <v>389</v>
      </c>
      <c r="B120" s="181" t="s">
        <v>397</v>
      </c>
      <c r="C120" s="181" t="s">
        <v>390</v>
      </c>
      <c r="D120" s="189">
        <v>1319382</v>
      </c>
      <c r="E120" s="136" t="s">
        <v>44</v>
      </c>
      <c r="F120" s="137">
        <v>44478</v>
      </c>
      <c r="G120" s="137">
        <v>44478</v>
      </c>
      <c r="H120" s="184"/>
      <c r="I120" s="184"/>
      <c r="J120" s="189">
        <v>1319382</v>
      </c>
      <c r="K120" s="182" t="s">
        <v>202</v>
      </c>
      <c r="L120" s="355" t="s">
        <v>216</v>
      </c>
      <c r="M120" s="189">
        <v>1319382</v>
      </c>
      <c r="N120" s="141" t="s">
        <v>401</v>
      </c>
    </row>
    <row r="121" spans="1:14" s="180" customFormat="1" ht="33.75" customHeight="1" x14ac:dyDescent="0.25">
      <c r="A121" s="399" t="s">
        <v>391</v>
      </c>
      <c r="B121" s="181" t="s">
        <v>397</v>
      </c>
      <c r="C121" s="181" t="s">
        <v>392</v>
      </c>
      <c r="D121" s="189">
        <v>294372</v>
      </c>
      <c r="E121" s="136" t="s">
        <v>44</v>
      </c>
      <c r="F121" s="137" t="s">
        <v>393</v>
      </c>
      <c r="G121" s="137" t="s">
        <v>393</v>
      </c>
      <c r="H121" s="184"/>
      <c r="I121" s="184"/>
      <c r="J121" s="189">
        <v>294372</v>
      </c>
      <c r="K121" s="182" t="s">
        <v>202</v>
      </c>
      <c r="L121" s="355" t="s">
        <v>216</v>
      </c>
      <c r="M121" s="189">
        <v>294372</v>
      </c>
      <c r="N121" s="141" t="s">
        <v>401</v>
      </c>
    </row>
    <row r="122" spans="1:14" s="180" customFormat="1" ht="26.25" customHeight="1" x14ac:dyDescent="0.25">
      <c r="A122" s="399"/>
      <c r="B122" s="181"/>
      <c r="C122" s="181" t="s">
        <v>261</v>
      </c>
      <c r="D122" s="189">
        <f>SUM(D120:D121)</f>
        <v>1613754</v>
      </c>
      <c r="E122" s="136"/>
      <c r="F122" s="137"/>
      <c r="G122" s="138"/>
      <c r="H122" s="184"/>
      <c r="I122" s="184"/>
      <c r="J122" s="189">
        <f>SUM(J120:J121)</f>
        <v>1613754</v>
      </c>
      <c r="K122" s="182"/>
      <c r="L122" s="355"/>
      <c r="M122" s="189">
        <f>SUM(M120:M121)</f>
        <v>1613754</v>
      </c>
      <c r="N122" s="141" t="s">
        <v>401</v>
      </c>
    </row>
    <row r="123" spans="1:14" s="180" customFormat="1" ht="21" customHeight="1" x14ac:dyDescent="0.25">
      <c r="A123" s="399"/>
      <c r="B123" s="181"/>
      <c r="C123" s="181"/>
      <c r="D123" s="189"/>
      <c r="E123" s="136"/>
      <c r="F123" s="137"/>
      <c r="G123" s="138"/>
      <c r="H123" s="184"/>
      <c r="I123" s="184"/>
      <c r="J123" s="189"/>
      <c r="K123" s="182"/>
      <c r="L123" s="355"/>
      <c r="M123" s="189"/>
      <c r="N123" s="141"/>
    </row>
    <row r="124" spans="1:14" s="180" customFormat="1" ht="31.5" customHeight="1" x14ac:dyDescent="0.25">
      <c r="A124" s="399" t="s">
        <v>415</v>
      </c>
      <c r="B124" s="181" t="s">
        <v>416</v>
      </c>
      <c r="C124" s="181" t="s">
        <v>417</v>
      </c>
      <c r="D124" s="189">
        <v>80000</v>
      </c>
      <c r="E124" s="136" t="s">
        <v>44</v>
      </c>
      <c r="F124" s="137" t="s">
        <v>418</v>
      </c>
      <c r="G124" s="138" t="s">
        <v>418</v>
      </c>
      <c r="H124" s="184"/>
      <c r="I124" s="184"/>
      <c r="J124" s="189">
        <v>80000</v>
      </c>
      <c r="K124" s="294" t="s">
        <v>419</v>
      </c>
      <c r="L124" s="355" t="s">
        <v>420</v>
      </c>
      <c r="M124" s="189">
        <v>80000</v>
      </c>
      <c r="N124" s="141" t="s">
        <v>401</v>
      </c>
    </row>
    <row r="125" spans="1:14" s="180" customFormat="1" ht="31.5" customHeight="1" x14ac:dyDescent="0.25">
      <c r="A125" s="399"/>
      <c r="B125" s="181"/>
      <c r="C125" s="181" t="s">
        <v>261</v>
      </c>
      <c r="D125" s="189">
        <f>SUM(D124)</f>
        <v>80000</v>
      </c>
      <c r="E125" s="136"/>
      <c r="F125" s="137"/>
      <c r="G125" s="138"/>
      <c r="H125" s="184"/>
      <c r="I125" s="184"/>
      <c r="J125" s="189">
        <f>SUM(J124)</f>
        <v>80000</v>
      </c>
      <c r="K125" s="182"/>
      <c r="L125" s="355"/>
      <c r="M125" s="189">
        <f>SUM(M124)</f>
        <v>80000</v>
      </c>
      <c r="N125" s="141" t="s">
        <v>401</v>
      </c>
    </row>
    <row r="126" spans="1:14" s="180" customFormat="1" ht="21.75" customHeight="1" x14ac:dyDescent="0.25">
      <c r="A126" s="399"/>
      <c r="B126" s="181"/>
      <c r="C126" s="181"/>
      <c r="D126" s="189"/>
      <c r="E126" s="136"/>
      <c r="F126" s="137"/>
      <c r="G126" s="138"/>
      <c r="H126" s="184"/>
      <c r="I126" s="184"/>
      <c r="J126" s="189"/>
      <c r="K126" s="182"/>
      <c r="L126" s="355"/>
      <c r="M126" s="189"/>
      <c r="N126" s="141"/>
    </row>
    <row r="127" spans="1:14" s="180" customFormat="1" ht="30" customHeight="1" x14ac:dyDescent="0.25">
      <c r="A127" s="399" t="s">
        <v>372</v>
      </c>
      <c r="B127" s="181" t="s">
        <v>373</v>
      </c>
      <c r="C127" s="181" t="s">
        <v>370</v>
      </c>
      <c r="D127" s="189">
        <v>10624.65</v>
      </c>
      <c r="E127" s="136" t="s">
        <v>44</v>
      </c>
      <c r="F127" s="137" t="s">
        <v>374</v>
      </c>
      <c r="G127" s="138" t="s">
        <v>374</v>
      </c>
      <c r="H127" s="184"/>
      <c r="I127" s="184"/>
      <c r="J127" s="189">
        <v>10624.65</v>
      </c>
      <c r="K127" s="182" t="s">
        <v>114</v>
      </c>
      <c r="L127" s="355" t="s">
        <v>224</v>
      </c>
      <c r="M127" s="189">
        <v>10624.65</v>
      </c>
      <c r="N127" s="141" t="s">
        <v>401</v>
      </c>
    </row>
    <row r="128" spans="1:14" s="180" customFormat="1" ht="28.5" customHeight="1" x14ac:dyDescent="0.25">
      <c r="A128" s="399"/>
      <c r="B128" s="181"/>
      <c r="C128" s="181" t="s">
        <v>261</v>
      </c>
      <c r="D128" s="189">
        <f>SUM(D127)</f>
        <v>10624.65</v>
      </c>
      <c r="E128" s="136"/>
      <c r="F128" s="137"/>
      <c r="G128" s="138"/>
      <c r="H128" s="184"/>
      <c r="I128" s="184"/>
      <c r="J128" s="189">
        <f>SUM(J127)</f>
        <v>10624.65</v>
      </c>
      <c r="K128" s="182"/>
      <c r="L128" s="355"/>
      <c r="M128" s="189">
        <f>SUM(M127)</f>
        <v>10624.65</v>
      </c>
      <c r="N128" s="141" t="s">
        <v>401</v>
      </c>
    </row>
    <row r="129" spans="1:15" s="180" customFormat="1" ht="21" customHeight="1" x14ac:dyDescent="0.25">
      <c r="A129" s="399"/>
      <c r="B129" s="181"/>
      <c r="C129" s="181"/>
      <c r="D129" s="189"/>
      <c r="E129" s="136"/>
      <c r="F129" s="137"/>
      <c r="G129" s="138"/>
      <c r="H129" s="184"/>
      <c r="I129" s="184"/>
      <c r="J129" s="189"/>
      <c r="K129" s="182"/>
      <c r="L129" s="355"/>
      <c r="M129" s="189"/>
      <c r="N129" s="141"/>
    </row>
    <row r="130" spans="1:15" s="180" customFormat="1" ht="21.75" customHeight="1" x14ac:dyDescent="0.25">
      <c r="A130" s="399" t="s">
        <v>377</v>
      </c>
      <c r="B130" s="181" t="s">
        <v>378</v>
      </c>
      <c r="C130" s="181" t="s">
        <v>379</v>
      </c>
      <c r="D130" s="189">
        <v>562560</v>
      </c>
      <c r="E130" s="136" t="s">
        <v>44</v>
      </c>
      <c r="F130" s="137" t="s">
        <v>317</v>
      </c>
      <c r="G130" s="137" t="s">
        <v>317</v>
      </c>
      <c r="H130" s="184"/>
      <c r="I130" s="184"/>
      <c r="J130" s="189">
        <v>562560</v>
      </c>
      <c r="K130" s="136" t="s">
        <v>19</v>
      </c>
      <c r="L130" s="342" t="s">
        <v>20</v>
      </c>
      <c r="M130" s="189">
        <v>562560</v>
      </c>
      <c r="N130" s="141" t="s">
        <v>401</v>
      </c>
    </row>
    <row r="131" spans="1:15" s="180" customFormat="1" ht="24" customHeight="1" x14ac:dyDescent="0.25">
      <c r="A131" s="399"/>
      <c r="B131" s="181"/>
      <c r="C131" s="181" t="s">
        <v>261</v>
      </c>
      <c r="D131" s="189">
        <v>562560</v>
      </c>
      <c r="E131" s="136"/>
      <c r="F131" s="137"/>
      <c r="G131" s="138"/>
      <c r="H131" s="184"/>
      <c r="I131" s="184"/>
      <c r="J131" s="189">
        <v>562560</v>
      </c>
      <c r="K131" s="182"/>
      <c r="L131" s="355"/>
      <c r="M131" s="189">
        <v>562560</v>
      </c>
      <c r="N131" s="141" t="s">
        <v>401</v>
      </c>
    </row>
    <row r="132" spans="1:15" s="180" customFormat="1" ht="15" x14ac:dyDescent="0.25">
      <c r="A132" s="399"/>
      <c r="B132" s="181"/>
      <c r="C132" s="181"/>
      <c r="D132" s="189"/>
      <c r="E132" s="136"/>
      <c r="F132" s="137"/>
      <c r="G132" s="138"/>
      <c r="H132" s="184"/>
      <c r="I132" s="184"/>
      <c r="J132" s="189"/>
      <c r="K132" s="182"/>
      <c r="L132" s="355"/>
      <c r="M132" s="189"/>
      <c r="N132" s="141" t="s">
        <v>401</v>
      </c>
    </row>
    <row r="133" spans="1:15" s="180" customFormat="1" ht="24.75" customHeight="1" x14ac:dyDescent="0.25">
      <c r="A133" s="399" t="s">
        <v>282</v>
      </c>
      <c r="B133" s="181" t="s">
        <v>183</v>
      </c>
      <c r="C133" s="181" t="s">
        <v>184</v>
      </c>
      <c r="D133" s="175">
        <v>389400</v>
      </c>
      <c r="E133" s="136" t="s">
        <v>44</v>
      </c>
      <c r="F133" s="137" t="s">
        <v>285</v>
      </c>
      <c r="G133" s="137" t="s">
        <v>285</v>
      </c>
      <c r="H133" s="184"/>
      <c r="I133" s="184"/>
      <c r="J133" s="175">
        <v>389400</v>
      </c>
      <c r="K133" s="181" t="s">
        <v>293</v>
      </c>
      <c r="L133" s="355" t="s">
        <v>294</v>
      </c>
      <c r="M133" s="189">
        <v>389400</v>
      </c>
      <c r="N133" s="141" t="s">
        <v>401</v>
      </c>
    </row>
    <row r="134" spans="1:15" s="180" customFormat="1" x14ac:dyDescent="0.25">
      <c r="A134" s="333"/>
      <c r="B134" s="181"/>
      <c r="C134" s="181" t="s">
        <v>261</v>
      </c>
      <c r="D134" s="189">
        <f>SUM(D132:D133)</f>
        <v>389400</v>
      </c>
      <c r="E134" s="136" t="s">
        <v>44</v>
      </c>
      <c r="F134" s="137"/>
      <c r="G134" s="138"/>
      <c r="H134" s="184"/>
      <c r="I134" s="184"/>
      <c r="J134" s="189">
        <f>SUM(J132:J133)</f>
        <v>389400</v>
      </c>
      <c r="K134" s="181"/>
      <c r="L134" s="355"/>
      <c r="M134" s="189">
        <f>SUM(M132:M133)</f>
        <v>389400</v>
      </c>
      <c r="N134" s="141" t="s">
        <v>401</v>
      </c>
    </row>
    <row r="135" spans="1:15" s="180" customFormat="1" x14ac:dyDescent="0.25">
      <c r="A135" s="333"/>
      <c r="B135" s="181"/>
      <c r="C135" s="181"/>
      <c r="D135" s="189"/>
      <c r="E135" s="136"/>
      <c r="F135" s="137"/>
      <c r="G135" s="138"/>
      <c r="H135" s="184"/>
      <c r="I135" s="184"/>
      <c r="K135" s="181"/>
      <c r="L135" s="355"/>
      <c r="M135" s="189"/>
      <c r="N135" s="141"/>
    </row>
    <row r="136" spans="1:15" s="180" customFormat="1" ht="24" customHeight="1" thickBot="1" x14ac:dyDescent="0.3">
      <c r="A136" s="334"/>
      <c r="B136" s="149"/>
      <c r="C136" s="150" t="s">
        <v>78</v>
      </c>
      <c r="D136" s="151">
        <f>D19+D62+D65+D69+D90+D102+D105+D53+D59+D73+D76+D79+D84+D96+D99+D109+D115+D118++D122+D125+D128+D131+D135+D112+D134</f>
        <v>18793842.819999997</v>
      </c>
      <c r="E136" s="152"/>
      <c r="F136" s="153"/>
      <c r="G136" s="154"/>
      <c r="H136" s="155"/>
      <c r="I136" s="155"/>
      <c r="J136" s="390">
        <v>18793842.82</v>
      </c>
      <c r="K136" s="150"/>
      <c r="L136" s="346"/>
      <c r="M136" s="151">
        <f>M19+M53+M59+M62+M65+M69+M73+M76+M79+M84+M90+M96+M99+M102+M105+M109+M112+M115+M118+M122+M125+M128+M131+M134</f>
        <v>18793842.819999997</v>
      </c>
      <c r="N136" s="293"/>
    </row>
    <row r="137" spans="1:15" s="180" customFormat="1" ht="24" customHeight="1" thickTop="1" x14ac:dyDescent="0.25">
      <c r="A137" s="334"/>
      <c r="B137" s="149"/>
      <c r="C137" s="150"/>
      <c r="D137" s="322"/>
      <c r="E137" s="152"/>
      <c r="F137" s="153"/>
      <c r="G137" s="154"/>
      <c r="H137" s="155"/>
      <c r="I137" s="155"/>
      <c r="J137" s="323"/>
      <c r="K137" s="150"/>
      <c r="L137" s="346"/>
      <c r="M137" s="322"/>
      <c r="N137" s="293"/>
    </row>
    <row r="138" spans="1:15" s="180" customFormat="1" ht="24" customHeight="1" x14ac:dyDescent="0.25">
      <c r="A138" s="334"/>
      <c r="B138" s="149"/>
      <c r="C138" s="150"/>
      <c r="D138" s="322"/>
      <c r="E138" s="152"/>
      <c r="F138" s="153"/>
      <c r="G138" s="154"/>
      <c r="H138" s="155"/>
      <c r="I138" s="155"/>
      <c r="J138" s="323"/>
      <c r="K138" s="150"/>
      <c r="L138" s="346"/>
      <c r="M138" s="322"/>
      <c r="N138" s="293"/>
    </row>
    <row r="139" spans="1:15" s="180" customFormat="1" ht="20.25" customHeight="1" x14ac:dyDescent="0.25">
      <c r="A139" s="334"/>
      <c r="B139" s="149"/>
      <c r="C139" s="150"/>
      <c r="D139" s="322"/>
      <c r="E139" s="152"/>
      <c r="F139" s="153"/>
      <c r="G139" s="154"/>
      <c r="H139" s="155"/>
      <c r="I139" s="155"/>
      <c r="J139" s="323"/>
      <c r="K139" s="150"/>
      <c r="L139" s="346"/>
      <c r="M139" s="322"/>
      <c r="N139" s="293"/>
    </row>
    <row r="140" spans="1:15" s="180" customFormat="1" ht="20.25" customHeight="1" x14ac:dyDescent="0.25">
      <c r="A140" s="334"/>
      <c r="B140" s="149"/>
      <c r="C140" s="149"/>
      <c r="D140" s="369"/>
      <c r="E140" s="160"/>
      <c r="F140" s="161"/>
      <c r="G140" s="162"/>
      <c r="H140" s="293"/>
      <c r="I140" s="293"/>
      <c r="J140" s="163"/>
      <c r="K140" s="149"/>
      <c r="L140" s="347"/>
      <c r="M140" s="165"/>
      <c r="N140" s="293"/>
    </row>
    <row r="141" spans="1:15" s="180" customFormat="1" ht="40.5" customHeight="1" x14ac:dyDescent="0.25">
      <c r="A141" s="432" t="s">
        <v>192</v>
      </c>
      <c r="B141" s="432"/>
      <c r="D141" s="434" t="s">
        <v>424</v>
      </c>
      <c r="E141" s="434"/>
      <c r="F141" s="387"/>
      <c r="H141" s="435" t="s">
        <v>399</v>
      </c>
      <c r="I141" s="435"/>
      <c r="J141" s="292"/>
      <c r="L141" s="388"/>
    </row>
    <row r="142" spans="1:15" s="180" customFormat="1" ht="20.25" customHeight="1" x14ac:dyDescent="0.25">
      <c r="A142" s="427" t="s">
        <v>193</v>
      </c>
      <c r="B142" s="427"/>
      <c r="D142" s="370" t="s">
        <v>400</v>
      </c>
      <c r="E142" s="370"/>
      <c r="H142" s="424" t="s">
        <v>11</v>
      </c>
      <c r="I142" s="424"/>
      <c r="J142" s="292"/>
      <c r="L142" s="433" t="s">
        <v>343</v>
      </c>
      <c r="M142" s="433"/>
      <c r="N142" s="433"/>
    </row>
    <row r="143" spans="1:15" s="180" customFormat="1" ht="20.25" customHeight="1" x14ac:dyDescent="0.25">
      <c r="A143" s="427" t="s">
        <v>76</v>
      </c>
      <c r="B143" s="427"/>
      <c r="D143" s="436" t="s">
        <v>12</v>
      </c>
      <c r="E143" s="436"/>
      <c r="H143" s="424" t="s">
        <v>12</v>
      </c>
      <c r="I143" s="424"/>
      <c r="J143" s="287"/>
      <c r="L143" s="424" t="s">
        <v>17</v>
      </c>
      <c r="M143" s="424"/>
      <c r="N143" s="424"/>
      <c r="O143" s="287"/>
    </row>
    <row r="144" spans="1:15" s="180" customFormat="1" x14ac:dyDescent="0.25">
      <c r="A144" s="389"/>
      <c r="L144" s="388"/>
      <c r="M144" s="287" t="s">
        <v>18</v>
      </c>
      <c r="N144" s="287"/>
    </row>
    <row r="145" spans="1:14" s="180" customFormat="1" x14ac:dyDescent="0.25">
      <c r="A145" s="389"/>
      <c r="L145" s="388"/>
    </row>
    <row r="146" spans="1:14" s="180" customFormat="1" x14ac:dyDescent="0.25">
      <c r="A146" s="389"/>
      <c r="L146" s="388"/>
    </row>
    <row r="147" spans="1:14" s="180" customFormat="1" x14ac:dyDescent="0.25">
      <c r="A147" s="389"/>
      <c r="L147" s="348"/>
    </row>
    <row r="148" spans="1:14" s="180" customFormat="1" x14ac:dyDescent="0.25">
      <c r="A148" s="389"/>
      <c r="L148" s="388"/>
    </row>
    <row r="149" spans="1:14" s="180" customFormat="1" ht="22.5" x14ac:dyDescent="0.25">
      <c r="A149" s="437"/>
      <c r="B149" s="437"/>
      <c r="C149" s="437"/>
      <c r="D149" s="437"/>
      <c r="E149" s="437"/>
      <c r="F149" s="437"/>
      <c r="G149" s="437"/>
      <c r="H149" s="437"/>
      <c r="I149" s="437"/>
      <c r="J149" s="437"/>
      <c r="K149" s="437"/>
      <c r="L149" s="437"/>
      <c r="M149" s="437"/>
      <c r="N149" s="437"/>
    </row>
    <row r="150" spans="1:14" s="180" customFormat="1" x14ac:dyDescent="0.25">
      <c r="A150" s="335"/>
      <c r="B150" s="297"/>
      <c r="C150" s="297"/>
      <c r="D150" s="298"/>
      <c r="E150" s="276"/>
      <c r="F150" s="277"/>
      <c r="G150" s="282"/>
      <c r="H150" s="276"/>
      <c r="I150" s="299"/>
      <c r="J150" s="298"/>
      <c r="K150" s="276"/>
      <c r="L150" s="350"/>
      <c r="M150" s="298"/>
      <c r="N150" s="272"/>
    </row>
    <row r="151" spans="1:14" s="180" customFormat="1" x14ac:dyDescent="0.25">
      <c r="A151" s="335"/>
      <c r="B151" s="297"/>
      <c r="C151" s="297"/>
      <c r="D151" s="298"/>
      <c r="E151" s="276"/>
      <c r="F151" s="277"/>
      <c r="G151" s="282"/>
      <c r="H151" s="276"/>
      <c r="I151" s="299"/>
      <c r="J151" s="298"/>
      <c r="K151" s="276"/>
      <c r="L151" s="350"/>
      <c r="M151" s="298"/>
      <c r="N151" s="272"/>
    </row>
    <row r="152" spans="1:14" s="180" customFormat="1" x14ac:dyDescent="0.25">
      <c r="A152" s="335"/>
      <c r="B152" s="297"/>
      <c r="C152" s="297"/>
      <c r="D152" s="298"/>
      <c r="E152" s="276"/>
      <c r="F152" s="277"/>
      <c r="G152" s="282"/>
      <c r="H152" s="276"/>
      <c r="I152" s="299"/>
      <c r="J152" s="298"/>
      <c r="K152" s="276"/>
      <c r="L152" s="350"/>
      <c r="M152" s="298"/>
      <c r="N152" s="272"/>
    </row>
    <row r="153" spans="1:14" s="180" customFormat="1" x14ac:dyDescent="0.25">
      <c r="A153" s="335"/>
      <c r="B153" s="297"/>
      <c r="C153" s="297"/>
      <c r="D153" s="298"/>
      <c r="E153" s="276"/>
      <c r="F153" s="277"/>
      <c r="G153" s="282"/>
      <c r="H153" s="276"/>
      <c r="I153" s="299"/>
      <c r="J153" s="298"/>
      <c r="K153" s="276"/>
      <c r="L153" s="351"/>
      <c r="M153" s="298"/>
      <c r="N153" s="272"/>
    </row>
    <row r="154" spans="1:14" s="180" customFormat="1" x14ac:dyDescent="0.25">
      <c r="A154" s="335"/>
      <c r="B154" s="297"/>
      <c r="C154" s="297"/>
      <c r="D154" s="298"/>
      <c r="E154" s="276"/>
      <c r="F154" s="277"/>
      <c r="G154" s="282"/>
      <c r="H154" s="276"/>
      <c r="I154" s="299"/>
      <c r="J154" s="298"/>
      <c r="K154" s="276"/>
      <c r="L154" s="351"/>
      <c r="M154" s="298"/>
      <c r="N154" s="272"/>
    </row>
    <row r="155" spans="1:14" s="180" customFormat="1" x14ac:dyDescent="0.25">
      <c r="A155" s="335"/>
      <c r="B155" s="304"/>
      <c r="C155" s="273"/>
      <c r="D155" s="298"/>
      <c r="E155" s="276"/>
      <c r="F155" s="277"/>
      <c r="G155" s="282"/>
      <c r="H155" s="305"/>
      <c r="I155" s="306"/>
      <c r="J155" s="307"/>
      <c r="K155" s="305"/>
      <c r="L155" s="351"/>
      <c r="M155" s="298"/>
      <c r="N155" s="272"/>
    </row>
    <row r="156" spans="1:14" s="180" customFormat="1" x14ac:dyDescent="0.25">
      <c r="A156" s="335"/>
      <c r="B156" s="304"/>
      <c r="C156" s="273"/>
      <c r="D156" s="298"/>
      <c r="E156" s="276"/>
      <c r="F156" s="277"/>
      <c r="G156" s="282"/>
      <c r="H156" s="305"/>
      <c r="I156" s="306"/>
      <c r="J156" s="307"/>
      <c r="K156" s="305"/>
      <c r="L156" s="351"/>
      <c r="M156" s="298"/>
      <c r="N156" s="272"/>
    </row>
    <row r="157" spans="1:14" s="180" customFormat="1" x14ac:dyDescent="0.25">
      <c r="A157" s="335"/>
      <c r="B157" s="304"/>
      <c r="C157" s="273"/>
      <c r="D157" s="298"/>
      <c r="E157" s="276"/>
      <c r="F157" s="277"/>
      <c r="G157" s="282"/>
      <c r="H157" s="305"/>
      <c r="I157" s="306"/>
      <c r="J157" s="307"/>
      <c r="K157" s="305"/>
      <c r="L157" s="351"/>
      <c r="M157" s="298"/>
      <c r="N157" s="272"/>
    </row>
    <row r="158" spans="1:14" s="180" customFormat="1" x14ac:dyDescent="0.25">
      <c r="A158" s="335"/>
      <c r="B158" s="304"/>
      <c r="C158" s="273"/>
      <c r="D158" s="298"/>
      <c r="E158" s="276"/>
      <c r="F158" s="277"/>
      <c r="G158" s="282"/>
      <c r="H158" s="305"/>
      <c r="I158" s="306"/>
      <c r="J158" s="307"/>
      <c r="K158" s="305"/>
      <c r="L158" s="351"/>
      <c r="M158" s="298"/>
      <c r="N158" s="272"/>
    </row>
    <row r="159" spans="1:14" s="180" customFormat="1" x14ac:dyDescent="0.25">
      <c r="A159" s="335"/>
      <c r="B159" s="304"/>
      <c r="C159" s="273"/>
      <c r="D159" s="298"/>
      <c r="E159" s="276"/>
      <c r="F159" s="277"/>
      <c r="G159" s="282"/>
      <c r="H159" s="305"/>
      <c r="I159" s="306"/>
      <c r="J159" s="307"/>
      <c r="K159" s="305"/>
      <c r="L159" s="351"/>
      <c r="M159" s="298"/>
      <c r="N159" s="272"/>
    </row>
    <row r="160" spans="1:14" s="180" customFormat="1" x14ac:dyDescent="0.25">
      <c r="A160" s="335"/>
      <c r="B160" s="304"/>
      <c r="C160" s="273"/>
      <c r="D160" s="298"/>
      <c r="E160" s="276"/>
      <c r="F160" s="277"/>
      <c r="G160" s="282"/>
      <c r="H160" s="305"/>
      <c r="I160" s="306"/>
      <c r="J160" s="307"/>
      <c r="K160" s="305"/>
      <c r="L160" s="351"/>
      <c r="M160" s="298"/>
      <c r="N160" s="272"/>
    </row>
    <row r="161" spans="1:14" s="180" customFormat="1" x14ac:dyDescent="0.25">
      <c r="A161" s="335"/>
      <c r="B161" s="304"/>
      <c r="C161" s="273"/>
      <c r="D161" s="298"/>
      <c r="E161" s="276"/>
      <c r="F161" s="277"/>
      <c r="G161" s="282"/>
      <c r="H161" s="305"/>
      <c r="I161" s="306"/>
      <c r="J161" s="307"/>
      <c r="K161" s="305"/>
      <c r="L161" s="351"/>
      <c r="M161" s="298"/>
      <c r="N161" s="272"/>
    </row>
    <row r="162" spans="1:14" s="180" customFormat="1" x14ac:dyDescent="0.25">
      <c r="A162" s="335"/>
      <c r="B162" s="304"/>
      <c r="C162" s="273"/>
      <c r="D162" s="298"/>
      <c r="E162" s="276"/>
      <c r="F162" s="277"/>
      <c r="G162" s="282"/>
      <c r="H162" s="305"/>
      <c r="I162" s="306"/>
      <c r="J162" s="307"/>
      <c r="K162" s="305"/>
      <c r="L162" s="351"/>
      <c r="M162" s="298"/>
      <c r="N162" s="272"/>
    </row>
    <row r="163" spans="1:14" s="180" customFormat="1" x14ac:dyDescent="0.25">
      <c r="A163" s="335"/>
      <c r="B163" s="304"/>
      <c r="C163" s="297"/>
      <c r="D163" s="298"/>
      <c r="E163" s="276"/>
      <c r="F163" s="277"/>
      <c r="G163" s="282"/>
      <c r="H163" s="276"/>
      <c r="I163" s="299"/>
      <c r="J163" s="298"/>
      <c r="K163" s="276"/>
      <c r="L163" s="351"/>
      <c r="M163" s="298"/>
      <c r="N163" s="272"/>
    </row>
    <row r="164" spans="1:14" s="180" customFormat="1" x14ac:dyDescent="0.25">
      <c r="A164" s="335"/>
      <c r="B164" s="304"/>
      <c r="C164" s="297"/>
      <c r="D164" s="298"/>
      <c r="E164" s="276"/>
      <c r="F164" s="277"/>
      <c r="G164" s="282"/>
      <c r="H164" s="305"/>
      <c r="I164" s="306"/>
      <c r="J164" s="307"/>
      <c r="K164" s="305"/>
      <c r="L164" s="351"/>
      <c r="M164" s="298"/>
      <c r="N164" s="272"/>
    </row>
    <row r="165" spans="1:14" s="180" customFormat="1" x14ac:dyDescent="0.25">
      <c r="A165" s="335"/>
      <c r="B165" s="304"/>
      <c r="C165" s="297"/>
      <c r="D165" s="298"/>
      <c r="E165" s="276"/>
      <c r="F165" s="277"/>
      <c r="G165" s="282"/>
      <c r="H165" s="276"/>
      <c r="I165" s="299"/>
      <c r="J165" s="298"/>
      <c r="K165" s="276"/>
      <c r="L165" s="351"/>
      <c r="M165" s="298"/>
      <c r="N165" s="272"/>
    </row>
    <row r="166" spans="1:14" s="180" customFormat="1" x14ac:dyDescent="0.25">
      <c r="A166" s="335"/>
      <c r="B166" s="304"/>
      <c r="C166" s="297"/>
      <c r="D166" s="298"/>
      <c r="E166" s="276"/>
      <c r="F166" s="277"/>
      <c r="G166" s="282"/>
      <c r="H166" s="276"/>
      <c r="I166" s="299"/>
      <c r="J166" s="298"/>
      <c r="K166" s="276"/>
      <c r="L166" s="350"/>
      <c r="M166" s="298"/>
      <c r="N166" s="272"/>
    </row>
    <row r="167" spans="1:14" s="180" customFormat="1" x14ac:dyDescent="0.25">
      <c r="A167" s="335"/>
      <c r="B167" s="304"/>
      <c r="C167" s="297"/>
      <c r="D167" s="275"/>
      <c r="E167" s="276"/>
      <c r="F167" s="277"/>
      <c r="G167" s="282"/>
      <c r="H167" s="276"/>
      <c r="I167" s="299"/>
      <c r="J167" s="275"/>
      <c r="K167" s="276"/>
      <c r="L167" s="350"/>
      <c r="M167" s="275"/>
      <c r="N167" s="272"/>
    </row>
    <row r="168" spans="1:14" s="180" customFormat="1" x14ac:dyDescent="0.25">
      <c r="A168" s="335"/>
      <c r="B168" s="304"/>
      <c r="C168" s="297"/>
      <c r="D168" s="298"/>
      <c r="E168" s="276"/>
      <c r="F168" s="277"/>
      <c r="G168" s="282"/>
      <c r="H168" s="276"/>
      <c r="I168" s="299"/>
      <c r="J168" s="298"/>
      <c r="K168" s="276"/>
      <c r="L168" s="350"/>
      <c r="M168" s="298"/>
      <c r="N168" s="272"/>
    </row>
    <row r="169" spans="1:14" s="180" customFormat="1" x14ac:dyDescent="0.25">
      <c r="A169" s="335"/>
      <c r="B169" s="274"/>
      <c r="C169" s="274"/>
      <c r="D169" s="275"/>
      <c r="E169" s="276"/>
      <c r="F169" s="277"/>
      <c r="G169" s="277"/>
      <c r="H169" s="278"/>
      <c r="I169" s="278"/>
      <c r="J169" s="298"/>
      <c r="K169" s="276"/>
      <c r="L169" s="351"/>
      <c r="M169" s="308"/>
      <c r="N169" s="272"/>
    </row>
    <row r="170" spans="1:14" s="180" customFormat="1" x14ac:dyDescent="0.25">
      <c r="A170" s="335"/>
      <c r="B170" s="274"/>
      <c r="C170" s="274"/>
      <c r="D170" s="275"/>
      <c r="E170" s="276"/>
      <c r="F170" s="277"/>
      <c r="G170" s="282"/>
      <c r="H170" s="278"/>
      <c r="I170" s="278"/>
      <c r="J170" s="298"/>
      <c r="K170" s="305"/>
      <c r="L170" s="351"/>
      <c r="M170" s="308"/>
      <c r="N170" s="272"/>
    </row>
    <row r="171" spans="1:14" s="180" customFormat="1" x14ac:dyDescent="0.25">
      <c r="A171" s="335"/>
      <c r="B171" s="274"/>
      <c r="C171" s="274"/>
      <c r="D171" s="275"/>
      <c r="E171" s="276"/>
      <c r="F171" s="277"/>
      <c r="G171" s="282"/>
      <c r="H171" s="278"/>
      <c r="I171" s="278"/>
      <c r="J171" s="298"/>
      <c r="K171" s="305"/>
      <c r="L171" s="351"/>
      <c r="M171" s="308"/>
      <c r="N171" s="272"/>
    </row>
    <row r="172" spans="1:14" s="180" customFormat="1" x14ac:dyDescent="0.25">
      <c r="A172" s="335"/>
      <c r="B172" s="274"/>
      <c r="C172" s="274"/>
      <c r="D172" s="275"/>
      <c r="E172" s="276"/>
      <c r="F172" s="277"/>
      <c r="G172" s="282"/>
      <c r="H172" s="278"/>
      <c r="I172" s="278"/>
      <c r="J172" s="298"/>
      <c r="K172" s="276"/>
      <c r="L172" s="351"/>
      <c r="M172" s="308"/>
      <c r="N172" s="272"/>
    </row>
    <row r="173" spans="1:14" s="180" customFormat="1" x14ac:dyDescent="0.25">
      <c r="A173" s="335"/>
      <c r="B173" s="274"/>
      <c r="C173" s="274"/>
      <c r="D173" s="275"/>
      <c r="E173" s="276"/>
      <c r="F173" s="301"/>
      <c r="G173" s="302"/>
      <c r="H173" s="278"/>
      <c r="I173" s="278"/>
      <c r="J173" s="275"/>
      <c r="K173" s="281"/>
      <c r="L173" s="357"/>
      <c r="M173" s="308"/>
      <c r="N173" s="272"/>
    </row>
    <row r="174" spans="1:14" s="180" customFormat="1" x14ac:dyDescent="0.25">
      <c r="A174" s="335"/>
      <c r="B174" s="274"/>
      <c r="C174" s="274"/>
      <c r="D174" s="275"/>
      <c r="E174" s="276"/>
      <c r="F174" s="301"/>
      <c r="G174" s="302"/>
      <c r="H174" s="278"/>
      <c r="I174" s="278"/>
      <c r="J174" s="275"/>
      <c r="K174" s="281"/>
      <c r="L174" s="357"/>
      <c r="M174" s="308"/>
      <c r="N174" s="272"/>
    </row>
    <row r="175" spans="1:14" s="180" customFormat="1" x14ac:dyDescent="0.25">
      <c r="A175" s="335"/>
      <c r="B175" s="274"/>
      <c r="C175" s="274"/>
      <c r="D175" s="275"/>
      <c r="E175" s="276"/>
      <c r="F175" s="301"/>
      <c r="G175" s="301"/>
      <c r="H175" s="278"/>
      <c r="I175" s="278"/>
      <c r="J175" s="275"/>
      <c r="K175" s="309"/>
      <c r="L175" s="351"/>
      <c r="M175" s="275"/>
      <c r="N175" s="272"/>
    </row>
    <row r="176" spans="1:14" s="180" customFormat="1" x14ac:dyDescent="0.25">
      <c r="A176" s="335"/>
      <c r="B176" s="274"/>
      <c r="C176" s="274"/>
      <c r="D176" s="275"/>
      <c r="E176" s="276"/>
      <c r="F176" s="301"/>
      <c r="G176" s="301"/>
      <c r="H176" s="278"/>
      <c r="I176" s="278"/>
      <c r="J176" s="275"/>
      <c r="K176" s="309"/>
      <c r="L176" s="351"/>
      <c r="M176" s="275"/>
      <c r="N176" s="272"/>
    </row>
    <row r="177" spans="1:14" s="180" customFormat="1" x14ac:dyDescent="0.25">
      <c r="A177" s="335"/>
      <c r="B177" s="274"/>
      <c r="C177" s="274"/>
      <c r="D177" s="275"/>
      <c r="E177" s="276"/>
      <c r="F177" s="301"/>
      <c r="G177" s="302"/>
      <c r="H177" s="278"/>
      <c r="I177" s="278"/>
      <c r="J177" s="275"/>
      <c r="K177" s="311"/>
      <c r="L177" s="349"/>
      <c r="M177" s="312"/>
      <c r="N177" s="272"/>
    </row>
    <row r="178" spans="1:14" s="180" customFormat="1" x14ac:dyDescent="0.25">
      <c r="A178" s="335"/>
      <c r="B178" s="274"/>
      <c r="C178" s="274"/>
      <c r="D178" s="275"/>
      <c r="E178" s="276"/>
      <c r="F178" s="301"/>
      <c r="G178" s="302"/>
      <c r="H178" s="278"/>
      <c r="I178" s="278"/>
      <c r="J178" s="275"/>
      <c r="K178" s="311"/>
      <c r="L178" s="349"/>
      <c r="M178" s="312"/>
      <c r="N178" s="272"/>
    </row>
    <row r="179" spans="1:14" s="180" customFormat="1" x14ac:dyDescent="0.25">
      <c r="A179" s="335"/>
      <c r="B179" s="274"/>
      <c r="C179" s="274"/>
      <c r="D179" s="275"/>
      <c r="E179" s="276"/>
      <c r="F179" s="301"/>
      <c r="G179" s="301"/>
      <c r="H179" s="278"/>
      <c r="I179" s="278"/>
      <c r="J179" s="275"/>
      <c r="K179" s="309"/>
      <c r="L179" s="351"/>
      <c r="M179" s="312"/>
      <c r="N179" s="272"/>
    </row>
    <row r="180" spans="1:14" s="180" customFormat="1" x14ac:dyDescent="0.25">
      <c r="A180" s="335"/>
      <c r="B180" s="274"/>
      <c r="C180" s="274"/>
      <c r="D180" s="275"/>
      <c r="E180" s="276"/>
      <c r="F180" s="301"/>
      <c r="G180" s="302"/>
      <c r="H180" s="278"/>
      <c r="I180" s="278"/>
      <c r="J180" s="275"/>
      <c r="K180" s="311"/>
      <c r="L180" s="349"/>
      <c r="M180" s="312"/>
      <c r="N180" s="272"/>
    </row>
    <row r="181" spans="1:14" s="180" customFormat="1" x14ac:dyDescent="0.25">
      <c r="A181" s="335"/>
      <c r="B181" s="274"/>
      <c r="C181" s="274"/>
      <c r="D181" s="275"/>
      <c r="E181" s="276"/>
      <c r="F181" s="301"/>
      <c r="G181" s="302"/>
      <c r="H181" s="278"/>
      <c r="I181" s="278"/>
      <c r="J181" s="275"/>
      <c r="K181" s="311"/>
      <c r="L181" s="349"/>
      <c r="M181" s="312"/>
      <c r="N181" s="272"/>
    </row>
    <row r="182" spans="1:14" s="180" customFormat="1" x14ac:dyDescent="0.25">
      <c r="A182" s="335"/>
      <c r="B182" s="274"/>
      <c r="C182" s="274"/>
      <c r="D182" s="275"/>
      <c r="E182" s="276"/>
      <c r="F182" s="277"/>
      <c r="G182" s="282"/>
      <c r="H182" s="278"/>
      <c r="I182" s="278"/>
      <c r="J182" s="275"/>
      <c r="K182" s="298"/>
      <c r="L182" s="358"/>
      <c r="M182" s="314"/>
      <c r="N182" s="272"/>
    </row>
    <row r="183" spans="1:14" s="180" customFormat="1" x14ac:dyDescent="0.25">
      <c r="A183" s="335"/>
      <c r="B183" s="274"/>
      <c r="C183" s="274"/>
      <c r="D183" s="275"/>
      <c r="E183" s="276"/>
      <c r="F183" s="277"/>
      <c r="G183" s="282"/>
      <c r="H183" s="278"/>
      <c r="I183" s="278"/>
      <c r="J183" s="275"/>
      <c r="K183" s="279"/>
      <c r="L183" s="359"/>
      <c r="M183" s="298"/>
      <c r="N183" s="272"/>
    </row>
    <row r="184" spans="1:14" s="180" customFormat="1" x14ac:dyDescent="0.25">
      <c r="A184" s="335"/>
      <c r="B184" s="274"/>
      <c r="C184" s="274"/>
      <c r="D184" s="275"/>
      <c r="E184" s="276"/>
      <c r="F184" s="277"/>
      <c r="G184" s="282"/>
      <c r="H184" s="278"/>
      <c r="I184" s="278"/>
      <c r="J184" s="275"/>
      <c r="K184" s="279"/>
      <c r="L184" s="359"/>
      <c r="M184" s="298"/>
      <c r="N184" s="272"/>
    </row>
    <row r="185" spans="1:14" s="180" customFormat="1" x14ac:dyDescent="0.25">
      <c r="A185" s="335"/>
      <c r="B185" s="297"/>
      <c r="C185" s="297"/>
      <c r="D185" s="275"/>
      <c r="E185" s="276"/>
      <c r="F185" s="277"/>
      <c r="G185" s="277"/>
      <c r="H185" s="278"/>
      <c r="I185" s="278"/>
      <c r="J185" s="275"/>
      <c r="K185" s="309"/>
      <c r="L185" s="351"/>
      <c r="M185" s="275"/>
      <c r="N185" s="272"/>
    </row>
    <row r="186" spans="1:14" s="180" customFormat="1" x14ac:dyDescent="0.25">
      <c r="A186" s="335"/>
      <c r="B186" s="297"/>
      <c r="C186" s="297"/>
      <c r="D186" s="275"/>
      <c r="E186" s="276"/>
      <c r="F186" s="277"/>
      <c r="G186" s="277"/>
      <c r="H186" s="278"/>
      <c r="I186" s="278"/>
      <c r="J186" s="275"/>
      <c r="K186" s="309"/>
      <c r="L186" s="351"/>
      <c r="M186" s="275"/>
      <c r="N186" s="272"/>
    </row>
    <row r="187" spans="1:14" s="180" customFormat="1" x14ac:dyDescent="0.25">
      <c r="A187" s="335"/>
      <c r="B187" s="297"/>
      <c r="C187" s="297"/>
      <c r="D187" s="298"/>
      <c r="E187" s="276"/>
      <c r="F187" s="277"/>
      <c r="G187" s="277"/>
      <c r="H187" s="286"/>
      <c r="I187" s="286"/>
      <c r="J187" s="298"/>
      <c r="K187" s="309"/>
      <c r="L187" s="351"/>
      <c r="M187" s="298"/>
      <c r="N187" s="272"/>
    </row>
    <row r="188" spans="1:14" s="180" customFormat="1" x14ac:dyDescent="0.25">
      <c r="A188" s="335"/>
      <c r="B188" s="297"/>
      <c r="C188" s="297"/>
      <c r="D188" s="275"/>
      <c r="E188" s="276"/>
      <c r="F188" s="277"/>
      <c r="G188" s="277"/>
      <c r="H188" s="297"/>
      <c r="I188" s="278"/>
      <c r="J188" s="275"/>
      <c r="K188" s="309"/>
      <c r="L188" s="351"/>
      <c r="M188" s="275"/>
      <c r="N188" s="272"/>
    </row>
    <row r="189" spans="1:14" s="180" customFormat="1" x14ac:dyDescent="0.25">
      <c r="A189" s="335"/>
      <c r="B189" s="297"/>
      <c r="C189" s="297"/>
      <c r="D189" s="275"/>
      <c r="E189" s="276"/>
      <c r="F189" s="277"/>
      <c r="G189" s="277"/>
      <c r="H189" s="278"/>
      <c r="I189" s="278"/>
      <c r="J189" s="275"/>
      <c r="K189" s="309"/>
      <c r="L189" s="351"/>
      <c r="M189" s="275"/>
      <c r="N189" s="272"/>
    </row>
    <row r="190" spans="1:14" s="180" customFormat="1" x14ac:dyDescent="0.25">
      <c r="A190" s="335"/>
      <c r="B190" s="274"/>
      <c r="C190" s="274"/>
      <c r="D190" s="275"/>
      <c r="E190" s="276"/>
      <c r="F190" s="277"/>
      <c r="G190" s="282"/>
      <c r="H190" s="278"/>
      <c r="I190" s="278"/>
      <c r="J190" s="275"/>
      <c r="K190" s="279"/>
      <c r="L190" s="359"/>
      <c r="M190" s="275"/>
      <c r="N190" s="272"/>
    </row>
    <row r="191" spans="1:14" s="180" customFormat="1" x14ac:dyDescent="0.25">
      <c r="A191" s="335"/>
      <c r="B191" s="274"/>
      <c r="C191" s="274"/>
      <c r="D191" s="275"/>
      <c r="E191" s="276"/>
      <c r="F191" s="277"/>
      <c r="G191" s="282"/>
      <c r="H191" s="278"/>
      <c r="I191" s="278"/>
      <c r="J191" s="275"/>
      <c r="K191" s="279"/>
      <c r="L191" s="359"/>
      <c r="M191" s="298"/>
      <c r="N191" s="272"/>
    </row>
    <row r="192" spans="1:14" s="180" customFormat="1" x14ac:dyDescent="0.25">
      <c r="A192" s="335"/>
      <c r="B192" s="274"/>
      <c r="C192" s="274"/>
      <c r="D192" s="275"/>
      <c r="E192" s="276"/>
      <c r="F192" s="277"/>
      <c r="G192" s="277"/>
      <c r="H192" s="278"/>
      <c r="I192" s="278"/>
      <c r="J192" s="275"/>
      <c r="K192" s="279"/>
      <c r="L192" s="360"/>
      <c r="M192" s="298"/>
      <c r="N192" s="272"/>
    </row>
    <row r="193" spans="1:14" s="180" customFormat="1" x14ac:dyDescent="0.25">
      <c r="A193" s="335"/>
      <c r="B193" s="274"/>
      <c r="C193" s="274"/>
      <c r="D193" s="275"/>
      <c r="E193" s="276"/>
      <c r="F193" s="277"/>
      <c r="G193" s="277"/>
      <c r="H193" s="278"/>
      <c r="I193" s="278"/>
      <c r="J193" s="275"/>
      <c r="K193" s="279"/>
      <c r="L193" s="360"/>
      <c r="M193" s="298"/>
      <c r="N193" s="272"/>
    </row>
    <row r="194" spans="1:14" s="180" customFormat="1" x14ac:dyDescent="0.25">
      <c r="A194" s="335"/>
      <c r="B194" s="274"/>
      <c r="C194" s="274"/>
      <c r="D194" s="275"/>
      <c r="E194" s="276"/>
      <c r="F194" s="277"/>
      <c r="G194" s="282"/>
      <c r="H194" s="278"/>
      <c r="I194" s="278"/>
      <c r="J194" s="275"/>
      <c r="K194" s="279"/>
      <c r="L194" s="359"/>
      <c r="M194" s="275"/>
      <c r="N194" s="272"/>
    </row>
    <row r="195" spans="1:14" s="180" customFormat="1" x14ac:dyDescent="0.25">
      <c r="A195" s="335"/>
      <c r="B195" s="274"/>
      <c r="C195" s="274"/>
      <c r="D195" s="275"/>
      <c r="E195" s="276"/>
      <c r="F195" s="277"/>
      <c r="G195" s="282"/>
      <c r="H195" s="278"/>
      <c r="I195" s="278"/>
      <c r="J195" s="275"/>
      <c r="K195" s="279"/>
      <c r="L195" s="359"/>
      <c r="M195" s="275"/>
      <c r="N195" s="272"/>
    </row>
    <row r="196" spans="1:14" s="180" customFormat="1" x14ac:dyDescent="0.25">
      <c r="A196" s="335"/>
      <c r="B196" s="274"/>
      <c r="C196" s="274"/>
      <c r="D196" s="275"/>
      <c r="E196" s="276"/>
      <c r="F196" s="277"/>
      <c r="G196" s="277"/>
      <c r="H196" s="278"/>
      <c r="I196" s="278"/>
      <c r="J196" s="275"/>
      <c r="K196" s="279"/>
      <c r="L196" s="359"/>
      <c r="M196" s="298"/>
      <c r="N196" s="272"/>
    </row>
    <row r="197" spans="1:14" s="180" customFormat="1" x14ac:dyDescent="0.25">
      <c r="A197" s="335"/>
      <c r="B197" s="274"/>
      <c r="C197" s="274"/>
      <c r="D197" s="275"/>
      <c r="E197" s="276"/>
      <c r="F197" s="277"/>
      <c r="G197" s="277"/>
      <c r="H197" s="278"/>
      <c r="I197" s="278"/>
      <c r="J197" s="275"/>
      <c r="K197" s="279"/>
      <c r="L197" s="359"/>
      <c r="M197" s="298"/>
      <c r="N197" s="272"/>
    </row>
    <row r="198" spans="1:14" s="180" customFormat="1" x14ac:dyDescent="0.25">
      <c r="A198" s="335"/>
      <c r="B198" s="274"/>
      <c r="C198" s="274"/>
      <c r="D198" s="275"/>
      <c r="E198" s="276"/>
      <c r="F198" s="277"/>
      <c r="G198" s="277"/>
      <c r="H198" s="278"/>
      <c r="I198" s="278"/>
      <c r="J198" s="275"/>
      <c r="K198" s="279"/>
      <c r="L198" s="359"/>
      <c r="M198" s="298"/>
      <c r="N198" s="272"/>
    </row>
    <row r="199" spans="1:14" s="180" customFormat="1" x14ac:dyDescent="0.25">
      <c r="A199" s="335"/>
      <c r="B199" s="274"/>
      <c r="C199" s="274"/>
      <c r="D199" s="275"/>
      <c r="E199" s="276"/>
      <c r="F199" s="277"/>
      <c r="G199" s="277"/>
      <c r="H199" s="278"/>
      <c r="I199" s="278"/>
      <c r="J199" s="275"/>
      <c r="K199" s="279"/>
      <c r="L199" s="359"/>
      <c r="M199" s="275"/>
      <c r="N199" s="272"/>
    </row>
    <row r="200" spans="1:14" s="180" customFormat="1" x14ac:dyDescent="0.25">
      <c r="A200" s="335"/>
      <c r="B200" s="274"/>
      <c r="C200" s="274"/>
      <c r="D200" s="275"/>
      <c r="E200" s="276"/>
      <c r="F200" s="277"/>
      <c r="G200" s="282"/>
      <c r="H200" s="278"/>
      <c r="I200" s="278"/>
      <c r="J200" s="275"/>
      <c r="K200" s="279"/>
      <c r="L200" s="359"/>
      <c r="M200" s="275"/>
      <c r="N200" s="272"/>
    </row>
    <row r="201" spans="1:14" s="180" customFormat="1" x14ac:dyDescent="0.25">
      <c r="A201" s="335"/>
      <c r="B201" s="274"/>
      <c r="C201" s="274"/>
      <c r="D201" s="275"/>
      <c r="E201" s="276"/>
      <c r="F201" s="277"/>
      <c r="G201" s="282"/>
      <c r="H201" s="278"/>
      <c r="I201" s="278"/>
      <c r="J201" s="275"/>
      <c r="K201" s="279"/>
      <c r="L201" s="359"/>
      <c r="M201" s="275"/>
      <c r="N201" s="272"/>
    </row>
    <row r="202" spans="1:14" s="180" customFormat="1" x14ac:dyDescent="0.25">
      <c r="A202" s="335"/>
      <c r="B202" s="274"/>
      <c r="C202" s="274"/>
      <c r="D202" s="275"/>
      <c r="E202" s="276"/>
      <c r="F202" s="277"/>
      <c r="G202" s="282"/>
      <c r="H202" s="278"/>
      <c r="I202" s="278"/>
      <c r="J202" s="275"/>
      <c r="K202" s="279"/>
      <c r="L202" s="359"/>
      <c r="M202" s="275"/>
      <c r="N202" s="272"/>
    </row>
    <row r="203" spans="1:14" s="180" customFormat="1" x14ac:dyDescent="0.25">
      <c r="A203" s="335"/>
      <c r="B203" s="274"/>
      <c r="C203" s="274"/>
      <c r="D203" s="275"/>
      <c r="E203" s="276"/>
      <c r="F203" s="277"/>
      <c r="G203" s="282"/>
      <c r="H203" s="278"/>
      <c r="I203" s="278"/>
      <c r="J203" s="275"/>
      <c r="K203" s="279"/>
      <c r="L203" s="359"/>
      <c r="M203" s="275"/>
      <c r="N203" s="272"/>
    </row>
    <row r="204" spans="1:14" s="180" customFormat="1" x14ac:dyDescent="0.25">
      <c r="A204" s="335"/>
      <c r="B204" s="274"/>
      <c r="C204" s="274"/>
      <c r="D204" s="275"/>
      <c r="E204" s="276"/>
      <c r="F204" s="277"/>
      <c r="G204" s="282"/>
      <c r="H204" s="278"/>
      <c r="I204" s="278"/>
      <c r="J204" s="275"/>
      <c r="K204" s="279"/>
      <c r="L204" s="359"/>
      <c r="M204" s="275"/>
      <c r="N204" s="272"/>
    </row>
    <row r="205" spans="1:14" s="180" customFormat="1" x14ac:dyDescent="0.25">
      <c r="A205" s="335"/>
      <c r="B205" s="274"/>
      <c r="C205" s="274"/>
      <c r="D205" s="275"/>
      <c r="E205" s="276"/>
      <c r="F205" s="277"/>
      <c r="G205" s="282"/>
      <c r="H205" s="278"/>
      <c r="I205" s="278"/>
      <c r="J205" s="275"/>
      <c r="K205" s="279"/>
      <c r="L205" s="359"/>
      <c r="M205" s="318"/>
      <c r="N205" s="272"/>
    </row>
    <row r="206" spans="1:14" s="180" customFormat="1" x14ac:dyDescent="0.25">
      <c r="A206" s="335"/>
      <c r="B206" s="274"/>
      <c r="C206" s="274"/>
      <c r="D206" s="275"/>
      <c r="E206" s="276"/>
      <c r="F206" s="277"/>
      <c r="G206" s="282"/>
      <c r="H206" s="278"/>
      <c r="I206" s="278"/>
      <c r="J206" s="275"/>
      <c r="K206" s="279"/>
      <c r="L206" s="359"/>
      <c r="M206" s="275"/>
      <c r="N206" s="272"/>
    </row>
    <row r="207" spans="1:14" s="180" customFormat="1" x14ac:dyDescent="0.25">
      <c r="A207" s="335"/>
      <c r="B207" s="274"/>
      <c r="C207" s="274"/>
      <c r="D207" s="275"/>
      <c r="E207" s="276"/>
      <c r="F207" s="277"/>
      <c r="G207" s="282"/>
      <c r="H207" s="278"/>
      <c r="I207" s="278"/>
      <c r="J207" s="275"/>
      <c r="K207" s="279"/>
      <c r="L207" s="359"/>
      <c r="M207" s="275"/>
      <c r="N207" s="272"/>
    </row>
    <row r="208" spans="1:14" s="180" customFormat="1" x14ac:dyDescent="0.25">
      <c r="A208" s="335"/>
      <c r="B208" s="274"/>
      <c r="C208" s="274"/>
      <c r="D208" s="275"/>
      <c r="E208" s="276"/>
      <c r="F208" s="277"/>
      <c r="G208" s="282"/>
      <c r="H208" s="278"/>
      <c r="I208" s="278"/>
      <c r="J208" s="275"/>
      <c r="K208" s="279"/>
      <c r="L208" s="359"/>
      <c r="M208" s="275"/>
      <c r="N208" s="272"/>
    </row>
    <row r="209" spans="1:14" s="180" customFormat="1" x14ac:dyDescent="0.25">
      <c r="A209" s="335"/>
      <c r="B209" s="274"/>
      <c r="C209" s="274"/>
      <c r="D209" s="275"/>
      <c r="E209" s="276"/>
      <c r="F209" s="277"/>
      <c r="G209" s="282"/>
      <c r="H209" s="278"/>
      <c r="I209" s="278"/>
      <c r="J209" s="275"/>
      <c r="K209" s="279"/>
      <c r="L209" s="359"/>
      <c r="M209" s="275"/>
      <c r="N209" s="272"/>
    </row>
    <row r="210" spans="1:14" s="180" customFormat="1" x14ac:dyDescent="0.25">
      <c r="A210" s="335"/>
      <c r="B210" s="274"/>
      <c r="C210" s="274"/>
      <c r="D210" s="275"/>
      <c r="E210" s="276"/>
      <c r="F210" s="277"/>
      <c r="G210" s="282"/>
      <c r="H210" s="278"/>
      <c r="I210" s="278"/>
      <c r="J210" s="275"/>
      <c r="K210" s="279"/>
      <c r="L210" s="359"/>
      <c r="M210" s="275"/>
      <c r="N210" s="272"/>
    </row>
    <row r="211" spans="1:14" s="180" customFormat="1" x14ac:dyDescent="0.25">
      <c r="A211" s="335"/>
      <c r="B211" s="274"/>
      <c r="C211" s="274"/>
      <c r="D211" s="275"/>
      <c r="E211" s="276"/>
      <c r="F211" s="277"/>
      <c r="G211" s="277"/>
      <c r="H211" s="278"/>
      <c r="I211" s="278"/>
      <c r="J211" s="275"/>
      <c r="K211" s="279"/>
      <c r="L211" s="359"/>
      <c r="M211" s="275"/>
      <c r="N211" s="272"/>
    </row>
    <row r="212" spans="1:14" s="180" customFormat="1" x14ac:dyDescent="0.25">
      <c r="A212" s="335"/>
      <c r="B212" s="274"/>
      <c r="C212" s="274"/>
      <c r="D212" s="275"/>
      <c r="E212" s="276"/>
      <c r="F212" s="277"/>
      <c r="G212" s="277"/>
      <c r="H212" s="278"/>
      <c r="I212" s="278"/>
      <c r="J212" s="275"/>
      <c r="K212" s="279"/>
      <c r="L212" s="359"/>
      <c r="M212" s="275"/>
      <c r="N212" s="272"/>
    </row>
    <row r="213" spans="1:14" s="180" customFormat="1" x14ac:dyDescent="0.25">
      <c r="A213" s="335"/>
      <c r="B213" s="274"/>
      <c r="C213" s="274"/>
      <c r="D213" s="275"/>
      <c r="E213" s="276"/>
      <c r="F213" s="277"/>
      <c r="G213" s="277"/>
      <c r="H213" s="278"/>
      <c r="I213" s="278"/>
      <c r="J213" s="275"/>
      <c r="K213" s="279"/>
      <c r="L213" s="359"/>
      <c r="M213" s="275"/>
      <c r="N213" s="272"/>
    </row>
    <row r="214" spans="1:14" s="180" customFormat="1" x14ac:dyDescent="0.25">
      <c r="A214" s="335"/>
      <c r="B214" s="274"/>
      <c r="C214" s="274"/>
      <c r="D214" s="275"/>
      <c r="E214" s="276"/>
      <c r="F214" s="277"/>
      <c r="G214" s="277"/>
      <c r="H214" s="278"/>
      <c r="I214" s="278"/>
      <c r="J214" s="275"/>
      <c r="K214" s="279"/>
      <c r="L214" s="359"/>
      <c r="M214" s="275"/>
      <c r="N214" s="272"/>
    </row>
    <row r="215" spans="1:14" s="180" customFormat="1" x14ac:dyDescent="0.25">
      <c r="A215" s="335"/>
      <c r="B215" s="274"/>
      <c r="C215" s="274"/>
      <c r="D215" s="275"/>
      <c r="E215" s="276"/>
      <c r="F215" s="277"/>
      <c r="G215" s="282"/>
      <c r="H215" s="278"/>
      <c r="I215" s="278"/>
      <c r="J215" s="275"/>
      <c r="K215" s="279"/>
      <c r="L215" s="359"/>
      <c r="M215" s="275"/>
      <c r="N215" s="272"/>
    </row>
    <row r="216" spans="1:14" x14ac:dyDescent="0.25">
      <c r="A216" s="335"/>
      <c r="B216" s="274"/>
      <c r="C216" s="274"/>
      <c r="D216" s="275"/>
      <c r="E216" s="276"/>
      <c r="F216" s="277"/>
      <c r="G216" s="282"/>
      <c r="H216" s="278"/>
      <c r="I216" s="278"/>
      <c r="J216" s="275"/>
      <c r="K216" s="279"/>
      <c r="L216" s="359"/>
      <c r="M216" s="275"/>
      <c r="N216" s="272"/>
    </row>
    <row r="217" spans="1:14" x14ac:dyDescent="0.25">
      <c r="A217" s="335"/>
      <c r="B217" s="274"/>
      <c r="C217" s="274"/>
      <c r="D217" s="275"/>
      <c r="E217" s="276"/>
      <c r="F217" s="277"/>
      <c r="G217" s="277"/>
      <c r="H217" s="278"/>
      <c r="I217" s="278"/>
      <c r="J217" s="275"/>
      <c r="K217" s="279"/>
      <c r="L217" s="359"/>
      <c r="M217" s="275"/>
      <c r="N217" s="272"/>
    </row>
    <row r="218" spans="1:14" x14ac:dyDescent="0.25">
      <c r="A218" s="335"/>
      <c r="B218" s="274"/>
      <c r="C218" s="274"/>
      <c r="D218" s="275"/>
      <c r="E218" s="276"/>
      <c r="F218" s="277"/>
      <c r="G218" s="282"/>
      <c r="H218" s="278"/>
      <c r="I218" s="278"/>
      <c r="J218" s="275"/>
      <c r="K218" s="279"/>
      <c r="L218" s="359"/>
      <c r="M218" s="275"/>
      <c r="N218" s="272"/>
    </row>
    <row r="219" spans="1:14" x14ac:dyDescent="0.25">
      <c r="A219" s="335"/>
      <c r="B219" s="274"/>
      <c r="C219" s="274"/>
      <c r="D219" s="275"/>
      <c r="E219" s="276"/>
      <c r="F219" s="277"/>
      <c r="G219" s="282"/>
      <c r="H219" s="278"/>
      <c r="I219" s="278"/>
      <c r="J219" s="275"/>
      <c r="K219" s="279"/>
      <c r="L219" s="359"/>
      <c r="M219" s="275"/>
      <c r="N219" s="272"/>
    </row>
    <row r="220" spans="1:14" x14ac:dyDescent="0.25">
      <c r="A220" s="335"/>
      <c r="B220" s="274"/>
      <c r="C220" s="274"/>
      <c r="D220" s="275"/>
      <c r="E220" s="276"/>
      <c r="F220" s="277"/>
      <c r="G220" s="277"/>
      <c r="H220" s="278"/>
      <c r="I220" s="278"/>
      <c r="J220" s="275"/>
      <c r="K220" s="279"/>
      <c r="L220" s="359"/>
      <c r="M220" s="275"/>
      <c r="N220" s="272"/>
    </row>
    <row r="221" spans="1:14" x14ac:dyDescent="0.25">
      <c r="A221" s="335"/>
      <c r="B221" s="274"/>
      <c r="C221" s="274"/>
      <c r="D221" s="275"/>
      <c r="E221" s="276"/>
      <c r="F221" s="277"/>
      <c r="G221" s="277"/>
      <c r="H221" s="278"/>
      <c r="I221" s="278"/>
      <c r="J221" s="275"/>
      <c r="K221" s="279"/>
      <c r="L221" s="359"/>
      <c r="M221" s="275"/>
      <c r="N221" s="272"/>
    </row>
    <row r="222" spans="1:14" x14ac:dyDescent="0.25">
      <c r="A222" s="335"/>
      <c r="B222" s="274"/>
      <c r="C222" s="274"/>
      <c r="D222" s="275"/>
      <c r="E222" s="276"/>
      <c r="F222" s="277"/>
      <c r="G222" s="282"/>
      <c r="H222" s="278"/>
      <c r="I222" s="278"/>
      <c r="J222" s="275"/>
      <c r="K222" s="279"/>
      <c r="L222" s="359"/>
      <c r="M222" s="275"/>
      <c r="N222" s="272"/>
    </row>
    <row r="223" spans="1:14" x14ac:dyDescent="0.25">
      <c r="A223" s="335"/>
      <c r="B223" s="274"/>
      <c r="C223" s="274"/>
      <c r="D223" s="275"/>
      <c r="E223" s="276"/>
      <c r="F223" s="277"/>
      <c r="G223" s="282"/>
      <c r="H223" s="278"/>
      <c r="I223" s="278"/>
      <c r="J223" s="275"/>
      <c r="K223" s="279"/>
      <c r="L223" s="359"/>
      <c r="M223" s="275"/>
      <c r="N223" s="272"/>
    </row>
    <row r="224" spans="1:14" x14ac:dyDescent="0.25">
      <c r="A224" s="335"/>
      <c r="B224" s="274"/>
      <c r="C224" s="274"/>
      <c r="D224" s="275"/>
      <c r="E224" s="276"/>
      <c r="F224" s="277"/>
      <c r="G224" s="282"/>
      <c r="H224" s="278"/>
      <c r="I224" s="278"/>
      <c r="J224" s="275"/>
      <c r="K224" s="320"/>
      <c r="L224" s="359"/>
      <c r="M224" s="275"/>
      <c r="N224" s="272"/>
    </row>
    <row r="225" spans="1:14" x14ac:dyDescent="0.25">
      <c r="A225" s="335"/>
      <c r="B225" s="274"/>
      <c r="C225" s="274"/>
      <c r="D225" s="275"/>
      <c r="E225" s="276"/>
      <c r="F225" s="277"/>
      <c r="G225" s="282"/>
      <c r="H225" s="278"/>
      <c r="I225" s="278"/>
      <c r="J225" s="275"/>
      <c r="K225" s="279"/>
      <c r="L225" s="359"/>
      <c r="M225" s="275"/>
      <c r="N225" s="272"/>
    </row>
    <row r="226" spans="1:14" x14ac:dyDescent="0.25">
      <c r="A226" s="335"/>
      <c r="B226" s="274"/>
      <c r="C226" s="274"/>
      <c r="D226" s="275"/>
      <c r="E226" s="276"/>
      <c r="F226" s="277"/>
      <c r="G226" s="282"/>
      <c r="H226" s="278"/>
      <c r="I226" s="278"/>
      <c r="J226" s="275"/>
      <c r="K226" s="279"/>
      <c r="L226" s="359"/>
      <c r="M226" s="275"/>
      <c r="N226" s="272"/>
    </row>
    <row r="227" spans="1:14" x14ac:dyDescent="0.25">
      <c r="A227" s="335"/>
      <c r="B227" s="274"/>
      <c r="C227" s="274"/>
      <c r="D227" s="275"/>
      <c r="E227" s="276"/>
      <c r="F227" s="277"/>
      <c r="G227" s="282"/>
      <c r="H227" s="278"/>
      <c r="I227" s="278"/>
      <c r="J227" s="275"/>
      <c r="K227" s="279"/>
      <c r="L227" s="359"/>
      <c r="M227" s="275"/>
      <c r="N227" s="272"/>
    </row>
    <row r="228" spans="1:14" x14ac:dyDescent="0.25">
      <c r="A228" s="335"/>
      <c r="B228" s="274"/>
      <c r="C228" s="274"/>
      <c r="D228" s="275"/>
      <c r="E228" s="276"/>
      <c r="F228" s="277"/>
      <c r="G228" s="282"/>
      <c r="H228" s="278"/>
      <c r="I228" s="278"/>
      <c r="J228" s="275"/>
      <c r="K228" s="279"/>
      <c r="L228" s="359"/>
      <c r="M228" s="275"/>
      <c r="N228" s="272"/>
    </row>
    <row r="229" spans="1:14" x14ac:dyDescent="0.25">
      <c r="A229" s="335"/>
      <c r="B229" s="274"/>
      <c r="C229" s="274"/>
      <c r="D229" s="275"/>
      <c r="E229" s="276"/>
      <c r="F229" s="277"/>
      <c r="G229" s="282"/>
      <c r="H229" s="278"/>
      <c r="I229" s="278"/>
      <c r="J229" s="275"/>
      <c r="K229" s="279"/>
      <c r="L229" s="359"/>
      <c r="M229" s="275"/>
      <c r="N229" s="272"/>
    </row>
    <row r="230" spans="1:14" x14ac:dyDescent="0.25">
      <c r="A230" s="335"/>
      <c r="B230" s="274"/>
      <c r="C230" s="274"/>
      <c r="D230" s="275"/>
      <c r="E230" s="276"/>
      <c r="F230" s="277"/>
      <c r="G230" s="277"/>
      <c r="H230" s="278"/>
      <c r="I230" s="278"/>
      <c r="J230" s="275"/>
      <c r="K230" s="276"/>
      <c r="L230" s="350"/>
      <c r="M230" s="275"/>
      <c r="N230" s="272"/>
    </row>
    <row r="231" spans="1:14" x14ac:dyDescent="0.25">
      <c r="A231" s="335"/>
      <c r="B231" s="274"/>
      <c r="C231" s="274"/>
      <c r="D231" s="275"/>
      <c r="E231" s="276"/>
      <c r="F231" s="277"/>
      <c r="G231" s="282"/>
      <c r="H231" s="278"/>
      <c r="I231" s="278"/>
      <c r="J231" s="275"/>
      <c r="K231" s="279"/>
      <c r="L231" s="359"/>
      <c r="M231" s="275"/>
      <c r="N231" s="272"/>
    </row>
    <row r="232" spans="1:14" x14ac:dyDescent="0.25">
      <c r="A232" s="335"/>
      <c r="B232" s="274"/>
      <c r="C232" s="274"/>
      <c r="D232" s="275"/>
      <c r="E232" s="276"/>
      <c r="F232" s="277"/>
      <c r="G232" s="282"/>
      <c r="H232" s="278"/>
      <c r="I232" s="278"/>
      <c r="J232" s="275"/>
      <c r="K232" s="279"/>
      <c r="L232" s="359"/>
      <c r="M232" s="275"/>
      <c r="N232" s="272"/>
    </row>
    <row r="233" spans="1:14" x14ac:dyDescent="0.25">
      <c r="A233" s="335"/>
      <c r="B233" s="274"/>
      <c r="C233" s="274"/>
      <c r="D233" s="298"/>
      <c r="E233" s="276"/>
      <c r="F233" s="277"/>
      <c r="G233" s="277"/>
      <c r="H233" s="278"/>
      <c r="I233" s="278"/>
      <c r="J233" s="298"/>
      <c r="K233" s="274"/>
      <c r="L233" s="359"/>
      <c r="M233" s="275"/>
      <c r="N233" s="272"/>
    </row>
    <row r="234" spans="1:14" x14ac:dyDescent="0.25">
      <c r="A234" s="335"/>
      <c r="B234" s="274"/>
      <c r="C234" s="274"/>
      <c r="D234" s="298"/>
      <c r="E234" s="276"/>
      <c r="F234" s="282"/>
      <c r="G234" s="282"/>
      <c r="H234" s="278"/>
      <c r="I234" s="278"/>
      <c r="J234" s="298"/>
      <c r="K234" s="274"/>
      <c r="L234" s="359"/>
      <c r="M234" s="275"/>
      <c r="N234" s="272"/>
    </row>
    <row r="235" spans="1:14" x14ac:dyDescent="0.25">
      <c r="A235" s="335"/>
      <c r="B235" s="274"/>
      <c r="C235" s="274"/>
      <c r="D235" s="275"/>
      <c r="E235" s="276"/>
      <c r="F235" s="277"/>
      <c r="G235" s="282"/>
      <c r="H235" s="278"/>
      <c r="I235" s="278"/>
      <c r="J235" s="275"/>
      <c r="K235" s="321"/>
      <c r="L235" s="361"/>
      <c r="M235" s="275"/>
      <c r="N235" s="272"/>
    </row>
    <row r="236" spans="1:14" x14ac:dyDescent="0.25">
      <c r="A236" s="334"/>
      <c r="B236" s="149"/>
      <c r="C236" s="150"/>
      <c r="D236" s="322"/>
      <c r="E236" s="152"/>
      <c r="F236" s="153"/>
      <c r="G236" s="154"/>
      <c r="H236" s="155"/>
      <c r="I236" s="155"/>
      <c r="J236" s="323"/>
      <c r="K236" s="150"/>
      <c r="L236" s="346"/>
      <c r="M236" s="322"/>
      <c r="N236" s="290"/>
    </row>
    <row r="237" spans="1:14" x14ac:dyDescent="0.25">
      <c r="A237" s="334"/>
      <c r="B237" s="149"/>
      <c r="C237" s="149"/>
      <c r="D237" s="371"/>
      <c r="E237" s="160"/>
      <c r="F237" s="161"/>
      <c r="G237" s="162"/>
      <c r="H237" s="290"/>
      <c r="I237" s="290"/>
      <c r="J237" s="163"/>
      <c r="K237" s="149"/>
      <c r="L237" s="347"/>
      <c r="M237" s="165"/>
      <c r="N237" s="290"/>
    </row>
    <row r="238" spans="1:14" x14ac:dyDescent="0.25">
      <c r="A238" s="334"/>
      <c r="B238" s="149"/>
      <c r="C238" s="149"/>
      <c r="D238" s="371"/>
      <c r="E238" s="160"/>
      <c r="F238" s="161"/>
      <c r="G238" s="162"/>
      <c r="H238" s="290"/>
      <c r="I238" s="290"/>
      <c r="J238" s="163"/>
      <c r="K238" s="149"/>
      <c r="L238" s="347"/>
      <c r="M238" s="165"/>
      <c r="N238" s="290"/>
    </row>
    <row r="239" spans="1:14" x14ac:dyDescent="0.25">
      <c r="A239" s="334"/>
      <c r="B239" s="149"/>
      <c r="C239" s="149"/>
      <c r="D239" s="371"/>
      <c r="E239" s="160"/>
      <c r="F239" s="161"/>
      <c r="G239" s="162"/>
      <c r="H239" s="290"/>
      <c r="I239" s="290"/>
      <c r="J239" s="163"/>
      <c r="K239" s="149"/>
      <c r="L239" s="347"/>
      <c r="M239" s="165"/>
      <c r="N239" s="290"/>
    </row>
    <row r="240" spans="1:14" x14ac:dyDescent="0.25">
      <c r="A240" s="334"/>
      <c r="B240" s="149"/>
      <c r="C240" s="149"/>
      <c r="D240" s="371"/>
      <c r="E240" s="160"/>
      <c r="F240" s="161"/>
      <c r="G240" s="162"/>
      <c r="H240" s="290"/>
      <c r="I240" s="290"/>
      <c r="J240" s="163"/>
      <c r="K240" s="149"/>
      <c r="L240" s="347"/>
      <c r="M240" s="165"/>
      <c r="N240" s="290"/>
    </row>
    <row r="241" spans="1:14" x14ac:dyDescent="0.25">
      <c r="A241" s="334"/>
      <c r="B241" s="149"/>
      <c r="C241" s="149"/>
      <c r="D241" s="371"/>
      <c r="E241" s="160"/>
      <c r="F241" s="161"/>
      <c r="G241" s="162"/>
      <c r="H241" s="290"/>
      <c r="I241" s="290"/>
      <c r="J241" s="163"/>
      <c r="K241" s="149"/>
      <c r="L241" s="347"/>
      <c r="M241" s="165"/>
      <c r="N241" s="290"/>
    </row>
    <row r="242" spans="1:14" x14ac:dyDescent="0.25">
      <c r="A242" s="336"/>
      <c r="B242" s="109"/>
      <c r="C242" s="290"/>
      <c r="D242" s="168"/>
      <c r="E242" s="438"/>
      <c r="F242" s="438"/>
      <c r="G242" s="438"/>
      <c r="H242" s="290"/>
      <c r="I242" s="290"/>
      <c r="J242" s="286"/>
      <c r="K242" s="290"/>
      <c r="L242" s="348"/>
      <c r="M242" s="293"/>
      <c r="N242" s="325"/>
    </row>
    <row r="243" spans="1:14" x14ac:dyDescent="0.25">
      <c r="A243" s="336"/>
      <c r="B243" s="109"/>
      <c r="C243" s="109"/>
      <c r="D243" s="281"/>
      <c r="E243" s="109"/>
      <c r="F243" s="288"/>
      <c r="G243" s="109"/>
      <c r="H243" s="290"/>
      <c r="I243" s="290"/>
      <c r="J243" s="281"/>
      <c r="K243" s="109"/>
      <c r="L243" s="362"/>
      <c r="M243" s="293"/>
      <c r="N243" s="272"/>
    </row>
    <row r="244" spans="1:14" x14ac:dyDescent="0.25">
      <c r="A244" s="336"/>
      <c r="B244" s="109"/>
      <c r="C244" s="170"/>
      <c r="D244" s="281"/>
      <c r="E244" s="109"/>
      <c r="F244" s="326"/>
      <c r="G244" s="109"/>
      <c r="H244" s="290"/>
      <c r="I244" s="290"/>
      <c r="J244" s="281"/>
      <c r="K244" s="109"/>
      <c r="L244" s="362"/>
      <c r="M244" s="293"/>
      <c r="N244" s="325"/>
    </row>
    <row r="245" spans="1:14" x14ac:dyDescent="0.25">
      <c r="A245" s="336"/>
      <c r="B245" s="109"/>
      <c r="C245" s="170"/>
      <c r="D245" s="281"/>
      <c r="E245" s="109"/>
      <c r="F245" s="326"/>
      <c r="G245" s="109"/>
      <c r="H245" s="290"/>
      <c r="I245" s="290"/>
      <c r="J245" s="281"/>
      <c r="K245" s="109"/>
      <c r="L245" s="362"/>
      <c r="M245" s="293"/>
      <c r="N245" s="325"/>
    </row>
    <row r="246" spans="1:14" ht="15" x14ac:dyDescent="0.25">
      <c r="A246" s="426"/>
      <c r="B246" s="426"/>
      <c r="C246" s="109"/>
      <c r="D246" s="427"/>
      <c r="E246" s="427"/>
      <c r="F246" s="326"/>
      <c r="G246" s="109"/>
      <c r="H246" s="424"/>
      <c r="I246" s="424"/>
      <c r="J246" s="292"/>
      <c r="K246" s="109"/>
      <c r="L246" s="362"/>
      <c r="M246" s="281"/>
      <c r="N246" s="109"/>
    </row>
    <row r="247" spans="1:14" ht="15" x14ac:dyDescent="0.25">
      <c r="A247" s="427"/>
      <c r="B247" s="427"/>
      <c r="C247" s="109"/>
      <c r="D247" s="372"/>
      <c r="E247" s="327"/>
      <c r="F247" s="109"/>
      <c r="G247" s="109"/>
      <c r="H247" s="424"/>
      <c r="I247" s="424"/>
      <c r="J247" s="292"/>
      <c r="K247" s="109"/>
      <c r="L247" s="439"/>
      <c r="M247" s="439"/>
      <c r="N247" s="439"/>
    </row>
    <row r="248" spans="1:14" ht="15" x14ac:dyDescent="0.25">
      <c r="A248" s="427"/>
      <c r="B248" s="427"/>
      <c r="C248" s="109"/>
      <c r="D248" s="440"/>
      <c r="E248" s="440"/>
      <c r="F248" s="109"/>
      <c r="G248" s="109"/>
      <c r="H248" s="424"/>
      <c r="I248" s="424"/>
      <c r="J248" s="287"/>
      <c r="K248" s="109"/>
      <c r="L248" s="424"/>
      <c r="M248" s="424"/>
      <c r="N248" s="424"/>
    </row>
    <row r="249" spans="1:14" x14ac:dyDescent="0.25">
      <c r="A249" s="336"/>
      <c r="B249" s="109"/>
      <c r="C249" s="109"/>
      <c r="D249" s="281"/>
      <c r="E249" s="109"/>
      <c r="F249" s="109"/>
      <c r="G249" s="109"/>
      <c r="H249" s="109"/>
      <c r="I249" s="109"/>
      <c r="J249" s="281"/>
      <c r="K249" s="109"/>
      <c r="L249" s="362"/>
      <c r="M249" s="287"/>
      <c r="N249" s="287"/>
    </row>
    <row r="250" spans="1:14" x14ac:dyDescent="0.25">
      <c r="A250" s="336"/>
      <c r="B250" s="109"/>
      <c r="C250" s="109"/>
      <c r="D250" s="281"/>
      <c r="E250" s="109"/>
      <c r="F250" s="109"/>
      <c r="G250" s="109"/>
      <c r="H250" s="109"/>
      <c r="I250" s="109"/>
      <c r="J250" s="281"/>
      <c r="K250" s="109"/>
      <c r="L250" s="362"/>
      <c r="M250" s="281"/>
      <c r="N250" s="109"/>
    </row>
  </sheetData>
  <mergeCells count="24">
    <mergeCell ref="A247:B247"/>
    <mergeCell ref="H247:I247"/>
    <mergeCell ref="L247:N247"/>
    <mergeCell ref="A248:B248"/>
    <mergeCell ref="D248:E248"/>
    <mergeCell ref="H248:I248"/>
    <mergeCell ref="L248:N248"/>
    <mergeCell ref="A149:N149"/>
    <mergeCell ref="E242:G242"/>
    <mergeCell ref="A246:B246"/>
    <mergeCell ref="D246:E246"/>
    <mergeCell ref="H246:I246"/>
    <mergeCell ref="L143:N143"/>
    <mergeCell ref="H141:I141"/>
    <mergeCell ref="H142:I142"/>
    <mergeCell ref="H143:I143"/>
    <mergeCell ref="A142:B142"/>
    <mergeCell ref="A143:B143"/>
    <mergeCell ref="D143:E143"/>
    <mergeCell ref="A3:N3"/>
    <mergeCell ref="H8:I8"/>
    <mergeCell ref="A141:B141"/>
    <mergeCell ref="L142:N142"/>
    <mergeCell ref="D141:E141"/>
  </mergeCells>
  <pageMargins left="0.42" right="0.24" top="0.55000000000000004" bottom="0.75" header="0.3" footer="0.3"/>
  <pageSetup paperSize="5" scale="70" orientation="landscape" r:id="rId1"/>
  <ignoredErrors>
    <ignoredError sqref="A107" numberStoredAsText="1"/>
  </ignoredErrors>
  <drawing r:id="rId2"/>
  <legacyDrawing r:id="rId3"/>
  <oleObjects>
    <mc:AlternateContent xmlns:mc="http://schemas.openxmlformats.org/markup-compatibility/2006">
      <mc:Choice Requires="x14">
        <oleObject progId="Word.Picture.8" shapeId="51201" r:id="rId4">
          <objectPr defaultSize="0" autoPict="0" r:id="rId5">
            <anchor moveWithCells="1" sizeWithCells="1">
              <from>
                <xdr:col>4</xdr:col>
                <xdr:colOff>523875</xdr:colOff>
                <xdr:row>0</xdr:row>
                <xdr:rowOff>9525</xdr:rowOff>
              </from>
              <to>
                <xdr:col>6</xdr:col>
                <xdr:colOff>85725</xdr:colOff>
                <xdr:row>2</xdr:row>
                <xdr:rowOff>9525</xdr:rowOff>
              </to>
            </anchor>
          </objectPr>
        </oleObject>
      </mc:Choice>
      <mc:Fallback>
        <oleObject progId="Word.Picture.8" shapeId="51201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83"/>
  <sheetViews>
    <sheetView topLeftCell="A66" workbookViewId="0">
      <selection activeCell="A80" sqref="A80:XFD81"/>
    </sheetView>
  </sheetViews>
  <sheetFormatPr baseColWidth="10" defaultRowHeight="15.75" x14ac:dyDescent="0.25"/>
  <cols>
    <col min="1" max="1" width="13" style="331" customWidth="1"/>
    <col min="2" max="2" width="24.28515625" style="5" customWidth="1"/>
    <col min="3" max="3" width="30.85546875" style="5" customWidth="1"/>
    <col min="4" max="4" width="14.85546875" style="180" customWidth="1"/>
    <col min="5" max="7" width="11.42578125" style="5"/>
    <col min="8" max="8" width="7.42578125" style="5" customWidth="1"/>
    <col min="9" max="9" width="6.28515625" style="5" customWidth="1"/>
    <col min="10" max="10" width="14" style="180" customWidth="1"/>
    <col min="11" max="11" width="12.5703125" style="5" customWidth="1"/>
    <col min="12" max="12" width="20.42578125" style="353" customWidth="1"/>
    <col min="13" max="13" width="14.28515625" style="180" customWidth="1"/>
    <col min="14" max="14" width="13.28515625" style="5" customWidth="1"/>
    <col min="15" max="16384" width="11.42578125" style="5"/>
  </cols>
  <sheetData>
    <row r="1" spans="1:14" x14ac:dyDescent="0.25">
      <c r="A1" s="118"/>
      <c r="B1" s="111"/>
      <c r="C1" s="112"/>
      <c r="D1" s="365"/>
      <c r="E1" s="114"/>
      <c r="F1" s="115"/>
      <c r="G1" s="116"/>
      <c r="H1" s="114"/>
      <c r="I1" s="114"/>
      <c r="J1" s="373"/>
      <c r="K1" s="118"/>
      <c r="L1" s="338"/>
      <c r="M1" s="374"/>
      <c r="N1" s="114"/>
    </row>
    <row r="2" spans="1:14" x14ac:dyDescent="0.25">
      <c r="A2" s="125"/>
      <c r="B2" s="120"/>
      <c r="C2" s="121"/>
      <c r="D2" s="366"/>
      <c r="E2" s="38"/>
      <c r="F2" s="123"/>
      <c r="G2" s="124"/>
      <c r="H2" s="38"/>
      <c r="I2" s="38"/>
      <c r="J2" s="2"/>
      <c r="K2" s="125"/>
      <c r="L2" s="339"/>
      <c r="M2" s="1"/>
      <c r="N2" s="38"/>
    </row>
    <row r="3" spans="1:14" ht="22.5" x14ac:dyDescent="0.25">
      <c r="A3" s="419" t="s">
        <v>0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</row>
    <row r="4" spans="1:14" ht="22.5" x14ac:dyDescent="0.25">
      <c r="A4" s="330"/>
      <c r="B4" s="392"/>
      <c r="C4" s="392"/>
      <c r="D4" s="367"/>
      <c r="E4" s="392"/>
      <c r="F4" s="392"/>
      <c r="G4" s="392"/>
      <c r="H4" s="392"/>
      <c r="I4" s="392"/>
      <c r="J4" s="367"/>
      <c r="K4" s="392"/>
      <c r="L4" s="352"/>
      <c r="M4" s="367"/>
      <c r="N4" s="392"/>
    </row>
    <row r="6" spans="1:14" s="384" customFormat="1" ht="23.25" x14ac:dyDescent="0.35">
      <c r="A6" s="376" t="s">
        <v>463</v>
      </c>
      <c r="B6" s="377"/>
      <c r="C6" s="378"/>
      <c r="D6" s="379"/>
      <c r="E6" s="376"/>
      <c r="F6" s="392"/>
      <c r="G6" s="376"/>
      <c r="H6" s="376"/>
      <c r="I6" s="376"/>
      <c r="J6" s="380"/>
      <c r="K6" s="381"/>
      <c r="L6" s="382"/>
      <c r="M6" s="383"/>
      <c r="N6" s="381"/>
    </row>
    <row r="7" spans="1:14" x14ac:dyDescent="0.25">
      <c r="A7" s="125"/>
      <c r="B7" s="17"/>
      <c r="C7" s="36"/>
      <c r="D7" s="368"/>
      <c r="E7" s="38"/>
      <c r="F7" s="18"/>
      <c r="G7" s="38"/>
      <c r="H7" s="38"/>
      <c r="I7" s="38"/>
      <c r="J7" s="60"/>
      <c r="K7" s="19"/>
      <c r="L7" s="340"/>
      <c r="M7" s="375"/>
      <c r="N7" s="21"/>
    </row>
    <row r="8" spans="1:14" ht="18.75" x14ac:dyDescent="0.25">
      <c r="A8" s="16"/>
      <c r="B8" s="22" t="s">
        <v>187</v>
      </c>
      <c r="C8" s="15"/>
      <c r="D8" s="35"/>
      <c r="E8" s="13"/>
      <c r="F8" s="14"/>
      <c r="G8" s="40"/>
      <c r="H8" s="420"/>
      <c r="I8" s="420"/>
      <c r="J8" s="59"/>
      <c r="K8" s="16"/>
      <c r="L8" s="341"/>
      <c r="M8" s="13"/>
      <c r="N8" s="13"/>
    </row>
    <row r="9" spans="1:14" ht="39" x14ac:dyDescent="0.25">
      <c r="A9" s="332" t="s">
        <v>1</v>
      </c>
      <c r="B9" s="80" t="s">
        <v>2</v>
      </c>
      <c r="C9" s="80" t="s">
        <v>3</v>
      </c>
      <c r="D9" s="130" t="s">
        <v>195</v>
      </c>
      <c r="E9" s="80" t="s">
        <v>5</v>
      </c>
      <c r="F9" s="131" t="s">
        <v>6</v>
      </c>
      <c r="G9" s="80" t="s">
        <v>7</v>
      </c>
      <c r="H9" s="337" t="s">
        <v>8</v>
      </c>
      <c r="I9" s="83" t="s">
        <v>10</v>
      </c>
      <c r="J9" s="132" t="s">
        <v>9</v>
      </c>
      <c r="K9" s="80" t="s">
        <v>13</v>
      </c>
      <c r="L9" s="77" t="s">
        <v>14</v>
      </c>
      <c r="M9" s="129" t="s">
        <v>196</v>
      </c>
      <c r="N9" s="80" t="s">
        <v>16</v>
      </c>
    </row>
    <row r="10" spans="1:14" ht="23.25" x14ac:dyDescent="0.25">
      <c r="A10" s="399" t="s">
        <v>70</v>
      </c>
      <c r="B10" s="135" t="s">
        <v>62</v>
      </c>
      <c r="C10" s="135" t="s">
        <v>60</v>
      </c>
      <c r="D10" s="175">
        <v>94985.1</v>
      </c>
      <c r="E10" s="136" t="s">
        <v>44</v>
      </c>
      <c r="F10" s="137">
        <v>43822</v>
      </c>
      <c r="G10" s="138">
        <v>43822</v>
      </c>
      <c r="H10" s="136"/>
      <c r="I10" s="139"/>
      <c r="J10" s="175">
        <f t="shared" ref="J10:J52" si="0">D10-H10</f>
        <v>94985.1</v>
      </c>
      <c r="K10" s="136" t="s">
        <v>19</v>
      </c>
      <c r="L10" s="342" t="s">
        <v>20</v>
      </c>
      <c r="M10" s="175">
        <v>94985.1</v>
      </c>
      <c r="N10" s="141" t="s">
        <v>551</v>
      </c>
    </row>
    <row r="11" spans="1:14" ht="23.25" x14ac:dyDescent="0.25">
      <c r="A11" s="399" t="s">
        <v>69</v>
      </c>
      <c r="B11" s="135" t="s">
        <v>62</v>
      </c>
      <c r="C11" s="135" t="s">
        <v>60</v>
      </c>
      <c r="D11" s="175">
        <v>250974.9</v>
      </c>
      <c r="E11" s="136" t="s">
        <v>44</v>
      </c>
      <c r="F11" s="137">
        <v>43822</v>
      </c>
      <c r="G11" s="138">
        <v>43822</v>
      </c>
      <c r="H11" s="136"/>
      <c r="I11" s="139"/>
      <c r="J11" s="175">
        <f t="shared" si="0"/>
        <v>250974.9</v>
      </c>
      <c r="K11" s="136" t="s">
        <v>19</v>
      </c>
      <c r="L11" s="342" t="s">
        <v>20</v>
      </c>
      <c r="M11" s="175">
        <v>250974.9</v>
      </c>
      <c r="N11" s="141" t="s">
        <v>551</v>
      </c>
    </row>
    <row r="12" spans="1:14" ht="23.25" x14ac:dyDescent="0.25">
      <c r="A12" s="399" t="s">
        <v>68</v>
      </c>
      <c r="B12" s="135" t="s">
        <v>62</v>
      </c>
      <c r="C12" s="135" t="s">
        <v>60</v>
      </c>
      <c r="D12" s="175">
        <v>125047.8</v>
      </c>
      <c r="E12" s="136" t="s">
        <v>44</v>
      </c>
      <c r="F12" s="137">
        <v>43825</v>
      </c>
      <c r="G12" s="138">
        <v>43825</v>
      </c>
      <c r="H12" s="136"/>
      <c r="I12" s="139"/>
      <c r="J12" s="175">
        <f t="shared" si="0"/>
        <v>125047.8</v>
      </c>
      <c r="K12" s="136" t="s">
        <v>19</v>
      </c>
      <c r="L12" s="342" t="s">
        <v>20</v>
      </c>
      <c r="M12" s="175">
        <v>125047.8</v>
      </c>
      <c r="N12" s="141" t="s">
        <v>551</v>
      </c>
    </row>
    <row r="13" spans="1:14" ht="23.25" x14ac:dyDescent="0.25">
      <c r="A13" s="399" t="s">
        <v>67</v>
      </c>
      <c r="B13" s="135" t="s">
        <v>62</v>
      </c>
      <c r="C13" s="135" t="s">
        <v>60</v>
      </c>
      <c r="D13" s="175">
        <v>15598.98</v>
      </c>
      <c r="E13" s="136" t="s">
        <v>44</v>
      </c>
      <c r="F13" s="137">
        <v>43826</v>
      </c>
      <c r="G13" s="138">
        <v>43826</v>
      </c>
      <c r="H13" s="136"/>
      <c r="I13" s="139"/>
      <c r="J13" s="175">
        <f t="shared" si="0"/>
        <v>15598.98</v>
      </c>
      <c r="K13" s="136" t="s">
        <v>19</v>
      </c>
      <c r="L13" s="342" t="s">
        <v>20</v>
      </c>
      <c r="M13" s="175">
        <v>15598.98</v>
      </c>
      <c r="N13" s="141" t="s">
        <v>551</v>
      </c>
    </row>
    <row r="14" spans="1:14" ht="23.25" x14ac:dyDescent="0.25">
      <c r="A14" s="399" t="s">
        <v>66</v>
      </c>
      <c r="B14" s="135" t="s">
        <v>62</v>
      </c>
      <c r="C14" s="135" t="s">
        <v>60</v>
      </c>
      <c r="D14" s="175">
        <v>227642.18</v>
      </c>
      <c r="E14" s="136" t="s">
        <v>44</v>
      </c>
      <c r="F14" s="137">
        <v>43850</v>
      </c>
      <c r="G14" s="138">
        <v>43850</v>
      </c>
      <c r="H14" s="136"/>
      <c r="I14" s="139"/>
      <c r="J14" s="175">
        <f t="shared" si="0"/>
        <v>227642.18</v>
      </c>
      <c r="K14" s="136" t="s">
        <v>19</v>
      </c>
      <c r="L14" s="342" t="s">
        <v>20</v>
      </c>
      <c r="M14" s="175">
        <v>227642.18</v>
      </c>
      <c r="N14" s="141" t="s">
        <v>551</v>
      </c>
    </row>
    <row r="15" spans="1:14" ht="23.25" x14ac:dyDescent="0.25">
      <c r="A15" s="399" t="s">
        <v>65</v>
      </c>
      <c r="B15" s="135" t="s">
        <v>62</v>
      </c>
      <c r="C15" s="135" t="s">
        <v>60</v>
      </c>
      <c r="D15" s="175">
        <v>81717.3</v>
      </c>
      <c r="E15" s="136" t="s">
        <v>44</v>
      </c>
      <c r="F15" s="137">
        <v>43850</v>
      </c>
      <c r="G15" s="138">
        <v>43850</v>
      </c>
      <c r="H15" s="136"/>
      <c r="I15" s="139"/>
      <c r="J15" s="175">
        <f t="shared" si="0"/>
        <v>81717.3</v>
      </c>
      <c r="K15" s="136" t="s">
        <v>19</v>
      </c>
      <c r="L15" s="342" t="s">
        <v>20</v>
      </c>
      <c r="M15" s="175">
        <v>81717.3</v>
      </c>
      <c r="N15" s="141" t="s">
        <v>551</v>
      </c>
    </row>
    <row r="16" spans="1:14" ht="23.25" x14ac:dyDescent="0.25">
      <c r="A16" s="399" t="s">
        <v>33</v>
      </c>
      <c r="B16" s="135" t="s">
        <v>62</v>
      </c>
      <c r="C16" s="135" t="s">
        <v>60</v>
      </c>
      <c r="D16" s="175">
        <v>332692.2</v>
      </c>
      <c r="E16" s="136" t="s">
        <v>44</v>
      </c>
      <c r="F16" s="137">
        <v>43881</v>
      </c>
      <c r="G16" s="138">
        <v>43881</v>
      </c>
      <c r="H16" s="136"/>
      <c r="I16" s="139"/>
      <c r="J16" s="175">
        <f t="shared" si="0"/>
        <v>332692.2</v>
      </c>
      <c r="K16" s="136" t="s">
        <v>19</v>
      </c>
      <c r="L16" s="342" t="s">
        <v>20</v>
      </c>
      <c r="M16" s="175">
        <v>332692.2</v>
      </c>
      <c r="N16" s="141" t="s">
        <v>551</v>
      </c>
    </row>
    <row r="17" spans="1:14" ht="23.25" x14ac:dyDescent="0.25">
      <c r="A17" s="399" t="s">
        <v>63</v>
      </c>
      <c r="B17" s="135" t="s">
        <v>62</v>
      </c>
      <c r="C17" s="135" t="s">
        <v>60</v>
      </c>
      <c r="D17" s="175">
        <v>77994.899999999994</v>
      </c>
      <c r="E17" s="136" t="s">
        <v>44</v>
      </c>
      <c r="F17" s="137">
        <v>43882</v>
      </c>
      <c r="G17" s="138">
        <v>43882</v>
      </c>
      <c r="H17" s="136"/>
      <c r="I17" s="139"/>
      <c r="J17" s="175">
        <f t="shared" si="0"/>
        <v>77994.899999999994</v>
      </c>
      <c r="K17" s="136" t="s">
        <v>19</v>
      </c>
      <c r="L17" s="342" t="s">
        <v>20</v>
      </c>
      <c r="M17" s="175">
        <v>77994.899999999994</v>
      </c>
      <c r="N17" s="141" t="s">
        <v>551</v>
      </c>
    </row>
    <row r="18" spans="1:14" ht="23.25" x14ac:dyDescent="0.25">
      <c r="A18" s="399" t="s">
        <v>64</v>
      </c>
      <c r="B18" s="135" t="s">
        <v>62</v>
      </c>
      <c r="C18" s="135" t="s">
        <v>60</v>
      </c>
      <c r="D18" s="175">
        <v>786642.44</v>
      </c>
      <c r="E18" s="136" t="s">
        <v>44</v>
      </c>
      <c r="F18" s="137">
        <v>44048</v>
      </c>
      <c r="G18" s="138">
        <v>44048</v>
      </c>
      <c r="H18" s="136"/>
      <c r="I18" s="139"/>
      <c r="J18" s="175">
        <f t="shared" si="0"/>
        <v>786642.44</v>
      </c>
      <c r="K18" s="136" t="s">
        <v>19</v>
      </c>
      <c r="L18" s="342" t="s">
        <v>20</v>
      </c>
      <c r="M18" s="175">
        <v>786642.44</v>
      </c>
      <c r="N18" s="141" t="s">
        <v>551</v>
      </c>
    </row>
    <row r="19" spans="1:14" x14ac:dyDescent="0.25">
      <c r="A19" s="333"/>
      <c r="B19" s="135"/>
      <c r="C19" s="203" t="s">
        <v>261</v>
      </c>
      <c r="D19" s="189">
        <f>SUM(D10:D18)</f>
        <v>1993295.7999999998</v>
      </c>
      <c r="E19" s="190"/>
      <c r="F19" s="191"/>
      <c r="G19" s="192"/>
      <c r="H19" s="190"/>
      <c r="I19" s="193"/>
      <c r="J19" s="189">
        <f>SUM(J10:J18)</f>
        <v>1993295.7999999998</v>
      </c>
      <c r="K19" s="190"/>
      <c r="L19" s="343"/>
      <c r="M19" s="189">
        <f>SUM(M10:M18)</f>
        <v>1993295.7999999998</v>
      </c>
      <c r="N19" s="141" t="s">
        <v>551</v>
      </c>
    </row>
    <row r="20" spans="1:14" x14ac:dyDescent="0.25">
      <c r="A20" s="333"/>
      <c r="B20" s="135"/>
      <c r="C20" s="203"/>
      <c r="D20" s="189"/>
      <c r="E20" s="190"/>
      <c r="F20" s="191"/>
      <c r="G20" s="192"/>
      <c r="H20" s="190"/>
      <c r="I20" s="193"/>
      <c r="J20" s="189"/>
      <c r="K20" s="190"/>
      <c r="L20" s="343"/>
      <c r="M20" s="189"/>
      <c r="N20" s="141" t="s">
        <v>551</v>
      </c>
    </row>
    <row r="21" spans="1:14" ht="23.25" x14ac:dyDescent="0.25">
      <c r="A21" s="399" t="s">
        <v>34</v>
      </c>
      <c r="B21" s="135" t="s">
        <v>36</v>
      </c>
      <c r="C21" s="135" t="s">
        <v>35</v>
      </c>
      <c r="D21" s="175">
        <v>250000</v>
      </c>
      <c r="E21" s="136" t="s">
        <v>44</v>
      </c>
      <c r="F21" s="137">
        <v>44169</v>
      </c>
      <c r="G21" s="138">
        <v>44169</v>
      </c>
      <c r="H21" s="136"/>
      <c r="I21" s="139"/>
      <c r="J21" s="175">
        <f t="shared" si="0"/>
        <v>250000</v>
      </c>
      <c r="K21" s="136" t="s">
        <v>37</v>
      </c>
      <c r="L21" s="342" t="s">
        <v>38</v>
      </c>
      <c r="M21" s="175">
        <v>150000</v>
      </c>
      <c r="N21" s="141" t="s">
        <v>551</v>
      </c>
    </row>
    <row r="22" spans="1:14" ht="23.25" x14ac:dyDescent="0.25">
      <c r="A22" s="399" t="s">
        <v>34</v>
      </c>
      <c r="B22" s="135" t="s">
        <v>36</v>
      </c>
      <c r="C22" s="135" t="s">
        <v>35</v>
      </c>
      <c r="D22" s="175">
        <v>0</v>
      </c>
      <c r="E22" s="136" t="s">
        <v>44</v>
      </c>
      <c r="F22" s="137">
        <v>44169</v>
      </c>
      <c r="G22" s="138">
        <v>44169</v>
      </c>
      <c r="H22" s="136"/>
      <c r="I22" s="139"/>
      <c r="J22" s="175">
        <f t="shared" si="0"/>
        <v>0</v>
      </c>
      <c r="K22" s="136" t="s">
        <v>39</v>
      </c>
      <c r="L22" s="342" t="s">
        <v>40</v>
      </c>
      <c r="M22" s="175">
        <v>100000</v>
      </c>
      <c r="N22" s="141" t="s">
        <v>551</v>
      </c>
    </row>
    <row r="23" spans="1:14" ht="23.25" x14ac:dyDescent="0.25">
      <c r="A23" s="399" t="s">
        <v>41</v>
      </c>
      <c r="B23" s="135" t="s">
        <v>42</v>
      </c>
      <c r="C23" s="135" t="s">
        <v>43</v>
      </c>
      <c r="D23" s="175">
        <v>250000</v>
      </c>
      <c r="E23" s="136" t="s">
        <v>44</v>
      </c>
      <c r="F23" s="137">
        <v>43809</v>
      </c>
      <c r="G23" s="138">
        <v>43809</v>
      </c>
      <c r="H23" s="136"/>
      <c r="I23" s="139"/>
      <c r="J23" s="175">
        <f t="shared" si="0"/>
        <v>250000</v>
      </c>
      <c r="K23" s="136" t="s">
        <v>37</v>
      </c>
      <c r="L23" s="342" t="s">
        <v>38</v>
      </c>
      <c r="M23" s="175">
        <v>150000</v>
      </c>
      <c r="N23" s="141" t="s">
        <v>551</v>
      </c>
    </row>
    <row r="24" spans="1:14" ht="23.25" x14ac:dyDescent="0.25">
      <c r="A24" s="399" t="s">
        <v>41</v>
      </c>
      <c r="B24" s="135" t="s">
        <v>42</v>
      </c>
      <c r="C24" s="135" t="s">
        <v>43</v>
      </c>
      <c r="D24" s="175">
        <v>0</v>
      </c>
      <c r="E24" s="136" t="s">
        <v>44</v>
      </c>
      <c r="F24" s="137">
        <v>43809</v>
      </c>
      <c r="G24" s="138">
        <v>43809</v>
      </c>
      <c r="H24" s="136"/>
      <c r="I24" s="139"/>
      <c r="J24" s="175">
        <f t="shared" si="0"/>
        <v>0</v>
      </c>
      <c r="K24" s="136" t="s">
        <v>39</v>
      </c>
      <c r="L24" s="342" t="s">
        <v>40</v>
      </c>
      <c r="M24" s="175">
        <v>100000</v>
      </c>
      <c r="N24" s="141" t="s">
        <v>551</v>
      </c>
    </row>
    <row r="25" spans="1:14" ht="23.25" x14ac:dyDescent="0.25">
      <c r="A25" s="399" t="s">
        <v>45</v>
      </c>
      <c r="B25" s="135" t="s">
        <v>42</v>
      </c>
      <c r="C25" s="135" t="s">
        <v>43</v>
      </c>
      <c r="D25" s="175">
        <v>50000</v>
      </c>
      <c r="E25" s="136" t="s">
        <v>44</v>
      </c>
      <c r="F25" s="137">
        <v>43822</v>
      </c>
      <c r="G25" s="138">
        <v>43822</v>
      </c>
      <c r="H25" s="136"/>
      <c r="I25" s="139"/>
      <c r="J25" s="175">
        <f t="shared" si="0"/>
        <v>50000</v>
      </c>
      <c r="K25" s="136" t="s">
        <v>37</v>
      </c>
      <c r="L25" s="342" t="s">
        <v>38</v>
      </c>
      <c r="M25" s="175">
        <v>30000</v>
      </c>
      <c r="N25" s="141" t="s">
        <v>551</v>
      </c>
    </row>
    <row r="26" spans="1:14" ht="23.25" x14ac:dyDescent="0.25">
      <c r="A26" s="399" t="s">
        <v>45</v>
      </c>
      <c r="B26" s="135" t="s">
        <v>42</v>
      </c>
      <c r="C26" s="135" t="s">
        <v>43</v>
      </c>
      <c r="D26" s="175">
        <v>0</v>
      </c>
      <c r="E26" s="136" t="s">
        <v>44</v>
      </c>
      <c r="F26" s="137">
        <v>43822</v>
      </c>
      <c r="G26" s="138">
        <v>43822</v>
      </c>
      <c r="H26" s="136"/>
      <c r="I26" s="139"/>
      <c r="J26" s="175">
        <f t="shared" si="0"/>
        <v>0</v>
      </c>
      <c r="K26" s="136" t="s">
        <v>39</v>
      </c>
      <c r="L26" s="342" t="s">
        <v>40</v>
      </c>
      <c r="M26" s="175">
        <v>20000</v>
      </c>
      <c r="N26" s="141" t="s">
        <v>551</v>
      </c>
    </row>
    <row r="27" spans="1:14" ht="23.25" x14ac:dyDescent="0.25">
      <c r="A27" s="399" t="s">
        <v>46</v>
      </c>
      <c r="B27" s="135" t="s">
        <v>42</v>
      </c>
      <c r="C27" s="135" t="s">
        <v>43</v>
      </c>
      <c r="D27" s="175">
        <v>200000</v>
      </c>
      <c r="E27" s="136" t="s">
        <v>44</v>
      </c>
      <c r="F27" s="137">
        <v>43822</v>
      </c>
      <c r="G27" s="138">
        <v>43822</v>
      </c>
      <c r="H27" s="136"/>
      <c r="I27" s="139"/>
      <c r="J27" s="175">
        <f t="shared" si="0"/>
        <v>200000</v>
      </c>
      <c r="K27" s="136" t="s">
        <v>37</v>
      </c>
      <c r="L27" s="342" t="s">
        <v>38</v>
      </c>
      <c r="M27" s="175">
        <v>125000</v>
      </c>
      <c r="N27" s="141" t="s">
        <v>551</v>
      </c>
    </row>
    <row r="28" spans="1:14" ht="23.25" x14ac:dyDescent="0.25">
      <c r="A28" s="399" t="s">
        <v>46</v>
      </c>
      <c r="B28" s="135" t="s">
        <v>42</v>
      </c>
      <c r="C28" s="135" t="s">
        <v>43</v>
      </c>
      <c r="D28" s="175">
        <v>0</v>
      </c>
      <c r="E28" s="136" t="s">
        <v>44</v>
      </c>
      <c r="F28" s="137">
        <v>43822</v>
      </c>
      <c r="G28" s="138">
        <v>43822</v>
      </c>
      <c r="H28" s="136"/>
      <c r="I28" s="139"/>
      <c r="J28" s="175">
        <f t="shared" si="0"/>
        <v>0</v>
      </c>
      <c r="K28" s="136" t="s">
        <v>39</v>
      </c>
      <c r="L28" s="342" t="s">
        <v>40</v>
      </c>
      <c r="M28" s="175">
        <v>75000</v>
      </c>
      <c r="N28" s="141" t="s">
        <v>551</v>
      </c>
    </row>
    <row r="29" spans="1:14" ht="23.25" x14ac:dyDescent="0.25">
      <c r="A29" s="399" t="s">
        <v>47</v>
      </c>
      <c r="B29" s="135" t="s">
        <v>42</v>
      </c>
      <c r="C29" s="135" t="s">
        <v>43</v>
      </c>
      <c r="D29" s="175">
        <v>200000</v>
      </c>
      <c r="E29" s="136" t="s">
        <v>44</v>
      </c>
      <c r="F29" s="137">
        <v>43837</v>
      </c>
      <c r="G29" s="138">
        <v>43837</v>
      </c>
      <c r="H29" s="136"/>
      <c r="I29" s="139"/>
      <c r="J29" s="175">
        <f t="shared" si="0"/>
        <v>200000</v>
      </c>
      <c r="K29" s="136" t="s">
        <v>39</v>
      </c>
      <c r="L29" s="342" t="s">
        <v>40</v>
      </c>
      <c r="M29" s="175">
        <v>125000</v>
      </c>
      <c r="N29" s="141" t="s">
        <v>551</v>
      </c>
    </row>
    <row r="30" spans="1:14" ht="23.25" x14ac:dyDescent="0.25">
      <c r="A30" s="399" t="s">
        <v>47</v>
      </c>
      <c r="B30" s="135" t="s">
        <v>42</v>
      </c>
      <c r="C30" s="135" t="s">
        <v>43</v>
      </c>
      <c r="D30" s="175">
        <v>0</v>
      </c>
      <c r="E30" s="136" t="s">
        <v>44</v>
      </c>
      <c r="F30" s="137">
        <v>43837</v>
      </c>
      <c r="G30" s="138">
        <v>43837</v>
      </c>
      <c r="H30" s="136"/>
      <c r="I30" s="139"/>
      <c r="J30" s="175">
        <f t="shared" si="0"/>
        <v>0</v>
      </c>
      <c r="K30" s="136" t="s">
        <v>39</v>
      </c>
      <c r="L30" s="342" t="s">
        <v>40</v>
      </c>
      <c r="M30" s="175">
        <v>75000</v>
      </c>
      <c r="N30" s="141" t="s">
        <v>551</v>
      </c>
    </row>
    <row r="31" spans="1:14" ht="23.25" x14ac:dyDescent="0.25">
      <c r="A31" s="399" t="s">
        <v>48</v>
      </c>
      <c r="B31" s="135" t="s">
        <v>42</v>
      </c>
      <c r="C31" s="135" t="s">
        <v>43</v>
      </c>
      <c r="D31" s="175">
        <v>250000</v>
      </c>
      <c r="E31" s="136" t="s">
        <v>44</v>
      </c>
      <c r="F31" s="137">
        <v>43843</v>
      </c>
      <c r="G31" s="138">
        <v>43843</v>
      </c>
      <c r="H31" s="136"/>
      <c r="I31" s="139"/>
      <c r="J31" s="175">
        <f t="shared" si="0"/>
        <v>250000</v>
      </c>
      <c r="K31" s="136" t="s">
        <v>37</v>
      </c>
      <c r="L31" s="342" t="s">
        <v>38</v>
      </c>
      <c r="M31" s="175">
        <v>150000</v>
      </c>
      <c r="N31" s="141" t="s">
        <v>551</v>
      </c>
    </row>
    <row r="32" spans="1:14" ht="23.25" x14ac:dyDescent="0.25">
      <c r="A32" s="399" t="s">
        <v>48</v>
      </c>
      <c r="B32" s="135" t="s">
        <v>42</v>
      </c>
      <c r="C32" s="135" t="s">
        <v>43</v>
      </c>
      <c r="D32" s="175">
        <v>0</v>
      </c>
      <c r="E32" s="136" t="s">
        <v>44</v>
      </c>
      <c r="F32" s="137">
        <v>43843</v>
      </c>
      <c r="G32" s="138">
        <v>43843</v>
      </c>
      <c r="H32" s="136"/>
      <c r="I32" s="139"/>
      <c r="J32" s="175">
        <f t="shared" si="0"/>
        <v>0</v>
      </c>
      <c r="K32" s="136" t="s">
        <v>39</v>
      </c>
      <c r="L32" s="342" t="s">
        <v>40</v>
      </c>
      <c r="M32" s="175">
        <v>100000</v>
      </c>
      <c r="N32" s="141" t="s">
        <v>551</v>
      </c>
    </row>
    <row r="33" spans="1:14" ht="23.25" x14ac:dyDescent="0.25">
      <c r="A33" s="399" t="s">
        <v>49</v>
      </c>
      <c r="B33" s="135" t="s">
        <v>42</v>
      </c>
      <c r="C33" s="135" t="s">
        <v>43</v>
      </c>
      <c r="D33" s="175">
        <v>200000</v>
      </c>
      <c r="E33" s="136" t="s">
        <v>44</v>
      </c>
      <c r="F33" s="137">
        <v>43852</v>
      </c>
      <c r="G33" s="138">
        <v>43852</v>
      </c>
      <c r="H33" s="136"/>
      <c r="I33" s="139"/>
      <c r="J33" s="175">
        <f t="shared" si="0"/>
        <v>200000</v>
      </c>
      <c r="K33" s="136" t="s">
        <v>37</v>
      </c>
      <c r="L33" s="342" t="s">
        <v>38</v>
      </c>
      <c r="M33" s="175">
        <v>125000</v>
      </c>
      <c r="N33" s="141" t="s">
        <v>551</v>
      </c>
    </row>
    <row r="34" spans="1:14" ht="23.25" x14ac:dyDescent="0.25">
      <c r="A34" s="399" t="s">
        <v>49</v>
      </c>
      <c r="B34" s="135" t="s">
        <v>42</v>
      </c>
      <c r="C34" s="135" t="s">
        <v>43</v>
      </c>
      <c r="D34" s="175">
        <v>0</v>
      </c>
      <c r="E34" s="136" t="s">
        <v>44</v>
      </c>
      <c r="F34" s="137">
        <v>43852</v>
      </c>
      <c r="G34" s="138">
        <v>43852</v>
      </c>
      <c r="H34" s="136"/>
      <c r="I34" s="139"/>
      <c r="J34" s="175">
        <f t="shared" si="0"/>
        <v>0</v>
      </c>
      <c r="K34" s="136" t="s">
        <v>39</v>
      </c>
      <c r="L34" s="342" t="s">
        <v>40</v>
      </c>
      <c r="M34" s="175">
        <v>75000</v>
      </c>
      <c r="N34" s="141" t="s">
        <v>551</v>
      </c>
    </row>
    <row r="35" spans="1:14" ht="23.25" x14ac:dyDescent="0.25">
      <c r="A35" s="399" t="s">
        <v>50</v>
      </c>
      <c r="B35" s="135" t="s">
        <v>42</v>
      </c>
      <c r="C35" s="135" t="s">
        <v>43</v>
      </c>
      <c r="D35" s="175">
        <v>200000</v>
      </c>
      <c r="E35" s="136" t="s">
        <v>44</v>
      </c>
      <c r="F35" s="137">
        <v>43857</v>
      </c>
      <c r="G35" s="138">
        <v>43857</v>
      </c>
      <c r="H35" s="136"/>
      <c r="I35" s="139"/>
      <c r="J35" s="175">
        <f t="shared" si="0"/>
        <v>200000</v>
      </c>
      <c r="K35" s="136" t="s">
        <v>37</v>
      </c>
      <c r="L35" s="342" t="s">
        <v>38</v>
      </c>
      <c r="M35" s="175">
        <v>125000</v>
      </c>
      <c r="N35" s="141" t="s">
        <v>551</v>
      </c>
    </row>
    <row r="36" spans="1:14" ht="23.25" x14ac:dyDescent="0.25">
      <c r="A36" s="399" t="s">
        <v>50</v>
      </c>
      <c r="B36" s="135" t="s">
        <v>42</v>
      </c>
      <c r="C36" s="135" t="s">
        <v>43</v>
      </c>
      <c r="D36" s="175">
        <v>0</v>
      </c>
      <c r="E36" s="136" t="s">
        <v>44</v>
      </c>
      <c r="F36" s="137">
        <v>43857</v>
      </c>
      <c r="G36" s="138">
        <v>43857</v>
      </c>
      <c r="H36" s="136"/>
      <c r="I36" s="139"/>
      <c r="J36" s="175">
        <f t="shared" si="0"/>
        <v>0</v>
      </c>
      <c r="K36" s="136" t="s">
        <v>39</v>
      </c>
      <c r="L36" s="342" t="s">
        <v>40</v>
      </c>
      <c r="M36" s="175">
        <v>75000</v>
      </c>
      <c r="N36" s="141" t="s">
        <v>551</v>
      </c>
    </row>
    <row r="37" spans="1:14" ht="23.25" x14ac:dyDescent="0.25">
      <c r="A37" s="399" t="s">
        <v>51</v>
      </c>
      <c r="B37" s="135" t="s">
        <v>42</v>
      </c>
      <c r="C37" s="135" t="s">
        <v>43</v>
      </c>
      <c r="D37" s="175">
        <v>200000</v>
      </c>
      <c r="E37" s="136" t="s">
        <v>44</v>
      </c>
      <c r="F37" s="137">
        <v>43864</v>
      </c>
      <c r="G37" s="138">
        <v>43864</v>
      </c>
      <c r="H37" s="136"/>
      <c r="I37" s="139"/>
      <c r="J37" s="175">
        <f t="shared" si="0"/>
        <v>200000</v>
      </c>
      <c r="K37" s="136" t="s">
        <v>39</v>
      </c>
      <c r="L37" s="342" t="s">
        <v>38</v>
      </c>
      <c r="M37" s="175">
        <v>135000</v>
      </c>
      <c r="N37" s="141" t="s">
        <v>551</v>
      </c>
    </row>
    <row r="38" spans="1:14" ht="23.25" x14ac:dyDescent="0.25">
      <c r="A38" s="399" t="s">
        <v>51</v>
      </c>
      <c r="B38" s="135" t="s">
        <v>42</v>
      </c>
      <c r="C38" s="135" t="s">
        <v>43</v>
      </c>
      <c r="D38" s="175">
        <v>0</v>
      </c>
      <c r="E38" s="136" t="s">
        <v>44</v>
      </c>
      <c r="F38" s="137">
        <v>43864</v>
      </c>
      <c r="G38" s="138">
        <v>43864</v>
      </c>
      <c r="H38" s="136"/>
      <c r="I38" s="139"/>
      <c r="J38" s="175">
        <f t="shared" si="0"/>
        <v>0</v>
      </c>
      <c r="K38" s="136" t="s">
        <v>39</v>
      </c>
      <c r="L38" s="342" t="s">
        <v>40</v>
      </c>
      <c r="M38" s="175">
        <v>65000</v>
      </c>
      <c r="N38" s="141" t="s">
        <v>551</v>
      </c>
    </row>
    <row r="39" spans="1:14" ht="23.25" x14ac:dyDescent="0.25">
      <c r="A39" s="399" t="s">
        <v>52</v>
      </c>
      <c r="B39" s="135" t="s">
        <v>42</v>
      </c>
      <c r="C39" s="135" t="s">
        <v>43</v>
      </c>
      <c r="D39" s="175">
        <v>200000</v>
      </c>
      <c r="E39" s="136" t="s">
        <v>44</v>
      </c>
      <c r="F39" s="137">
        <v>43871</v>
      </c>
      <c r="G39" s="138">
        <v>43871</v>
      </c>
      <c r="H39" s="136"/>
      <c r="I39" s="139"/>
      <c r="J39" s="175">
        <f t="shared" si="0"/>
        <v>200000</v>
      </c>
      <c r="K39" s="136" t="s">
        <v>39</v>
      </c>
      <c r="L39" s="344" t="s">
        <v>38</v>
      </c>
      <c r="M39" s="175">
        <v>135000</v>
      </c>
      <c r="N39" s="141" t="s">
        <v>551</v>
      </c>
    </row>
    <row r="40" spans="1:14" ht="23.25" x14ac:dyDescent="0.25">
      <c r="A40" s="399" t="s">
        <v>52</v>
      </c>
      <c r="B40" s="135" t="s">
        <v>42</v>
      </c>
      <c r="C40" s="135" t="s">
        <v>43</v>
      </c>
      <c r="D40" s="175">
        <v>0</v>
      </c>
      <c r="E40" s="136" t="s">
        <v>44</v>
      </c>
      <c r="F40" s="137">
        <v>43871</v>
      </c>
      <c r="G40" s="138">
        <v>43871</v>
      </c>
      <c r="H40" s="136"/>
      <c r="I40" s="139"/>
      <c r="J40" s="175">
        <f t="shared" si="0"/>
        <v>0</v>
      </c>
      <c r="K40" s="136" t="s">
        <v>39</v>
      </c>
      <c r="L40" s="344" t="s">
        <v>40</v>
      </c>
      <c r="M40" s="175">
        <v>65000</v>
      </c>
      <c r="N40" s="141" t="s">
        <v>551</v>
      </c>
    </row>
    <row r="41" spans="1:14" ht="23.25" x14ac:dyDescent="0.25">
      <c r="A41" s="399" t="s">
        <v>53</v>
      </c>
      <c r="B41" s="173" t="s">
        <v>42</v>
      </c>
      <c r="C41" s="134" t="s">
        <v>43</v>
      </c>
      <c r="D41" s="175">
        <v>200000</v>
      </c>
      <c r="E41" s="136" t="s">
        <v>44</v>
      </c>
      <c r="F41" s="137">
        <v>43878</v>
      </c>
      <c r="G41" s="138">
        <v>43878</v>
      </c>
      <c r="H41" s="142"/>
      <c r="I41" s="143"/>
      <c r="J41" s="176">
        <f t="shared" si="0"/>
        <v>200000</v>
      </c>
      <c r="K41" s="142" t="s">
        <v>39</v>
      </c>
      <c r="L41" s="344" t="s">
        <v>38</v>
      </c>
      <c r="M41" s="175">
        <v>125000</v>
      </c>
      <c r="N41" s="141" t="s">
        <v>551</v>
      </c>
    </row>
    <row r="42" spans="1:14" ht="23.25" x14ac:dyDescent="0.25">
      <c r="A42" s="399" t="s">
        <v>53</v>
      </c>
      <c r="B42" s="173" t="s">
        <v>42</v>
      </c>
      <c r="C42" s="134" t="s">
        <v>43</v>
      </c>
      <c r="D42" s="175">
        <v>0</v>
      </c>
      <c r="E42" s="136" t="s">
        <v>44</v>
      </c>
      <c r="F42" s="137">
        <v>43878</v>
      </c>
      <c r="G42" s="138">
        <v>43878</v>
      </c>
      <c r="H42" s="142"/>
      <c r="I42" s="143"/>
      <c r="J42" s="176">
        <f t="shared" si="0"/>
        <v>0</v>
      </c>
      <c r="K42" s="142" t="s">
        <v>39</v>
      </c>
      <c r="L42" s="344" t="s">
        <v>40</v>
      </c>
      <c r="M42" s="175">
        <v>75000</v>
      </c>
      <c r="N42" s="141" t="s">
        <v>551</v>
      </c>
    </row>
    <row r="43" spans="1:14" ht="23.25" x14ac:dyDescent="0.25">
      <c r="A43" s="399" t="s">
        <v>54</v>
      </c>
      <c r="B43" s="173" t="s">
        <v>42</v>
      </c>
      <c r="C43" s="134" t="s">
        <v>43</v>
      </c>
      <c r="D43" s="175">
        <v>200000</v>
      </c>
      <c r="E43" s="136" t="s">
        <v>44</v>
      </c>
      <c r="F43" s="137">
        <v>43882</v>
      </c>
      <c r="G43" s="138">
        <v>43882</v>
      </c>
      <c r="H43" s="142"/>
      <c r="I43" s="143"/>
      <c r="J43" s="176">
        <f t="shared" si="0"/>
        <v>200000</v>
      </c>
      <c r="K43" s="142" t="s">
        <v>39</v>
      </c>
      <c r="L43" s="344" t="s">
        <v>38</v>
      </c>
      <c r="M43" s="175">
        <v>125000</v>
      </c>
      <c r="N43" s="141" t="s">
        <v>551</v>
      </c>
    </row>
    <row r="44" spans="1:14" ht="23.25" x14ac:dyDescent="0.25">
      <c r="A44" s="399" t="s">
        <v>54</v>
      </c>
      <c r="B44" s="173" t="s">
        <v>42</v>
      </c>
      <c r="C44" s="134" t="s">
        <v>43</v>
      </c>
      <c r="D44" s="175">
        <v>0</v>
      </c>
      <c r="E44" s="136" t="s">
        <v>44</v>
      </c>
      <c r="F44" s="137">
        <v>43882</v>
      </c>
      <c r="G44" s="138">
        <v>43882</v>
      </c>
      <c r="H44" s="142"/>
      <c r="I44" s="143"/>
      <c r="J44" s="176">
        <f t="shared" si="0"/>
        <v>0</v>
      </c>
      <c r="K44" s="142" t="s">
        <v>39</v>
      </c>
      <c r="L44" s="344" t="s">
        <v>40</v>
      </c>
      <c r="M44" s="175">
        <v>75000</v>
      </c>
      <c r="N44" s="141" t="s">
        <v>551</v>
      </c>
    </row>
    <row r="45" spans="1:14" ht="23.25" x14ac:dyDescent="0.25">
      <c r="A45" s="399" t="s">
        <v>55</v>
      </c>
      <c r="B45" s="173" t="s">
        <v>42</v>
      </c>
      <c r="C45" s="134" t="s">
        <v>43</v>
      </c>
      <c r="D45" s="175">
        <v>200000</v>
      </c>
      <c r="E45" s="136" t="s">
        <v>44</v>
      </c>
      <c r="F45" s="137">
        <v>43889</v>
      </c>
      <c r="G45" s="138">
        <v>43889</v>
      </c>
      <c r="H45" s="142"/>
      <c r="I45" s="143"/>
      <c r="J45" s="176">
        <f t="shared" si="0"/>
        <v>200000</v>
      </c>
      <c r="K45" s="142" t="s">
        <v>39</v>
      </c>
      <c r="L45" s="344" t="s">
        <v>38</v>
      </c>
      <c r="M45" s="175">
        <v>125000</v>
      </c>
      <c r="N45" s="141" t="s">
        <v>551</v>
      </c>
    </row>
    <row r="46" spans="1:14" ht="23.25" x14ac:dyDescent="0.25">
      <c r="A46" s="399" t="s">
        <v>55</v>
      </c>
      <c r="B46" s="173" t="s">
        <v>42</v>
      </c>
      <c r="C46" s="134" t="s">
        <v>43</v>
      </c>
      <c r="D46" s="175">
        <v>0</v>
      </c>
      <c r="E46" s="136" t="s">
        <v>44</v>
      </c>
      <c r="F46" s="137">
        <v>43889</v>
      </c>
      <c r="G46" s="138">
        <v>43889</v>
      </c>
      <c r="H46" s="142"/>
      <c r="I46" s="143"/>
      <c r="J46" s="176">
        <f t="shared" si="0"/>
        <v>0</v>
      </c>
      <c r="K46" s="142" t="s">
        <v>39</v>
      </c>
      <c r="L46" s="344" t="s">
        <v>40</v>
      </c>
      <c r="M46" s="175">
        <v>75000</v>
      </c>
      <c r="N46" s="141" t="s">
        <v>551</v>
      </c>
    </row>
    <row r="47" spans="1:14" ht="23.25" x14ac:dyDescent="0.25">
      <c r="A47" s="399" t="s">
        <v>58</v>
      </c>
      <c r="B47" s="173" t="s">
        <v>42</v>
      </c>
      <c r="C47" s="134" t="s">
        <v>43</v>
      </c>
      <c r="D47" s="175">
        <v>200000</v>
      </c>
      <c r="E47" s="136" t="s">
        <v>44</v>
      </c>
      <c r="F47" s="137">
        <v>43895</v>
      </c>
      <c r="G47" s="138">
        <v>43895</v>
      </c>
      <c r="H47" s="142"/>
      <c r="I47" s="143"/>
      <c r="J47" s="176">
        <f t="shared" si="0"/>
        <v>200000</v>
      </c>
      <c r="K47" s="142" t="s">
        <v>37</v>
      </c>
      <c r="L47" s="344" t="s">
        <v>38</v>
      </c>
      <c r="M47" s="175">
        <v>125000</v>
      </c>
      <c r="N47" s="141" t="s">
        <v>551</v>
      </c>
    </row>
    <row r="48" spans="1:14" ht="23.25" x14ac:dyDescent="0.25">
      <c r="A48" s="399" t="s">
        <v>58</v>
      </c>
      <c r="B48" s="173" t="s">
        <v>42</v>
      </c>
      <c r="C48" s="134" t="s">
        <v>43</v>
      </c>
      <c r="D48" s="175">
        <v>0</v>
      </c>
      <c r="E48" s="136" t="s">
        <v>44</v>
      </c>
      <c r="F48" s="137">
        <v>43895</v>
      </c>
      <c r="G48" s="138">
        <v>43895</v>
      </c>
      <c r="H48" s="142"/>
      <c r="I48" s="143"/>
      <c r="J48" s="176">
        <f t="shared" si="0"/>
        <v>0</v>
      </c>
      <c r="K48" s="142" t="s">
        <v>39</v>
      </c>
      <c r="L48" s="344" t="s">
        <v>40</v>
      </c>
      <c r="M48" s="175">
        <v>75000</v>
      </c>
      <c r="N48" s="141" t="s">
        <v>551</v>
      </c>
    </row>
    <row r="49" spans="1:14" ht="23.25" x14ac:dyDescent="0.25">
      <c r="A49" s="399" t="s">
        <v>59</v>
      </c>
      <c r="B49" s="173" t="s">
        <v>42</v>
      </c>
      <c r="C49" s="135" t="s">
        <v>43</v>
      </c>
      <c r="D49" s="175">
        <v>200000</v>
      </c>
      <c r="E49" s="136" t="s">
        <v>44</v>
      </c>
      <c r="F49" s="137">
        <v>43902</v>
      </c>
      <c r="G49" s="138">
        <v>43902</v>
      </c>
      <c r="H49" s="136"/>
      <c r="I49" s="139"/>
      <c r="J49" s="175">
        <v>200000</v>
      </c>
      <c r="K49" s="136" t="s">
        <v>37</v>
      </c>
      <c r="L49" s="344" t="s">
        <v>38</v>
      </c>
      <c r="M49" s="175">
        <v>125000</v>
      </c>
      <c r="N49" s="141" t="s">
        <v>551</v>
      </c>
    </row>
    <row r="50" spans="1:14" ht="23.25" x14ac:dyDescent="0.25">
      <c r="A50" s="399" t="s">
        <v>59</v>
      </c>
      <c r="B50" s="173" t="s">
        <v>42</v>
      </c>
      <c r="C50" s="135" t="s">
        <v>43</v>
      </c>
      <c r="D50" s="175">
        <v>0</v>
      </c>
      <c r="E50" s="136" t="s">
        <v>44</v>
      </c>
      <c r="F50" s="137">
        <v>43902</v>
      </c>
      <c r="G50" s="138">
        <v>43902</v>
      </c>
      <c r="H50" s="142"/>
      <c r="I50" s="143"/>
      <c r="J50" s="176">
        <f t="shared" si="0"/>
        <v>0</v>
      </c>
      <c r="K50" s="142" t="s">
        <v>39</v>
      </c>
      <c r="L50" s="344" t="s">
        <v>40</v>
      </c>
      <c r="M50" s="175">
        <v>75000</v>
      </c>
      <c r="N50" s="141" t="s">
        <v>551</v>
      </c>
    </row>
    <row r="51" spans="1:14" ht="23.25" x14ac:dyDescent="0.25">
      <c r="A51" s="399" t="s">
        <v>56</v>
      </c>
      <c r="B51" s="173" t="s">
        <v>42</v>
      </c>
      <c r="C51" s="135" t="s">
        <v>43</v>
      </c>
      <c r="D51" s="175">
        <v>200000</v>
      </c>
      <c r="E51" s="136" t="s">
        <v>44</v>
      </c>
      <c r="F51" s="137">
        <v>43908</v>
      </c>
      <c r="G51" s="138">
        <v>43908</v>
      </c>
      <c r="H51" s="136"/>
      <c r="I51" s="139"/>
      <c r="J51" s="175">
        <f t="shared" si="0"/>
        <v>200000</v>
      </c>
      <c r="K51" s="136" t="s">
        <v>37</v>
      </c>
      <c r="L51" s="344" t="s">
        <v>38</v>
      </c>
      <c r="M51" s="175">
        <v>125000</v>
      </c>
      <c r="N51" s="141" t="s">
        <v>551</v>
      </c>
    </row>
    <row r="52" spans="1:14" ht="23.25" x14ac:dyDescent="0.25">
      <c r="A52" s="399" t="s">
        <v>56</v>
      </c>
      <c r="B52" s="173" t="s">
        <v>42</v>
      </c>
      <c r="C52" s="135" t="s">
        <v>43</v>
      </c>
      <c r="D52" s="175">
        <v>0</v>
      </c>
      <c r="E52" s="136" t="s">
        <v>44</v>
      </c>
      <c r="F52" s="137">
        <v>43908</v>
      </c>
      <c r="G52" s="138">
        <v>43908</v>
      </c>
      <c r="H52" s="136"/>
      <c r="I52" s="139"/>
      <c r="J52" s="175">
        <f t="shared" si="0"/>
        <v>0</v>
      </c>
      <c r="K52" s="136" t="s">
        <v>39</v>
      </c>
      <c r="L52" s="342" t="s">
        <v>40</v>
      </c>
      <c r="M52" s="175">
        <v>75000</v>
      </c>
      <c r="N52" s="141" t="s">
        <v>551</v>
      </c>
    </row>
    <row r="53" spans="1:14" ht="15" x14ac:dyDescent="0.25">
      <c r="A53" s="399"/>
      <c r="B53" s="173"/>
      <c r="C53" s="135" t="s">
        <v>261</v>
      </c>
      <c r="D53" s="189">
        <f>SUM(D21:D52)</f>
        <v>3200000</v>
      </c>
      <c r="E53" s="136"/>
      <c r="F53" s="137"/>
      <c r="G53" s="138"/>
      <c r="H53" s="136"/>
      <c r="I53" s="139"/>
      <c r="J53" s="189">
        <f>SUM(J21:J52)</f>
        <v>3200000</v>
      </c>
      <c r="K53" s="136"/>
      <c r="L53" s="342"/>
      <c r="M53" s="189">
        <f>SUM(M21:M52)</f>
        <v>3200000</v>
      </c>
      <c r="N53" s="141" t="s">
        <v>551</v>
      </c>
    </row>
    <row r="54" spans="1:14" ht="15" x14ac:dyDescent="0.25">
      <c r="A54" s="399"/>
      <c r="B54" s="173"/>
      <c r="C54" s="135"/>
      <c r="D54" s="175"/>
      <c r="E54" s="136"/>
      <c r="F54" s="137"/>
      <c r="G54" s="138"/>
      <c r="H54" s="136"/>
      <c r="I54" s="139"/>
      <c r="J54" s="175"/>
      <c r="K54" s="136"/>
      <c r="L54" s="342"/>
      <c r="M54" s="175"/>
      <c r="N54" s="141" t="s">
        <v>551</v>
      </c>
    </row>
    <row r="55" spans="1:14" s="180" customFormat="1" ht="15" x14ac:dyDescent="0.25">
      <c r="A55" s="399" t="s">
        <v>441</v>
      </c>
      <c r="B55" s="181" t="s">
        <v>439</v>
      </c>
      <c r="C55" s="181" t="s">
        <v>326</v>
      </c>
      <c r="D55" s="189">
        <v>8816.09</v>
      </c>
      <c r="E55" s="136" t="s">
        <v>44</v>
      </c>
      <c r="F55" s="191">
        <v>44296</v>
      </c>
      <c r="G55" s="192">
        <v>44296</v>
      </c>
      <c r="H55" s="184"/>
      <c r="I55" s="184"/>
      <c r="J55" s="189">
        <v>8816.09</v>
      </c>
      <c r="K55" s="405" t="s">
        <v>121</v>
      </c>
      <c r="L55" s="354" t="s">
        <v>460</v>
      </c>
      <c r="M55" s="202">
        <v>8816.09</v>
      </c>
      <c r="N55" s="141" t="s">
        <v>551</v>
      </c>
    </row>
    <row r="56" spans="1:14" s="180" customFormat="1" ht="15" x14ac:dyDescent="0.25">
      <c r="A56" s="399" t="s">
        <v>440</v>
      </c>
      <c r="B56" s="181" t="s">
        <v>439</v>
      </c>
      <c r="C56" s="181" t="s">
        <v>326</v>
      </c>
      <c r="D56" s="189">
        <v>2543.9699999999998</v>
      </c>
      <c r="E56" s="136" t="s">
        <v>44</v>
      </c>
      <c r="F56" s="364">
        <v>44296</v>
      </c>
      <c r="G56" s="192">
        <v>44296</v>
      </c>
      <c r="H56" s="184"/>
      <c r="I56" s="184"/>
      <c r="J56" s="189">
        <v>2543.9699999999998</v>
      </c>
      <c r="K56" s="405" t="s">
        <v>121</v>
      </c>
      <c r="L56" s="354" t="s">
        <v>460</v>
      </c>
      <c r="M56" s="202">
        <v>2543.9699999999998</v>
      </c>
      <c r="N56" s="141" t="s">
        <v>551</v>
      </c>
    </row>
    <row r="57" spans="1:14" s="180" customFormat="1" ht="15" x14ac:dyDescent="0.25">
      <c r="A57" s="399" t="s">
        <v>503</v>
      </c>
      <c r="B57" s="181" t="s">
        <v>439</v>
      </c>
      <c r="C57" s="181" t="s">
        <v>326</v>
      </c>
      <c r="D57" s="175">
        <v>2725.35</v>
      </c>
      <c r="E57" s="136" t="s">
        <v>44</v>
      </c>
      <c r="F57" s="364">
        <v>44266</v>
      </c>
      <c r="G57" s="364">
        <v>44266</v>
      </c>
      <c r="H57" s="385"/>
      <c r="I57" s="385"/>
      <c r="J57" s="175">
        <v>2725.35</v>
      </c>
      <c r="K57" s="405" t="s">
        <v>121</v>
      </c>
      <c r="L57" s="354" t="s">
        <v>460</v>
      </c>
      <c r="M57" s="175">
        <v>2725.35</v>
      </c>
      <c r="N57" s="141" t="s">
        <v>551</v>
      </c>
    </row>
    <row r="58" spans="1:14" s="180" customFormat="1" ht="15" x14ac:dyDescent="0.25">
      <c r="A58" s="399" t="s">
        <v>504</v>
      </c>
      <c r="B58" s="181" t="s">
        <v>439</v>
      </c>
      <c r="C58" s="181" t="s">
        <v>326</v>
      </c>
      <c r="D58" s="175">
        <v>6686.38</v>
      </c>
      <c r="E58" s="136" t="s">
        <v>44</v>
      </c>
      <c r="F58" s="364">
        <v>44296</v>
      </c>
      <c r="G58" s="364">
        <v>44296</v>
      </c>
      <c r="H58" s="385"/>
      <c r="I58" s="385"/>
      <c r="J58" s="175">
        <v>6686.38</v>
      </c>
      <c r="K58" s="405" t="s">
        <v>121</v>
      </c>
      <c r="L58" s="354" t="s">
        <v>460</v>
      </c>
      <c r="M58" s="175">
        <v>6686.38</v>
      </c>
      <c r="N58" s="141" t="s">
        <v>551</v>
      </c>
    </row>
    <row r="59" spans="1:14" s="180" customFormat="1" ht="15" x14ac:dyDescent="0.25">
      <c r="A59" s="399"/>
      <c r="B59" s="181"/>
      <c r="C59" s="363" t="s">
        <v>438</v>
      </c>
      <c r="D59" s="189">
        <f>SUM(D55:D58)</f>
        <v>20771.79</v>
      </c>
      <c r="E59" s="364"/>
      <c r="F59" s="364">
        <v>44266</v>
      </c>
      <c r="G59" s="192"/>
      <c r="H59" s="184"/>
      <c r="I59" s="184"/>
      <c r="J59" s="189">
        <f>SUM(J55:J58)</f>
        <v>20771.79</v>
      </c>
      <c r="K59" s="252"/>
      <c r="L59" s="354"/>
      <c r="M59" s="202">
        <f>SUM(M55:M58)</f>
        <v>20771.79</v>
      </c>
      <c r="N59" s="141" t="s">
        <v>551</v>
      </c>
    </row>
    <row r="60" spans="1:14" s="180" customFormat="1" ht="15" x14ac:dyDescent="0.25">
      <c r="A60" s="399"/>
      <c r="B60" s="181"/>
      <c r="C60" s="363"/>
      <c r="D60" s="189"/>
      <c r="E60" s="364"/>
      <c r="F60" s="364"/>
      <c r="G60" s="192"/>
      <c r="H60" s="184"/>
      <c r="I60" s="184"/>
      <c r="J60" s="189"/>
      <c r="K60" s="252"/>
      <c r="L60" s="354"/>
      <c r="M60" s="202"/>
      <c r="N60" s="141" t="s">
        <v>551</v>
      </c>
    </row>
    <row r="61" spans="1:14" s="180" customFormat="1" ht="15" x14ac:dyDescent="0.25">
      <c r="A61" s="399" t="s">
        <v>545</v>
      </c>
      <c r="B61" s="181" t="s">
        <v>325</v>
      </c>
      <c r="C61" s="181" t="s">
        <v>326</v>
      </c>
      <c r="D61" s="189">
        <v>3539.59</v>
      </c>
      <c r="E61" s="136" t="s">
        <v>44</v>
      </c>
      <c r="F61" s="364">
        <v>44491</v>
      </c>
      <c r="G61" s="192">
        <v>44491</v>
      </c>
      <c r="H61" s="184"/>
      <c r="I61" s="184"/>
      <c r="J61" s="189">
        <v>3539.59</v>
      </c>
      <c r="K61" s="146" t="s">
        <v>121</v>
      </c>
      <c r="L61" s="344" t="s">
        <v>122</v>
      </c>
      <c r="M61" s="189">
        <v>3539.59</v>
      </c>
      <c r="N61" s="141" t="s">
        <v>551</v>
      </c>
    </row>
    <row r="62" spans="1:14" s="180" customFormat="1" ht="15" x14ac:dyDescent="0.25">
      <c r="A62" s="399" t="s">
        <v>544</v>
      </c>
      <c r="B62" s="181" t="s">
        <v>325</v>
      </c>
      <c r="C62" s="181" t="s">
        <v>326</v>
      </c>
      <c r="D62" s="189">
        <v>1225.79</v>
      </c>
      <c r="E62" s="136" t="s">
        <v>44</v>
      </c>
      <c r="F62" s="191">
        <v>44491</v>
      </c>
      <c r="G62" s="192">
        <v>44491</v>
      </c>
      <c r="H62" s="184"/>
      <c r="I62" s="184"/>
      <c r="J62" s="189">
        <v>1225.79</v>
      </c>
      <c r="K62" s="146" t="s">
        <v>121</v>
      </c>
      <c r="L62" s="344" t="s">
        <v>122</v>
      </c>
      <c r="M62" s="202">
        <v>1225.79</v>
      </c>
      <c r="N62" s="141" t="s">
        <v>551</v>
      </c>
    </row>
    <row r="63" spans="1:14" s="180" customFormat="1" ht="15" x14ac:dyDescent="0.25">
      <c r="A63" s="399" t="s">
        <v>499</v>
      </c>
      <c r="B63" s="181" t="s">
        <v>325</v>
      </c>
      <c r="C63" s="181" t="s">
        <v>326</v>
      </c>
      <c r="D63" s="189">
        <v>1811.97</v>
      </c>
      <c r="E63" s="136" t="s">
        <v>44</v>
      </c>
      <c r="F63" s="191" t="s">
        <v>501</v>
      </c>
      <c r="G63" s="191" t="s">
        <v>501</v>
      </c>
      <c r="H63" s="184"/>
      <c r="I63" s="184"/>
      <c r="J63" s="189">
        <v>1811.97</v>
      </c>
      <c r="K63" s="146" t="s">
        <v>121</v>
      </c>
      <c r="L63" s="344" t="s">
        <v>122</v>
      </c>
      <c r="M63" s="189">
        <v>1811.97</v>
      </c>
      <c r="N63" s="141" t="s">
        <v>551</v>
      </c>
    </row>
    <row r="64" spans="1:14" s="180" customFormat="1" ht="15" x14ac:dyDescent="0.25">
      <c r="A64" s="399" t="s">
        <v>500</v>
      </c>
      <c r="B64" s="181" t="s">
        <v>325</v>
      </c>
      <c r="C64" s="181" t="s">
        <v>326</v>
      </c>
      <c r="D64" s="189">
        <v>1247.98</v>
      </c>
      <c r="E64" s="136" t="s">
        <v>44</v>
      </c>
      <c r="F64" s="191" t="s">
        <v>502</v>
      </c>
      <c r="G64" s="191" t="s">
        <v>502</v>
      </c>
      <c r="H64" s="184"/>
      <c r="I64" s="184"/>
      <c r="J64" s="189">
        <v>1247.98</v>
      </c>
      <c r="K64" s="146" t="s">
        <v>121</v>
      </c>
      <c r="L64" s="344" t="s">
        <v>122</v>
      </c>
      <c r="M64" s="189">
        <v>1247.98</v>
      </c>
      <c r="N64" s="141" t="s">
        <v>551</v>
      </c>
    </row>
    <row r="65" spans="1:14" s="180" customFormat="1" ht="15" x14ac:dyDescent="0.25">
      <c r="A65" s="399"/>
      <c r="B65" s="181"/>
      <c r="C65" s="181" t="s">
        <v>427</v>
      </c>
      <c r="D65" s="189">
        <f>SUM(D61:D64)</f>
        <v>7825.33</v>
      </c>
      <c r="E65" s="136"/>
      <c r="F65" s="191"/>
      <c r="G65" s="192"/>
      <c r="H65" s="184"/>
      <c r="I65" s="184"/>
      <c r="J65" s="189">
        <f>SUM(J61:J64)</f>
        <v>7825.33</v>
      </c>
      <c r="K65" s="200"/>
      <c r="L65" s="345"/>
      <c r="M65" s="249">
        <f>SUM(M61:M64)</f>
        <v>7825.33</v>
      </c>
      <c r="N65" s="141" t="s">
        <v>551</v>
      </c>
    </row>
    <row r="66" spans="1:14" s="180" customFormat="1" ht="15" x14ac:dyDescent="0.25">
      <c r="A66" s="399"/>
      <c r="B66" s="181"/>
      <c r="C66" s="181"/>
      <c r="D66" s="189"/>
      <c r="E66" s="136"/>
      <c r="F66" s="191"/>
      <c r="G66" s="192"/>
      <c r="H66" s="184"/>
      <c r="I66" s="184"/>
      <c r="J66" s="189"/>
      <c r="K66" s="200"/>
      <c r="L66" s="345"/>
      <c r="M66" s="249"/>
      <c r="N66" s="141" t="s">
        <v>551</v>
      </c>
    </row>
    <row r="67" spans="1:14" s="180" customFormat="1" ht="15" x14ac:dyDescent="0.25">
      <c r="A67" s="399" t="s">
        <v>491</v>
      </c>
      <c r="B67" s="181" t="s">
        <v>119</v>
      </c>
      <c r="C67" s="181" t="s">
        <v>326</v>
      </c>
      <c r="D67" s="189">
        <v>207950.52</v>
      </c>
      <c r="E67" s="136" t="s">
        <v>44</v>
      </c>
      <c r="F67" s="191" t="s">
        <v>401</v>
      </c>
      <c r="G67" s="192" t="s">
        <v>401</v>
      </c>
      <c r="H67" s="184"/>
      <c r="I67" s="184"/>
      <c r="J67" s="189">
        <v>207950.52</v>
      </c>
      <c r="K67" s="146" t="s">
        <v>121</v>
      </c>
      <c r="L67" s="344" t="s">
        <v>122</v>
      </c>
      <c r="M67" s="249">
        <v>207950.52</v>
      </c>
      <c r="N67" s="141" t="s">
        <v>551</v>
      </c>
    </row>
    <row r="68" spans="1:14" s="180" customFormat="1" ht="15" x14ac:dyDescent="0.25">
      <c r="A68" s="399" t="s">
        <v>403</v>
      </c>
      <c r="B68" s="181" t="s">
        <v>119</v>
      </c>
      <c r="C68" s="181" t="s">
        <v>326</v>
      </c>
      <c r="D68" s="189">
        <v>211963.7</v>
      </c>
      <c r="E68" s="136" t="s">
        <v>44</v>
      </c>
      <c r="F68" s="191" t="s">
        <v>375</v>
      </c>
      <c r="G68" s="191" t="s">
        <v>375</v>
      </c>
      <c r="H68" s="184"/>
      <c r="I68" s="184"/>
      <c r="J68" s="189">
        <v>211963.7</v>
      </c>
      <c r="K68" s="146" t="s">
        <v>121</v>
      </c>
      <c r="L68" s="344" t="s">
        <v>122</v>
      </c>
      <c r="M68" s="249">
        <v>211963.7</v>
      </c>
      <c r="N68" s="141" t="s">
        <v>551</v>
      </c>
    </row>
    <row r="69" spans="1:14" s="180" customFormat="1" ht="15" x14ac:dyDescent="0.25">
      <c r="A69" s="399"/>
      <c r="B69" s="181"/>
      <c r="C69" s="181" t="s">
        <v>427</v>
      </c>
      <c r="D69" s="189">
        <f>SUM(D67:D68)</f>
        <v>419914.22</v>
      </c>
      <c r="E69" s="136" t="s">
        <v>44</v>
      </c>
      <c r="F69" s="191"/>
      <c r="G69" s="192"/>
      <c r="H69" s="184"/>
      <c r="I69" s="184"/>
      <c r="J69" s="189">
        <f>SUM(J67:J68)</f>
        <v>419914.22</v>
      </c>
      <c r="K69" s="200"/>
      <c r="L69" s="345"/>
      <c r="M69" s="249">
        <f>SUM(M67:M68)</f>
        <v>419914.22</v>
      </c>
      <c r="N69" s="141" t="s">
        <v>551</v>
      </c>
    </row>
    <row r="70" spans="1:14" s="180" customFormat="1" ht="15" x14ac:dyDescent="0.25">
      <c r="A70" s="399"/>
      <c r="B70" s="135"/>
      <c r="C70" s="135"/>
      <c r="D70" s="189"/>
      <c r="E70" s="136"/>
      <c r="F70" s="137"/>
      <c r="G70" s="137"/>
      <c r="H70" s="145"/>
      <c r="I70" s="145"/>
      <c r="J70" s="189"/>
      <c r="K70" s="294"/>
      <c r="L70" s="188"/>
      <c r="M70" s="189"/>
      <c r="N70" s="141" t="s">
        <v>551</v>
      </c>
    </row>
    <row r="71" spans="1:14" s="180" customFormat="1" ht="15" x14ac:dyDescent="0.25">
      <c r="A71" s="399" t="s">
        <v>505</v>
      </c>
      <c r="B71" s="135" t="s">
        <v>103</v>
      </c>
      <c r="C71" s="135" t="s">
        <v>454</v>
      </c>
      <c r="D71" s="189">
        <v>239250.49</v>
      </c>
      <c r="E71" s="136" t="s">
        <v>44</v>
      </c>
      <c r="F71" s="137" t="s">
        <v>506</v>
      </c>
      <c r="G71" s="137" t="s">
        <v>506</v>
      </c>
      <c r="H71" s="135"/>
      <c r="I71" s="184"/>
      <c r="J71" s="189">
        <v>239250.49</v>
      </c>
      <c r="K71" s="187" t="s">
        <v>106</v>
      </c>
      <c r="L71" s="401" t="s">
        <v>107</v>
      </c>
      <c r="M71" s="189">
        <v>239250.49</v>
      </c>
      <c r="N71" s="141" t="s">
        <v>551</v>
      </c>
    </row>
    <row r="72" spans="1:14" s="180" customFormat="1" ht="24.75" x14ac:dyDescent="0.25">
      <c r="A72" s="399" t="s">
        <v>507</v>
      </c>
      <c r="B72" s="135" t="s">
        <v>103</v>
      </c>
      <c r="C72" s="135" t="s">
        <v>454</v>
      </c>
      <c r="D72" s="189">
        <v>3532.96</v>
      </c>
      <c r="E72" s="136" t="s">
        <v>44</v>
      </c>
      <c r="F72" s="137" t="s">
        <v>506</v>
      </c>
      <c r="G72" s="137" t="s">
        <v>506</v>
      </c>
      <c r="H72" s="184"/>
      <c r="I72" s="184"/>
      <c r="J72" s="189">
        <v>3532.96</v>
      </c>
      <c r="K72" s="187" t="s">
        <v>457</v>
      </c>
      <c r="L72" s="403" t="s">
        <v>456</v>
      </c>
      <c r="M72" s="189">
        <v>3532.96</v>
      </c>
      <c r="N72" s="141" t="s">
        <v>551</v>
      </c>
    </row>
    <row r="73" spans="1:14" s="180" customFormat="1" ht="24.75" x14ac:dyDescent="0.25">
      <c r="A73" s="399" t="s">
        <v>508</v>
      </c>
      <c r="B73" s="135" t="s">
        <v>103</v>
      </c>
      <c r="C73" s="135" t="s">
        <v>454</v>
      </c>
      <c r="D73" s="189">
        <v>2073.5</v>
      </c>
      <c r="E73" s="136" t="s">
        <v>44</v>
      </c>
      <c r="F73" s="137" t="s">
        <v>506</v>
      </c>
      <c r="G73" s="137" t="s">
        <v>506</v>
      </c>
      <c r="H73" s="184"/>
      <c r="I73" s="184"/>
      <c r="J73" s="189">
        <v>2073.5</v>
      </c>
      <c r="K73" s="187" t="s">
        <v>457</v>
      </c>
      <c r="L73" s="188" t="s">
        <v>456</v>
      </c>
      <c r="M73" s="189">
        <v>2073.5</v>
      </c>
      <c r="N73" s="141" t="s">
        <v>551</v>
      </c>
    </row>
    <row r="74" spans="1:14" s="180" customFormat="1" ht="15" x14ac:dyDescent="0.25">
      <c r="A74" s="399" t="s">
        <v>509</v>
      </c>
      <c r="B74" s="135" t="s">
        <v>103</v>
      </c>
      <c r="C74" s="135" t="s">
        <v>454</v>
      </c>
      <c r="D74" s="189">
        <v>7648.88</v>
      </c>
      <c r="E74" s="136" t="s">
        <v>44</v>
      </c>
      <c r="F74" s="137" t="s">
        <v>506</v>
      </c>
      <c r="G74" s="137" t="s">
        <v>506</v>
      </c>
      <c r="H74" s="184"/>
      <c r="I74" s="184"/>
      <c r="J74" s="189">
        <v>7648.88</v>
      </c>
      <c r="K74" s="146" t="s">
        <v>106</v>
      </c>
      <c r="L74" s="344" t="s">
        <v>107</v>
      </c>
      <c r="M74" s="189">
        <v>7648.88</v>
      </c>
      <c r="N74" s="141" t="s">
        <v>551</v>
      </c>
    </row>
    <row r="75" spans="1:14" s="180" customFormat="1" ht="13.5" customHeight="1" x14ac:dyDescent="0.25">
      <c r="A75" s="399"/>
      <c r="B75" s="135"/>
      <c r="C75" s="135"/>
      <c r="D75" s="189"/>
      <c r="E75" s="136"/>
      <c r="F75" s="137"/>
      <c r="G75" s="137"/>
      <c r="H75" s="145"/>
      <c r="I75" s="145"/>
      <c r="J75" s="189"/>
      <c r="K75" s="187"/>
      <c r="L75" s="188"/>
      <c r="M75" s="189"/>
      <c r="N75" s="141"/>
    </row>
    <row r="76" spans="1:14" s="180" customFormat="1" ht="15" hidden="1" x14ac:dyDescent="0.25">
      <c r="A76" s="399"/>
      <c r="B76" s="135"/>
      <c r="C76" s="135"/>
      <c r="D76" s="189"/>
      <c r="E76" s="136"/>
      <c r="F76" s="137"/>
      <c r="G76" s="137"/>
      <c r="H76" s="135"/>
      <c r="I76" s="184"/>
      <c r="J76" s="189"/>
      <c r="K76" s="187"/>
      <c r="L76" s="188"/>
      <c r="M76" s="189"/>
      <c r="N76" s="141"/>
    </row>
    <row r="77" spans="1:14" s="180" customFormat="1" ht="15" hidden="1" x14ac:dyDescent="0.25">
      <c r="A77" s="399"/>
      <c r="B77" s="135"/>
      <c r="C77" s="135"/>
      <c r="D77" s="189"/>
      <c r="E77" s="136"/>
      <c r="F77" s="137"/>
      <c r="G77" s="137"/>
      <c r="H77" s="184"/>
      <c r="I77" s="184"/>
      <c r="J77" s="189"/>
      <c r="K77" s="146"/>
      <c r="L77" s="344"/>
      <c r="M77" s="189"/>
      <c r="N77" s="141"/>
    </row>
    <row r="78" spans="1:14" s="180" customFormat="1" ht="15" x14ac:dyDescent="0.25">
      <c r="A78" s="399"/>
      <c r="B78" s="181"/>
      <c r="C78" s="363" t="s">
        <v>427</v>
      </c>
      <c r="D78" s="189">
        <f>SUM(D71:D77)</f>
        <v>252505.83</v>
      </c>
      <c r="E78" s="136"/>
      <c r="F78" s="137"/>
      <c r="G78" s="138"/>
      <c r="H78" s="184"/>
      <c r="I78" s="184"/>
      <c r="J78" s="189">
        <f>SUM(J71:J77)</f>
        <v>252505.83</v>
      </c>
      <c r="K78" s="182"/>
      <c r="L78" s="355"/>
      <c r="M78" s="189">
        <f>SUM(M71:M77)</f>
        <v>252505.83</v>
      </c>
      <c r="N78" s="141" t="s">
        <v>551</v>
      </c>
    </row>
    <row r="79" spans="1:14" s="180" customFormat="1" ht="15" x14ac:dyDescent="0.25">
      <c r="A79" s="399"/>
      <c r="B79" s="181"/>
      <c r="C79" s="181"/>
      <c r="D79" s="189"/>
      <c r="E79" s="136"/>
      <c r="F79" s="137"/>
      <c r="G79" s="138"/>
      <c r="H79" s="184"/>
      <c r="I79" s="184"/>
      <c r="J79" s="189"/>
      <c r="K79" s="182"/>
      <c r="L79" s="355"/>
      <c r="M79" s="175"/>
      <c r="N79" s="141" t="s">
        <v>551</v>
      </c>
    </row>
    <row r="80" spans="1:14" s="180" customFormat="1" ht="15" x14ac:dyDescent="0.25">
      <c r="A80" s="399" t="s">
        <v>355</v>
      </c>
      <c r="B80" s="181" t="s">
        <v>357</v>
      </c>
      <c r="C80" s="181" t="s">
        <v>360</v>
      </c>
      <c r="D80" s="189">
        <v>29500</v>
      </c>
      <c r="E80" s="136" t="s">
        <v>44</v>
      </c>
      <c r="F80" s="137" t="s">
        <v>311</v>
      </c>
      <c r="G80" s="137" t="s">
        <v>311</v>
      </c>
      <c r="H80" s="184"/>
      <c r="I80" s="184"/>
      <c r="J80" s="189">
        <v>29500</v>
      </c>
      <c r="K80" s="182" t="s">
        <v>358</v>
      </c>
      <c r="L80" s="356" t="s">
        <v>359</v>
      </c>
      <c r="M80" s="175">
        <v>29500</v>
      </c>
      <c r="N80" s="141" t="s">
        <v>551</v>
      </c>
    </row>
    <row r="81" spans="1:14" s="180" customFormat="1" ht="15" x14ac:dyDescent="0.25">
      <c r="A81" s="399" t="s">
        <v>356</v>
      </c>
      <c r="B81" s="181" t="s">
        <v>357</v>
      </c>
      <c r="C81" s="181" t="s">
        <v>360</v>
      </c>
      <c r="D81" s="189">
        <v>29500</v>
      </c>
      <c r="E81" s="136" t="s">
        <v>44</v>
      </c>
      <c r="F81" s="137" t="s">
        <v>311</v>
      </c>
      <c r="G81" s="137" t="s">
        <v>311</v>
      </c>
      <c r="H81" s="184"/>
      <c r="I81" s="184"/>
      <c r="J81" s="189">
        <v>29500</v>
      </c>
      <c r="K81" s="182" t="s">
        <v>358</v>
      </c>
      <c r="L81" s="356" t="s">
        <v>359</v>
      </c>
      <c r="M81" s="175">
        <v>29500</v>
      </c>
      <c r="N81" s="141" t="s">
        <v>551</v>
      </c>
    </row>
    <row r="82" spans="1:14" s="180" customFormat="1" ht="15" x14ac:dyDescent="0.25">
      <c r="A82" s="399" t="s">
        <v>432</v>
      </c>
      <c r="B82" s="181" t="s">
        <v>357</v>
      </c>
      <c r="C82" s="181" t="s">
        <v>360</v>
      </c>
      <c r="D82" s="189">
        <v>29500</v>
      </c>
      <c r="E82" s="136" t="s">
        <v>44</v>
      </c>
      <c r="F82" s="137" t="s">
        <v>317</v>
      </c>
      <c r="G82" s="137" t="s">
        <v>317</v>
      </c>
      <c r="H82" s="184"/>
      <c r="I82" s="184"/>
      <c r="J82" s="189">
        <v>29500</v>
      </c>
      <c r="K82" s="182" t="s">
        <v>358</v>
      </c>
      <c r="L82" s="356" t="s">
        <v>359</v>
      </c>
      <c r="M82" s="175">
        <v>29500</v>
      </c>
      <c r="N82" s="141" t="s">
        <v>551</v>
      </c>
    </row>
    <row r="83" spans="1:14" s="180" customFormat="1" ht="15" x14ac:dyDescent="0.25">
      <c r="A83" s="399" t="s">
        <v>433</v>
      </c>
      <c r="B83" s="181" t="s">
        <v>357</v>
      </c>
      <c r="C83" s="181" t="s">
        <v>360</v>
      </c>
      <c r="D83" s="189">
        <v>29500</v>
      </c>
      <c r="E83" s="136" t="s">
        <v>44</v>
      </c>
      <c r="F83" s="137" t="s">
        <v>434</v>
      </c>
      <c r="G83" s="137" t="s">
        <v>434</v>
      </c>
      <c r="H83" s="184"/>
      <c r="I83" s="184"/>
      <c r="J83" s="189">
        <v>29500</v>
      </c>
      <c r="K83" s="182" t="s">
        <v>358</v>
      </c>
      <c r="L83" s="356" t="s">
        <v>359</v>
      </c>
      <c r="M83" s="175">
        <v>29500</v>
      </c>
      <c r="N83" s="141" t="s">
        <v>551</v>
      </c>
    </row>
    <row r="84" spans="1:14" s="180" customFormat="1" ht="15" x14ac:dyDescent="0.25">
      <c r="A84" s="399"/>
      <c r="B84" s="181"/>
      <c r="C84" s="181" t="s">
        <v>261</v>
      </c>
      <c r="D84" s="189">
        <f>SUM(D80:D83)</f>
        <v>118000</v>
      </c>
      <c r="E84" s="136"/>
      <c r="F84" s="137"/>
      <c r="G84" s="138"/>
      <c r="H84" s="184"/>
      <c r="I84" s="184"/>
      <c r="J84" s="189">
        <f>SUM(J80:J83)</f>
        <v>118000</v>
      </c>
      <c r="K84" s="182"/>
      <c r="L84" s="355"/>
      <c r="M84" s="189">
        <f>SUM(M80:M83)</f>
        <v>118000</v>
      </c>
      <c r="N84" s="141" t="s">
        <v>551</v>
      </c>
    </row>
    <row r="85" spans="1:14" s="180" customFormat="1" ht="15" x14ac:dyDescent="0.25">
      <c r="A85" s="399"/>
      <c r="B85" s="181"/>
      <c r="C85" s="181"/>
      <c r="D85" s="189"/>
      <c r="E85" s="136"/>
      <c r="F85" s="137"/>
      <c r="G85" s="138"/>
      <c r="H85" s="184"/>
      <c r="I85" s="184"/>
      <c r="J85" s="189"/>
      <c r="K85" s="182"/>
      <c r="L85" s="355"/>
      <c r="M85" s="189"/>
      <c r="N85" s="141" t="s">
        <v>551</v>
      </c>
    </row>
    <row r="86" spans="1:14" s="180" customFormat="1" ht="15" x14ac:dyDescent="0.25">
      <c r="A86" s="399" t="s">
        <v>469</v>
      </c>
      <c r="B86" s="181" t="s">
        <v>470</v>
      </c>
      <c r="C86" s="181" t="s">
        <v>471</v>
      </c>
      <c r="D86" s="189">
        <v>118140</v>
      </c>
      <c r="E86" s="136" t="s">
        <v>44</v>
      </c>
      <c r="F86" s="137" t="s">
        <v>472</v>
      </c>
      <c r="G86" s="138" t="s">
        <v>472</v>
      </c>
      <c r="H86" s="184"/>
      <c r="I86" s="184"/>
      <c r="J86" s="189">
        <v>43500</v>
      </c>
      <c r="K86" s="187" t="s">
        <v>19</v>
      </c>
      <c r="L86" s="402" t="s">
        <v>20</v>
      </c>
      <c r="M86" s="189">
        <v>43500</v>
      </c>
      <c r="N86" s="141" t="s">
        <v>551</v>
      </c>
    </row>
    <row r="87" spans="1:14" s="180" customFormat="1" ht="24.75" x14ac:dyDescent="0.25">
      <c r="A87" s="399" t="s">
        <v>469</v>
      </c>
      <c r="B87" s="181" t="s">
        <v>470</v>
      </c>
      <c r="C87" s="181" t="s">
        <v>471</v>
      </c>
      <c r="D87" s="189"/>
      <c r="E87" s="136"/>
      <c r="F87" s="137"/>
      <c r="G87" s="137"/>
      <c r="H87" s="184"/>
      <c r="I87" s="184"/>
      <c r="J87" s="189">
        <v>74640</v>
      </c>
      <c r="K87" s="187" t="s">
        <v>72</v>
      </c>
      <c r="L87" s="403" t="s">
        <v>73</v>
      </c>
      <c r="M87" s="189">
        <v>74640</v>
      </c>
      <c r="N87" s="141" t="s">
        <v>551</v>
      </c>
    </row>
    <row r="88" spans="1:14" s="180" customFormat="1" ht="15" x14ac:dyDescent="0.25">
      <c r="A88" s="399" t="s">
        <v>473</v>
      </c>
      <c r="B88" s="181" t="s">
        <v>470</v>
      </c>
      <c r="C88" s="181" t="s">
        <v>471</v>
      </c>
      <c r="D88" s="189">
        <v>107100</v>
      </c>
      <c r="E88" s="136" t="s">
        <v>44</v>
      </c>
      <c r="F88" s="137" t="s">
        <v>472</v>
      </c>
      <c r="G88" s="138" t="s">
        <v>472</v>
      </c>
      <c r="H88" s="184"/>
      <c r="I88" s="184"/>
      <c r="J88" s="189">
        <v>100800</v>
      </c>
      <c r="K88" s="187" t="s">
        <v>19</v>
      </c>
      <c r="L88" s="402" t="s">
        <v>20</v>
      </c>
      <c r="M88" s="189">
        <v>100800</v>
      </c>
      <c r="N88" s="141" t="s">
        <v>551</v>
      </c>
    </row>
    <row r="89" spans="1:14" s="180" customFormat="1" ht="24.75" x14ac:dyDescent="0.25">
      <c r="A89" s="399" t="s">
        <v>473</v>
      </c>
      <c r="B89" s="181" t="s">
        <v>470</v>
      </c>
      <c r="C89" s="181" t="s">
        <v>471</v>
      </c>
      <c r="D89" s="189"/>
      <c r="E89" s="136"/>
      <c r="F89" s="137"/>
      <c r="G89" s="137"/>
      <c r="H89" s="184"/>
      <c r="I89" s="184"/>
      <c r="J89" s="189">
        <v>6300</v>
      </c>
      <c r="K89" s="187" t="s">
        <v>72</v>
      </c>
      <c r="L89" s="403" t="s">
        <v>73</v>
      </c>
      <c r="M89" s="189">
        <v>6300</v>
      </c>
      <c r="N89" s="141" t="s">
        <v>551</v>
      </c>
    </row>
    <row r="90" spans="1:14" s="180" customFormat="1" ht="15" x14ac:dyDescent="0.25">
      <c r="A90" s="399"/>
      <c r="B90" s="181"/>
      <c r="C90" s="181" t="s">
        <v>427</v>
      </c>
      <c r="D90" s="189">
        <f>SUM(D86:D89)</f>
        <v>225240</v>
      </c>
      <c r="E90" s="136"/>
      <c r="F90" s="137"/>
      <c r="G90" s="137"/>
      <c r="H90" s="184"/>
      <c r="I90" s="184"/>
      <c r="J90" s="189">
        <f>SUM(J86:J89)</f>
        <v>225240</v>
      </c>
      <c r="K90" s="182"/>
      <c r="L90" s="355"/>
      <c r="M90" s="189">
        <f>SUM(M86:M89)</f>
        <v>225240</v>
      </c>
      <c r="N90" s="141" t="s">
        <v>551</v>
      </c>
    </row>
    <row r="91" spans="1:14" s="180" customFormat="1" ht="15" x14ac:dyDescent="0.25">
      <c r="A91" s="399"/>
      <c r="B91" s="181"/>
      <c r="C91" s="181"/>
      <c r="D91" s="189"/>
      <c r="E91" s="136"/>
      <c r="F91" s="137"/>
      <c r="G91" s="137"/>
      <c r="H91" s="184"/>
      <c r="I91" s="184"/>
      <c r="J91" s="189"/>
      <c r="K91" s="182"/>
      <c r="L91" s="355"/>
      <c r="M91" s="189"/>
      <c r="N91" s="141" t="s">
        <v>551</v>
      </c>
    </row>
    <row r="92" spans="1:14" s="180" customFormat="1" ht="24.75" x14ac:dyDescent="0.25">
      <c r="A92" s="399" t="s">
        <v>474</v>
      </c>
      <c r="B92" s="181" t="s">
        <v>475</v>
      </c>
      <c r="C92" s="181" t="s">
        <v>476</v>
      </c>
      <c r="D92" s="189">
        <v>44379.8</v>
      </c>
      <c r="E92" s="136" t="s">
        <v>44</v>
      </c>
      <c r="F92" s="137" t="s">
        <v>477</v>
      </c>
      <c r="G92" s="137" t="s">
        <v>477</v>
      </c>
      <c r="H92" s="184"/>
      <c r="I92" s="184"/>
      <c r="J92" s="189">
        <v>20178</v>
      </c>
      <c r="K92" s="187" t="s">
        <v>176</v>
      </c>
      <c r="L92" s="403" t="s">
        <v>177</v>
      </c>
      <c r="M92" s="189">
        <v>20178</v>
      </c>
      <c r="N92" s="141" t="s">
        <v>551</v>
      </c>
    </row>
    <row r="93" spans="1:14" s="180" customFormat="1" ht="15" x14ac:dyDescent="0.25">
      <c r="A93" s="399"/>
      <c r="B93" s="181"/>
      <c r="C93" s="181"/>
      <c r="D93" s="189"/>
      <c r="E93" s="136"/>
      <c r="F93" s="137"/>
      <c r="G93" s="138"/>
      <c r="H93" s="184"/>
      <c r="I93" s="184"/>
      <c r="J93" s="189">
        <v>24201.8</v>
      </c>
      <c r="K93" s="187" t="s">
        <v>478</v>
      </c>
      <c r="L93" s="404" t="s">
        <v>479</v>
      </c>
      <c r="M93" s="189">
        <v>24201.8</v>
      </c>
      <c r="N93" s="141" t="s">
        <v>551</v>
      </c>
    </row>
    <row r="94" spans="1:14" s="180" customFormat="1" ht="15" x14ac:dyDescent="0.25">
      <c r="A94" s="399"/>
      <c r="B94" s="181"/>
      <c r="C94" s="181" t="s">
        <v>427</v>
      </c>
      <c r="D94" s="189"/>
      <c r="E94" s="136"/>
      <c r="F94" s="137"/>
      <c r="G94" s="138"/>
      <c r="H94" s="184"/>
      <c r="I94" s="184"/>
      <c r="J94" s="189">
        <f>SUM(J92:J93)</f>
        <v>44379.8</v>
      </c>
      <c r="K94" s="182"/>
      <c r="L94" s="355"/>
      <c r="M94" s="189">
        <f>SUM(M92:M93)</f>
        <v>44379.8</v>
      </c>
      <c r="N94" s="141" t="s">
        <v>551</v>
      </c>
    </row>
    <row r="95" spans="1:14" s="180" customFormat="1" ht="15" x14ac:dyDescent="0.25">
      <c r="A95" s="399"/>
      <c r="B95" s="181"/>
      <c r="C95" s="181"/>
      <c r="D95" s="189"/>
      <c r="E95" s="136"/>
      <c r="F95" s="137"/>
      <c r="G95" s="138"/>
      <c r="H95" s="184"/>
      <c r="I95" s="184"/>
      <c r="J95" s="189"/>
      <c r="K95" s="182"/>
      <c r="L95" s="355"/>
      <c r="M95" s="189"/>
      <c r="N95" s="141" t="s">
        <v>551</v>
      </c>
    </row>
    <row r="96" spans="1:14" s="180" customFormat="1" ht="15" x14ac:dyDescent="0.25">
      <c r="A96" s="399" t="s">
        <v>480</v>
      </c>
      <c r="B96" s="181" t="s">
        <v>481</v>
      </c>
      <c r="C96" s="181" t="s">
        <v>466</v>
      </c>
      <c r="D96" s="189">
        <v>17110</v>
      </c>
      <c r="E96" s="136" t="s">
        <v>44</v>
      </c>
      <c r="F96" s="137" t="s">
        <v>482</v>
      </c>
      <c r="G96" s="137" t="s">
        <v>482</v>
      </c>
      <c r="H96" s="184"/>
      <c r="I96" s="184"/>
      <c r="J96" s="189">
        <v>17110</v>
      </c>
      <c r="K96" s="400" t="s">
        <v>133</v>
      </c>
      <c r="L96" s="401" t="s">
        <v>468</v>
      </c>
      <c r="M96" s="189">
        <v>17110</v>
      </c>
      <c r="N96" s="141" t="s">
        <v>551</v>
      </c>
    </row>
    <row r="97" spans="1:14" s="180" customFormat="1" ht="15" x14ac:dyDescent="0.25">
      <c r="A97" s="399"/>
      <c r="B97" s="181"/>
      <c r="C97" s="181" t="s">
        <v>427</v>
      </c>
      <c r="D97" s="189">
        <f>SUM(D96)</f>
        <v>17110</v>
      </c>
      <c r="E97" s="136"/>
      <c r="F97" s="137"/>
      <c r="G97" s="138"/>
      <c r="H97" s="184"/>
      <c r="I97" s="184"/>
      <c r="J97" s="189">
        <f>SUM(J96)</f>
        <v>17110</v>
      </c>
      <c r="K97" s="182"/>
      <c r="L97" s="355"/>
      <c r="M97" s="189">
        <f>SUM(M96)</f>
        <v>17110</v>
      </c>
      <c r="N97" s="141" t="s">
        <v>551</v>
      </c>
    </row>
    <row r="98" spans="1:14" s="180" customFormat="1" ht="15" x14ac:dyDescent="0.25">
      <c r="A98" s="399"/>
      <c r="B98" s="181"/>
      <c r="C98" s="181"/>
      <c r="D98" s="189"/>
      <c r="E98" s="136"/>
      <c r="F98" s="137"/>
      <c r="G98" s="138"/>
      <c r="H98" s="184"/>
      <c r="I98" s="184"/>
      <c r="J98" s="189"/>
      <c r="K98" s="182"/>
      <c r="L98" s="355"/>
      <c r="M98" s="189"/>
      <c r="N98" s="141" t="s">
        <v>551</v>
      </c>
    </row>
    <row r="99" spans="1:14" s="180" customFormat="1" ht="15" x14ac:dyDescent="0.25">
      <c r="A99" s="399" t="s">
        <v>464</v>
      </c>
      <c r="B99" s="181" t="s">
        <v>465</v>
      </c>
      <c r="C99" s="181" t="s">
        <v>466</v>
      </c>
      <c r="D99" s="189">
        <v>49595.4</v>
      </c>
      <c r="E99" s="136" t="s">
        <v>44</v>
      </c>
      <c r="F99" s="138" t="s">
        <v>467</v>
      </c>
      <c r="G99" s="138" t="s">
        <v>467</v>
      </c>
      <c r="H99" s="184"/>
      <c r="I99" s="184"/>
      <c r="J99" s="189">
        <v>49595.4</v>
      </c>
      <c r="K99" s="400" t="s">
        <v>133</v>
      </c>
      <c r="L99" s="401" t="s">
        <v>468</v>
      </c>
      <c r="M99" s="189">
        <v>49595.4</v>
      </c>
      <c r="N99" s="141" t="s">
        <v>551</v>
      </c>
    </row>
    <row r="100" spans="1:14" s="180" customFormat="1" ht="15" x14ac:dyDescent="0.25">
      <c r="A100" s="399"/>
      <c r="B100" s="181"/>
      <c r="C100" s="181" t="s">
        <v>261</v>
      </c>
      <c r="D100" s="189">
        <f>SUM(D99:D99)</f>
        <v>49595.4</v>
      </c>
      <c r="E100" s="136"/>
      <c r="F100" s="137"/>
      <c r="G100" s="137"/>
      <c r="H100" s="184"/>
      <c r="I100" s="184"/>
      <c r="J100" s="189">
        <f>SUM(J99)</f>
        <v>49595.4</v>
      </c>
      <c r="K100" s="182"/>
      <c r="L100" s="355"/>
      <c r="M100" s="189">
        <f>SUM(M99)</f>
        <v>49595.4</v>
      </c>
      <c r="N100" s="141" t="s">
        <v>551</v>
      </c>
    </row>
    <row r="101" spans="1:14" s="180" customFormat="1" ht="15" x14ac:dyDescent="0.25">
      <c r="A101" s="399"/>
      <c r="B101" s="181"/>
      <c r="C101" s="181"/>
      <c r="D101" s="189"/>
      <c r="E101" s="136"/>
      <c r="F101" s="137"/>
      <c r="G101" s="138"/>
      <c r="H101" s="184"/>
      <c r="I101" s="184"/>
      <c r="J101" s="189"/>
      <c r="K101" s="182"/>
      <c r="L101" s="355"/>
      <c r="M101" s="189"/>
      <c r="N101" s="141" t="s">
        <v>551</v>
      </c>
    </row>
    <row r="102" spans="1:14" s="180" customFormat="1" ht="48.75" x14ac:dyDescent="0.25">
      <c r="A102" s="399" t="s">
        <v>483</v>
      </c>
      <c r="B102" s="181" t="s">
        <v>222</v>
      </c>
      <c r="C102" s="181" t="s">
        <v>370</v>
      </c>
      <c r="D102" s="189">
        <v>5973.81</v>
      </c>
      <c r="E102" s="136" t="s">
        <v>44</v>
      </c>
      <c r="F102" s="137" t="s">
        <v>484</v>
      </c>
      <c r="G102" s="138" t="s">
        <v>484</v>
      </c>
      <c r="H102" s="184"/>
      <c r="I102" s="184"/>
      <c r="J102" s="189">
        <v>5973.81</v>
      </c>
      <c r="K102" s="182" t="s">
        <v>114</v>
      </c>
      <c r="L102" s="355" t="s">
        <v>224</v>
      </c>
      <c r="M102" s="189">
        <v>5973.81</v>
      </c>
      <c r="N102" s="141" t="s">
        <v>551</v>
      </c>
    </row>
    <row r="103" spans="1:14" s="180" customFormat="1" ht="48.75" x14ac:dyDescent="0.25">
      <c r="A103" s="399" t="s">
        <v>485</v>
      </c>
      <c r="B103" s="181" t="s">
        <v>222</v>
      </c>
      <c r="C103" s="181" t="s">
        <v>370</v>
      </c>
      <c r="D103" s="189">
        <v>20332.169999999998</v>
      </c>
      <c r="E103" s="136" t="s">
        <v>44</v>
      </c>
      <c r="F103" s="137" t="s">
        <v>482</v>
      </c>
      <c r="G103" s="137" t="s">
        <v>482</v>
      </c>
      <c r="H103" s="184"/>
      <c r="I103" s="184"/>
      <c r="J103" s="189">
        <v>20332.169999999998</v>
      </c>
      <c r="K103" s="182" t="s">
        <v>114</v>
      </c>
      <c r="L103" s="355" t="s">
        <v>224</v>
      </c>
      <c r="M103" s="189">
        <v>20332.169999999998</v>
      </c>
      <c r="N103" s="141" t="s">
        <v>551</v>
      </c>
    </row>
    <row r="104" spans="1:14" s="180" customFormat="1" ht="15" x14ac:dyDescent="0.25">
      <c r="A104" s="399"/>
      <c r="B104" s="181"/>
      <c r="C104" s="181" t="s">
        <v>261</v>
      </c>
      <c r="D104" s="189">
        <f>SUM(D102:D103)</f>
        <v>26305.98</v>
      </c>
      <c r="E104" s="136"/>
      <c r="F104" s="137"/>
      <c r="G104" s="138"/>
      <c r="H104" s="184"/>
      <c r="I104" s="184"/>
      <c r="J104" s="189">
        <f>SUM(J102:J103)</f>
        <v>26305.98</v>
      </c>
      <c r="K104" s="182"/>
      <c r="L104" s="355"/>
      <c r="M104" s="189">
        <f>SUM(M102:M103)</f>
        <v>26305.98</v>
      </c>
      <c r="N104" s="141" t="s">
        <v>551</v>
      </c>
    </row>
    <row r="105" spans="1:14" s="180" customFormat="1" ht="15" x14ac:dyDescent="0.25">
      <c r="A105" s="399"/>
      <c r="B105" s="181"/>
      <c r="C105" s="181"/>
      <c r="D105" s="189"/>
      <c r="E105" s="136"/>
      <c r="F105" s="137"/>
      <c r="G105" s="138"/>
      <c r="H105" s="184"/>
      <c r="I105" s="184"/>
      <c r="J105" s="189"/>
      <c r="K105" s="182"/>
      <c r="L105" s="355"/>
      <c r="M105" s="189"/>
      <c r="N105" s="141" t="s">
        <v>551</v>
      </c>
    </row>
    <row r="106" spans="1:14" s="180" customFormat="1" ht="24.75" x14ac:dyDescent="0.25">
      <c r="A106" s="399" t="s">
        <v>486</v>
      </c>
      <c r="B106" s="181" t="s">
        <v>487</v>
      </c>
      <c r="C106" s="181" t="s">
        <v>488</v>
      </c>
      <c r="D106" s="189">
        <v>116660.7</v>
      </c>
      <c r="E106" s="136" t="s">
        <v>44</v>
      </c>
      <c r="F106" s="137" t="s">
        <v>477</v>
      </c>
      <c r="G106" s="138" t="s">
        <v>477</v>
      </c>
      <c r="H106" s="184"/>
      <c r="I106" s="184"/>
      <c r="J106" s="189">
        <v>116660.7</v>
      </c>
      <c r="K106" s="187" t="s">
        <v>489</v>
      </c>
      <c r="L106" s="403" t="s">
        <v>490</v>
      </c>
      <c r="M106" s="189">
        <v>116660.7</v>
      </c>
      <c r="N106" s="141" t="s">
        <v>551</v>
      </c>
    </row>
    <row r="107" spans="1:14" s="180" customFormat="1" ht="15" x14ac:dyDescent="0.25">
      <c r="A107" s="399"/>
      <c r="B107" s="181"/>
      <c r="C107" s="181" t="s">
        <v>261</v>
      </c>
      <c r="D107" s="189">
        <f>SUM(D106)</f>
        <v>116660.7</v>
      </c>
      <c r="E107" s="136"/>
      <c r="F107" s="137"/>
      <c r="G107" s="138"/>
      <c r="H107" s="184"/>
      <c r="I107" s="184"/>
      <c r="J107" s="189">
        <f>SUM(J106)</f>
        <v>116660.7</v>
      </c>
      <c r="K107" s="182"/>
      <c r="L107" s="355"/>
      <c r="M107" s="189">
        <f>SUM(M106)</f>
        <v>116660.7</v>
      </c>
      <c r="N107" s="141" t="s">
        <v>551</v>
      </c>
    </row>
    <row r="108" spans="1:14" s="180" customFormat="1" ht="15" x14ac:dyDescent="0.25">
      <c r="A108" s="399"/>
      <c r="B108" s="181"/>
      <c r="C108" s="181"/>
      <c r="D108" s="189"/>
      <c r="E108" s="136"/>
      <c r="F108" s="137"/>
      <c r="G108" s="138"/>
      <c r="H108" s="184"/>
      <c r="I108" s="184"/>
      <c r="J108" s="189"/>
      <c r="K108" s="182"/>
      <c r="L108" s="355"/>
      <c r="M108" s="189"/>
      <c r="N108" s="141" t="s">
        <v>551</v>
      </c>
    </row>
    <row r="109" spans="1:14" s="180" customFormat="1" ht="24.75" x14ac:dyDescent="0.25">
      <c r="A109" s="399" t="s">
        <v>518</v>
      </c>
      <c r="B109" s="181" t="s">
        <v>519</v>
      </c>
      <c r="C109" s="135" t="s">
        <v>454</v>
      </c>
      <c r="D109" s="406">
        <v>13890.26</v>
      </c>
      <c r="E109" s="136" t="s">
        <v>44</v>
      </c>
      <c r="F109" s="137">
        <v>44505</v>
      </c>
      <c r="G109" s="137">
        <v>44505</v>
      </c>
      <c r="H109" s="184"/>
      <c r="I109" s="184"/>
      <c r="J109" s="406">
        <v>13890.26</v>
      </c>
      <c r="K109" s="187" t="s">
        <v>457</v>
      </c>
      <c r="L109" s="403" t="s">
        <v>456</v>
      </c>
      <c r="M109" s="189">
        <v>13890.26</v>
      </c>
      <c r="N109" s="141" t="s">
        <v>551</v>
      </c>
    </row>
    <row r="110" spans="1:14" s="180" customFormat="1" ht="24.75" x14ac:dyDescent="0.25">
      <c r="A110" s="399" t="s">
        <v>520</v>
      </c>
      <c r="B110" s="181" t="s">
        <v>519</v>
      </c>
      <c r="C110" s="135" t="s">
        <v>522</v>
      </c>
      <c r="D110" s="189">
        <v>2163.83</v>
      </c>
      <c r="E110" s="136" t="s">
        <v>44</v>
      </c>
      <c r="F110" s="137">
        <v>44505</v>
      </c>
      <c r="G110" s="137">
        <v>44505</v>
      </c>
      <c r="H110" s="184"/>
      <c r="I110" s="184"/>
      <c r="J110" s="189">
        <v>2163.83</v>
      </c>
      <c r="K110" s="187" t="s">
        <v>457</v>
      </c>
      <c r="L110" s="403" t="s">
        <v>456</v>
      </c>
      <c r="M110" s="189">
        <v>2163.83</v>
      </c>
      <c r="N110" s="141" t="s">
        <v>551</v>
      </c>
    </row>
    <row r="111" spans="1:14" s="180" customFormat="1" ht="15" x14ac:dyDescent="0.25">
      <c r="A111" s="399" t="s">
        <v>521</v>
      </c>
      <c r="B111" s="181" t="s">
        <v>519</v>
      </c>
      <c r="C111" s="181" t="s">
        <v>523</v>
      </c>
      <c r="D111" s="189">
        <v>229694.63</v>
      </c>
      <c r="E111" s="136" t="s">
        <v>44</v>
      </c>
      <c r="F111" s="137">
        <v>44505</v>
      </c>
      <c r="G111" s="137">
        <v>44505</v>
      </c>
      <c r="H111" s="184"/>
      <c r="I111" s="184"/>
      <c r="J111" s="189">
        <v>229694.63</v>
      </c>
      <c r="K111" s="187" t="s">
        <v>106</v>
      </c>
      <c r="L111" s="401" t="s">
        <v>107</v>
      </c>
      <c r="M111" s="189">
        <v>229694.63</v>
      </c>
      <c r="N111" s="141" t="s">
        <v>551</v>
      </c>
    </row>
    <row r="112" spans="1:14" s="180" customFormat="1" ht="15" x14ac:dyDescent="0.25">
      <c r="A112" s="399" t="s">
        <v>524</v>
      </c>
      <c r="B112" s="181" t="s">
        <v>519</v>
      </c>
      <c r="C112" s="181" t="s">
        <v>523</v>
      </c>
      <c r="D112" s="189">
        <v>214685.55</v>
      </c>
      <c r="E112" s="136" t="s">
        <v>44</v>
      </c>
      <c r="F112" s="137">
        <v>44505</v>
      </c>
      <c r="G112" s="137">
        <v>44505</v>
      </c>
      <c r="H112" s="184"/>
      <c r="I112" s="184"/>
      <c r="J112" s="189">
        <v>214685.55</v>
      </c>
      <c r="K112" s="187" t="s">
        <v>106</v>
      </c>
      <c r="L112" s="401" t="s">
        <v>107</v>
      </c>
      <c r="M112" s="189">
        <v>214685.55</v>
      </c>
      <c r="N112" s="141" t="s">
        <v>551</v>
      </c>
    </row>
    <row r="113" spans="1:14" s="180" customFormat="1" ht="24.75" x14ac:dyDescent="0.25">
      <c r="A113" s="399" t="s">
        <v>492</v>
      </c>
      <c r="B113" s="181" t="s">
        <v>493</v>
      </c>
      <c r="C113" s="135" t="s">
        <v>454</v>
      </c>
      <c r="D113" s="189">
        <v>177722.68</v>
      </c>
      <c r="E113" s="136" t="s">
        <v>44</v>
      </c>
      <c r="F113" s="137">
        <v>44505</v>
      </c>
      <c r="G113" s="137">
        <v>44505</v>
      </c>
      <c r="H113" s="184"/>
      <c r="I113" s="184"/>
      <c r="J113" s="189">
        <v>177722.68</v>
      </c>
      <c r="K113" s="187" t="s">
        <v>457</v>
      </c>
      <c r="L113" s="403" t="s">
        <v>456</v>
      </c>
      <c r="M113" s="189">
        <v>177722.68</v>
      </c>
      <c r="N113" s="141" t="s">
        <v>551</v>
      </c>
    </row>
    <row r="114" spans="1:14" s="180" customFormat="1" ht="15" x14ac:dyDescent="0.25">
      <c r="A114" s="399"/>
      <c r="B114" s="181"/>
      <c r="C114" s="181" t="s">
        <v>261</v>
      </c>
      <c r="D114" s="189">
        <f>SUM(D109:D113)</f>
        <v>638156.94999999995</v>
      </c>
      <c r="E114" s="136"/>
      <c r="F114" s="137"/>
      <c r="G114" s="138"/>
      <c r="H114" s="184"/>
      <c r="I114" s="184"/>
      <c r="J114" s="189">
        <f>SUM(J109:J113)</f>
        <v>638156.94999999995</v>
      </c>
      <c r="K114" s="187"/>
      <c r="L114" s="401"/>
      <c r="M114" s="189">
        <f>SUM(M109:M113)</f>
        <v>638156.94999999995</v>
      </c>
      <c r="N114" s="141" t="s">
        <v>551</v>
      </c>
    </row>
    <row r="115" spans="1:14" s="180" customFormat="1" ht="15" x14ac:dyDescent="0.25">
      <c r="A115" s="399"/>
      <c r="B115" s="181"/>
      <c r="C115" s="181"/>
      <c r="D115" s="189"/>
      <c r="E115" s="136"/>
      <c r="F115" s="137"/>
      <c r="G115" s="138"/>
      <c r="H115" s="184"/>
      <c r="I115" s="184"/>
      <c r="J115" s="189"/>
      <c r="K115" s="182"/>
      <c r="L115" s="355"/>
      <c r="M115" s="189"/>
      <c r="N115" s="141" t="s">
        <v>551</v>
      </c>
    </row>
    <row r="116" spans="1:14" s="180" customFormat="1" ht="15" x14ac:dyDescent="0.25">
      <c r="A116" s="399" t="s">
        <v>494</v>
      </c>
      <c r="B116" s="181" t="s">
        <v>112</v>
      </c>
      <c r="C116" s="181" t="s">
        <v>495</v>
      </c>
      <c r="D116" s="189">
        <v>4002902</v>
      </c>
      <c r="E116" s="136" t="s">
        <v>44</v>
      </c>
      <c r="F116" s="137" t="s">
        <v>484</v>
      </c>
      <c r="G116" s="138" t="s">
        <v>484</v>
      </c>
      <c r="H116" s="184"/>
      <c r="I116" s="184"/>
      <c r="J116" s="189">
        <v>4002902</v>
      </c>
      <c r="K116" s="294" t="s">
        <v>497</v>
      </c>
      <c r="L116" s="401" t="s">
        <v>498</v>
      </c>
      <c r="M116" s="189">
        <v>4002902</v>
      </c>
      <c r="N116" s="141" t="s">
        <v>551</v>
      </c>
    </row>
    <row r="117" spans="1:14" s="180" customFormat="1" ht="15" x14ac:dyDescent="0.25">
      <c r="A117" s="399" t="s">
        <v>496</v>
      </c>
      <c r="B117" s="181" t="s">
        <v>112</v>
      </c>
      <c r="C117" s="181" t="s">
        <v>495</v>
      </c>
      <c r="D117" s="189">
        <v>1946628.99</v>
      </c>
      <c r="E117" s="136" t="s">
        <v>44</v>
      </c>
      <c r="F117" s="137" t="s">
        <v>484</v>
      </c>
      <c r="G117" s="138" t="s">
        <v>484</v>
      </c>
      <c r="H117" s="184"/>
      <c r="I117" s="184"/>
      <c r="J117" s="189">
        <v>1946628.99</v>
      </c>
      <c r="K117" s="187" t="s">
        <v>497</v>
      </c>
      <c r="L117" s="401" t="s">
        <v>498</v>
      </c>
      <c r="M117" s="189">
        <v>1946628.99</v>
      </c>
      <c r="N117" s="141" t="s">
        <v>551</v>
      </c>
    </row>
    <row r="118" spans="1:14" s="180" customFormat="1" ht="15" x14ac:dyDescent="0.25">
      <c r="A118" s="399"/>
      <c r="B118" s="181"/>
      <c r="C118" s="181" t="s">
        <v>261</v>
      </c>
      <c r="D118" s="189">
        <f>SUM(D116:D117)</f>
        <v>5949530.9900000002</v>
      </c>
      <c r="E118" s="136"/>
      <c r="F118" s="137"/>
      <c r="G118" s="138"/>
      <c r="H118" s="184"/>
      <c r="I118" s="184"/>
      <c r="J118" s="189">
        <f>SUM(J116:J117)</f>
        <v>5949530.9900000002</v>
      </c>
      <c r="K118" s="182"/>
      <c r="L118" s="355"/>
      <c r="M118" s="189">
        <f>SUM(M116:M117)</f>
        <v>5949530.9900000002</v>
      </c>
      <c r="N118" s="141" t="s">
        <v>551</v>
      </c>
    </row>
    <row r="119" spans="1:14" s="180" customFormat="1" ht="15" x14ac:dyDescent="0.25">
      <c r="A119" s="399"/>
      <c r="B119" s="181"/>
      <c r="C119" s="181"/>
      <c r="D119" s="189"/>
      <c r="E119" s="136"/>
      <c r="F119" s="137"/>
      <c r="G119" s="138"/>
      <c r="H119" s="184"/>
      <c r="I119" s="184"/>
      <c r="J119" s="189"/>
      <c r="K119" s="182"/>
      <c r="L119" s="355"/>
      <c r="M119" s="189"/>
      <c r="N119" s="141" t="s">
        <v>551</v>
      </c>
    </row>
    <row r="120" spans="1:14" s="180" customFormat="1" ht="24.75" x14ac:dyDescent="0.25">
      <c r="A120" s="399" t="s">
        <v>510</v>
      </c>
      <c r="B120" s="181" t="s">
        <v>511</v>
      </c>
      <c r="C120" s="181" t="s">
        <v>512</v>
      </c>
      <c r="D120" s="189">
        <v>772</v>
      </c>
      <c r="E120" s="136" t="s">
        <v>44</v>
      </c>
      <c r="F120" s="137">
        <v>44410</v>
      </c>
      <c r="G120" s="137">
        <v>44410</v>
      </c>
      <c r="H120" s="184"/>
      <c r="I120" s="184"/>
      <c r="J120" s="189">
        <v>772</v>
      </c>
      <c r="K120" s="187" t="s">
        <v>241</v>
      </c>
      <c r="L120" s="403" t="s">
        <v>242</v>
      </c>
      <c r="M120" s="189">
        <v>772</v>
      </c>
      <c r="N120" s="141" t="s">
        <v>551</v>
      </c>
    </row>
    <row r="121" spans="1:14" s="180" customFormat="1" ht="24.75" x14ac:dyDescent="0.25">
      <c r="A121" s="399" t="s">
        <v>513</v>
      </c>
      <c r="B121" s="181" t="s">
        <v>511</v>
      </c>
      <c r="C121" s="181" t="s">
        <v>512</v>
      </c>
      <c r="D121" s="189">
        <v>806</v>
      </c>
      <c r="E121" s="136" t="s">
        <v>44</v>
      </c>
      <c r="F121" s="137">
        <v>44205</v>
      </c>
      <c r="G121" s="137">
        <v>44205</v>
      </c>
      <c r="H121" s="184"/>
      <c r="I121" s="184"/>
      <c r="J121" s="189">
        <v>806</v>
      </c>
      <c r="K121" s="187" t="s">
        <v>241</v>
      </c>
      <c r="L121" s="403" t="s">
        <v>242</v>
      </c>
      <c r="M121" s="189">
        <v>806</v>
      </c>
      <c r="N121" s="141" t="s">
        <v>551</v>
      </c>
    </row>
    <row r="122" spans="1:14" s="180" customFormat="1" ht="24.75" x14ac:dyDescent="0.25">
      <c r="A122" s="399" t="s">
        <v>514</v>
      </c>
      <c r="B122" s="181" t="s">
        <v>511</v>
      </c>
      <c r="C122" s="181" t="s">
        <v>512</v>
      </c>
      <c r="D122" s="189">
        <v>875</v>
      </c>
      <c r="E122" s="136" t="s">
        <v>44</v>
      </c>
      <c r="F122" s="137">
        <v>44207</v>
      </c>
      <c r="G122" s="137">
        <v>44207</v>
      </c>
      <c r="H122" s="184"/>
      <c r="I122" s="184"/>
      <c r="J122" s="189">
        <v>875</v>
      </c>
      <c r="K122" s="187" t="s">
        <v>241</v>
      </c>
      <c r="L122" s="403" t="s">
        <v>242</v>
      </c>
      <c r="M122" s="189">
        <v>875</v>
      </c>
      <c r="N122" s="141" t="s">
        <v>551</v>
      </c>
    </row>
    <row r="123" spans="1:14" s="180" customFormat="1" ht="15" x14ac:dyDescent="0.25">
      <c r="A123" s="399"/>
      <c r="B123" s="181"/>
      <c r="C123" s="181" t="s">
        <v>261</v>
      </c>
      <c r="D123" s="189">
        <f>SUM(D120:D122)</f>
        <v>2453</v>
      </c>
      <c r="E123" s="136"/>
      <c r="F123" s="137"/>
      <c r="G123" s="138"/>
      <c r="H123" s="184"/>
      <c r="I123" s="184"/>
      <c r="J123" s="189">
        <f>SUM(J120:J122)</f>
        <v>2453</v>
      </c>
      <c r="K123" s="182"/>
      <c r="L123" s="355"/>
      <c r="M123" s="189">
        <f>SUM(M120:M122)</f>
        <v>2453</v>
      </c>
      <c r="N123" s="141" t="s">
        <v>551</v>
      </c>
    </row>
    <row r="124" spans="1:14" s="180" customFormat="1" ht="15" x14ac:dyDescent="0.25">
      <c r="A124" s="399"/>
      <c r="B124" s="181"/>
      <c r="C124" s="181"/>
      <c r="D124" s="189"/>
      <c r="E124" s="136"/>
      <c r="F124" s="137"/>
      <c r="G124" s="138"/>
      <c r="H124" s="184"/>
      <c r="I124" s="184"/>
      <c r="J124" s="189"/>
      <c r="K124" s="182"/>
      <c r="L124" s="355"/>
      <c r="M124" s="189"/>
      <c r="N124" s="141" t="s">
        <v>551</v>
      </c>
    </row>
    <row r="125" spans="1:14" s="180" customFormat="1" ht="36.75" x14ac:dyDescent="0.25">
      <c r="A125" s="399" t="s">
        <v>254</v>
      </c>
      <c r="B125" s="181" t="s">
        <v>409</v>
      </c>
      <c r="C125" s="181" t="s">
        <v>410</v>
      </c>
      <c r="D125" s="189">
        <v>52923</v>
      </c>
      <c r="E125" s="136" t="s">
        <v>44</v>
      </c>
      <c r="F125" s="137" t="s">
        <v>257</v>
      </c>
      <c r="G125" s="137" t="s">
        <v>257</v>
      </c>
      <c r="H125" s="184"/>
      <c r="I125" s="184"/>
      <c r="J125" s="189">
        <v>52923</v>
      </c>
      <c r="K125" s="182" t="s">
        <v>258</v>
      </c>
      <c r="L125" s="355" t="s">
        <v>259</v>
      </c>
      <c r="M125" s="189">
        <v>52923</v>
      </c>
      <c r="N125" s="141" t="s">
        <v>551</v>
      </c>
    </row>
    <row r="126" spans="1:14" s="180" customFormat="1" ht="15" x14ac:dyDescent="0.25">
      <c r="A126" s="399"/>
      <c r="B126" s="181"/>
      <c r="C126" s="181" t="s">
        <v>261</v>
      </c>
      <c r="D126" s="189">
        <v>52923</v>
      </c>
      <c r="E126" s="136"/>
      <c r="F126" s="137"/>
      <c r="G126" s="137"/>
      <c r="H126" s="184"/>
      <c r="I126" s="184"/>
      <c r="J126" s="189">
        <v>52923</v>
      </c>
      <c r="K126" s="182"/>
      <c r="L126" s="355"/>
      <c r="M126" s="189">
        <v>52923</v>
      </c>
      <c r="N126" s="141" t="s">
        <v>551</v>
      </c>
    </row>
    <row r="127" spans="1:14" s="180" customFormat="1" ht="15" x14ac:dyDescent="0.25">
      <c r="A127" s="399"/>
      <c r="B127" s="181"/>
      <c r="C127" s="181"/>
      <c r="D127" s="189"/>
      <c r="E127" s="136"/>
      <c r="F127" s="137"/>
      <c r="G127" s="137"/>
      <c r="H127" s="184"/>
      <c r="I127" s="184"/>
      <c r="J127" s="189"/>
      <c r="K127" s="182"/>
      <c r="L127" s="355"/>
      <c r="M127" s="189"/>
      <c r="N127" s="141" t="s">
        <v>551</v>
      </c>
    </row>
    <row r="128" spans="1:14" s="180" customFormat="1" ht="24.75" x14ac:dyDescent="0.25">
      <c r="A128" s="399" t="s">
        <v>411</v>
      </c>
      <c r="B128" s="181" t="s">
        <v>412</v>
      </c>
      <c r="C128" s="181" t="s">
        <v>413</v>
      </c>
      <c r="D128" s="189">
        <v>288170.02</v>
      </c>
      <c r="E128" s="136" t="s">
        <v>44</v>
      </c>
      <c r="F128" s="137" t="s">
        <v>414</v>
      </c>
      <c r="G128" s="137" t="s">
        <v>414</v>
      </c>
      <c r="H128" s="184"/>
      <c r="I128" s="184"/>
      <c r="J128" s="189">
        <v>288170.02</v>
      </c>
      <c r="K128" s="182" t="s">
        <v>290</v>
      </c>
      <c r="L128" s="355" t="s">
        <v>147</v>
      </c>
      <c r="M128" s="189">
        <v>288170.02</v>
      </c>
      <c r="N128" s="141" t="s">
        <v>551</v>
      </c>
    </row>
    <row r="129" spans="1:14" s="180" customFormat="1" ht="15" x14ac:dyDescent="0.25">
      <c r="A129" s="399"/>
      <c r="B129" s="181"/>
      <c r="C129" s="181" t="s">
        <v>261</v>
      </c>
      <c r="D129" s="189">
        <v>288170.02</v>
      </c>
      <c r="E129" s="136"/>
      <c r="F129" s="137"/>
      <c r="G129" s="138"/>
      <c r="H129" s="184"/>
      <c r="I129" s="184"/>
      <c r="J129" s="189">
        <v>288170.02</v>
      </c>
      <c r="K129" s="182"/>
      <c r="L129" s="355"/>
      <c r="M129" s="189">
        <v>288170.02</v>
      </c>
      <c r="N129" s="141" t="s">
        <v>551</v>
      </c>
    </row>
    <row r="130" spans="1:14" s="180" customFormat="1" ht="15" x14ac:dyDescent="0.25">
      <c r="A130" s="399"/>
      <c r="B130" s="181"/>
      <c r="C130" s="181"/>
      <c r="D130" s="189"/>
      <c r="E130" s="136"/>
      <c r="F130" s="137"/>
      <c r="G130" s="138"/>
      <c r="H130" s="184"/>
      <c r="I130" s="184"/>
      <c r="J130" s="189"/>
      <c r="K130" s="182"/>
      <c r="L130" s="355"/>
      <c r="M130" s="189"/>
      <c r="N130" s="141" t="s">
        <v>551</v>
      </c>
    </row>
    <row r="131" spans="1:14" s="180" customFormat="1" ht="24.75" x14ac:dyDescent="0.25">
      <c r="A131" s="399" t="s">
        <v>389</v>
      </c>
      <c r="B131" s="181" t="s">
        <v>397</v>
      </c>
      <c r="C131" s="181" t="s">
        <v>390</v>
      </c>
      <c r="D131" s="189">
        <v>1319382</v>
      </c>
      <c r="E131" s="136" t="s">
        <v>44</v>
      </c>
      <c r="F131" s="137">
        <v>44478</v>
      </c>
      <c r="G131" s="137">
        <v>44478</v>
      </c>
      <c r="H131" s="184"/>
      <c r="I131" s="184"/>
      <c r="J131" s="189">
        <v>1319382</v>
      </c>
      <c r="K131" s="182" t="s">
        <v>202</v>
      </c>
      <c r="L131" s="355" t="s">
        <v>216</v>
      </c>
      <c r="M131" s="189">
        <v>1319382</v>
      </c>
      <c r="N131" s="141" t="s">
        <v>551</v>
      </c>
    </row>
    <row r="132" spans="1:14" s="180" customFormat="1" ht="24.75" x14ac:dyDescent="0.25">
      <c r="A132" s="399" t="s">
        <v>391</v>
      </c>
      <c r="B132" s="181" t="s">
        <v>397</v>
      </c>
      <c r="C132" s="181" t="s">
        <v>392</v>
      </c>
      <c r="D132" s="189">
        <v>294372</v>
      </c>
      <c r="E132" s="136" t="s">
        <v>44</v>
      </c>
      <c r="F132" s="137" t="s">
        <v>393</v>
      </c>
      <c r="G132" s="137" t="s">
        <v>393</v>
      </c>
      <c r="H132" s="184"/>
      <c r="I132" s="184"/>
      <c r="J132" s="189">
        <v>294372</v>
      </c>
      <c r="K132" s="182" t="s">
        <v>202</v>
      </c>
      <c r="L132" s="355" t="s">
        <v>216</v>
      </c>
      <c r="M132" s="189">
        <v>294372</v>
      </c>
      <c r="N132" s="141" t="s">
        <v>551</v>
      </c>
    </row>
    <row r="133" spans="1:14" s="180" customFormat="1" ht="15" x14ac:dyDescent="0.25">
      <c r="A133" s="399"/>
      <c r="B133" s="181"/>
      <c r="C133" s="181" t="s">
        <v>261</v>
      </c>
      <c r="D133" s="189">
        <f>SUM(D131:D132)</f>
        <v>1613754</v>
      </c>
      <c r="E133" s="136"/>
      <c r="F133" s="137"/>
      <c r="G133" s="138"/>
      <c r="H133" s="184"/>
      <c r="I133" s="184"/>
      <c r="J133" s="189">
        <f>SUM(J131:J132)</f>
        <v>1613754</v>
      </c>
      <c r="K133" s="182"/>
      <c r="L133" s="355"/>
      <c r="M133" s="189">
        <f>SUM(M131:M132)</f>
        <v>1613754</v>
      </c>
      <c r="N133" s="141" t="s">
        <v>551</v>
      </c>
    </row>
    <row r="134" spans="1:14" s="180" customFormat="1" ht="15" x14ac:dyDescent="0.25">
      <c r="A134" s="399"/>
      <c r="B134" s="181"/>
      <c r="C134" s="181"/>
      <c r="D134" s="189"/>
      <c r="E134" s="136"/>
      <c r="F134" s="137"/>
      <c r="G134" s="138"/>
      <c r="H134" s="184"/>
      <c r="I134" s="184"/>
      <c r="J134" s="189"/>
      <c r="K134" s="182"/>
      <c r="L134" s="355"/>
      <c r="M134" s="189"/>
      <c r="N134" s="141" t="s">
        <v>551</v>
      </c>
    </row>
    <row r="135" spans="1:14" s="180" customFormat="1" ht="24.75" x14ac:dyDescent="0.25">
      <c r="A135" s="399" t="s">
        <v>517</v>
      </c>
      <c r="B135" s="181" t="s">
        <v>516</v>
      </c>
      <c r="C135" s="181" t="s">
        <v>165</v>
      </c>
      <c r="D135" s="189">
        <v>300000</v>
      </c>
      <c r="E135" s="136" t="s">
        <v>44</v>
      </c>
      <c r="F135" s="137">
        <v>44488</v>
      </c>
      <c r="G135" s="138">
        <v>44488</v>
      </c>
      <c r="H135" s="184"/>
      <c r="I135" s="184"/>
      <c r="J135" s="189">
        <v>300000</v>
      </c>
      <c r="K135" s="187" t="s">
        <v>72</v>
      </c>
      <c r="L135" s="188" t="s">
        <v>73</v>
      </c>
      <c r="M135" s="189">
        <v>300000</v>
      </c>
      <c r="N135" s="141" t="s">
        <v>551</v>
      </c>
    </row>
    <row r="136" spans="1:14" s="180" customFormat="1" ht="24.75" x14ac:dyDescent="0.25">
      <c r="A136" s="399" t="s">
        <v>515</v>
      </c>
      <c r="B136" s="181" t="s">
        <v>516</v>
      </c>
      <c r="C136" s="181" t="s">
        <v>165</v>
      </c>
      <c r="D136" s="189">
        <v>530000</v>
      </c>
      <c r="E136" s="136" t="s">
        <v>44</v>
      </c>
      <c r="F136" s="137">
        <v>44497</v>
      </c>
      <c r="G136" s="138">
        <v>44497</v>
      </c>
      <c r="H136" s="184"/>
      <c r="I136" s="184"/>
      <c r="J136" s="189">
        <v>530000</v>
      </c>
      <c r="K136" s="187" t="s">
        <v>204</v>
      </c>
      <c r="L136" s="188" t="s">
        <v>73</v>
      </c>
      <c r="M136" s="189">
        <v>530000</v>
      </c>
      <c r="N136" s="141" t="s">
        <v>551</v>
      </c>
    </row>
    <row r="137" spans="1:14" s="180" customFormat="1" ht="15" x14ac:dyDescent="0.25">
      <c r="A137" s="399"/>
      <c r="B137" s="181"/>
      <c r="C137" s="181" t="s">
        <v>261</v>
      </c>
      <c r="D137" s="189">
        <f>SUM(D135:D136)</f>
        <v>830000</v>
      </c>
      <c r="E137" s="136"/>
      <c r="F137" s="137"/>
      <c r="G137" s="138"/>
      <c r="H137" s="184"/>
      <c r="I137" s="184"/>
      <c r="J137" s="189">
        <f>SUM(J135:J136)</f>
        <v>830000</v>
      </c>
      <c r="K137" s="182"/>
      <c r="L137" s="355"/>
      <c r="M137" s="189">
        <f>SUM(M135:M136)</f>
        <v>830000</v>
      </c>
      <c r="N137" s="141" t="s">
        <v>551</v>
      </c>
    </row>
    <row r="138" spans="1:14" s="180" customFormat="1" ht="48.75" x14ac:dyDescent="0.25">
      <c r="A138" s="399" t="s">
        <v>372</v>
      </c>
      <c r="B138" s="181" t="s">
        <v>373</v>
      </c>
      <c r="C138" s="181" t="s">
        <v>370</v>
      </c>
      <c r="D138" s="189">
        <v>10624.65</v>
      </c>
      <c r="E138" s="136" t="s">
        <v>44</v>
      </c>
      <c r="F138" s="137" t="s">
        <v>374</v>
      </c>
      <c r="G138" s="138" t="s">
        <v>374</v>
      </c>
      <c r="H138" s="184"/>
      <c r="I138" s="184"/>
      <c r="J138" s="189">
        <v>10624.65</v>
      </c>
      <c r="K138" s="182" t="s">
        <v>114</v>
      </c>
      <c r="L138" s="355" t="s">
        <v>224</v>
      </c>
      <c r="M138" s="189">
        <v>10624.65</v>
      </c>
      <c r="N138" s="141" t="s">
        <v>551</v>
      </c>
    </row>
    <row r="139" spans="1:14" s="180" customFormat="1" ht="15" x14ac:dyDescent="0.25">
      <c r="A139" s="399"/>
      <c r="B139" s="181"/>
      <c r="C139" s="181" t="s">
        <v>261</v>
      </c>
      <c r="D139" s="189">
        <f>SUM(D138)</f>
        <v>10624.65</v>
      </c>
      <c r="E139" s="136"/>
      <c r="F139" s="137"/>
      <c r="G139" s="138"/>
      <c r="H139" s="184"/>
      <c r="I139" s="184"/>
      <c r="J139" s="189">
        <f>SUM(J138)</f>
        <v>10624.65</v>
      </c>
      <c r="K139" s="182"/>
      <c r="L139" s="355"/>
      <c r="M139" s="189">
        <f>SUM(M138)</f>
        <v>10624.65</v>
      </c>
      <c r="N139" s="141" t="s">
        <v>551</v>
      </c>
    </row>
    <row r="140" spans="1:14" s="180" customFormat="1" ht="21" customHeight="1" x14ac:dyDescent="0.25">
      <c r="A140" s="399"/>
      <c r="B140" s="181"/>
      <c r="C140" s="181"/>
      <c r="D140" s="189"/>
      <c r="E140" s="136"/>
      <c r="F140" s="137"/>
      <c r="G140" s="138"/>
      <c r="H140" s="184"/>
      <c r="I140" s="184"/>
      <c r="J140" s="189"/>
      <c r="K140" s="182"/>
      <c r="L140" s="355"/>
      <c r="M140" s="189"/>
      <c r="N140" s="141" t="s">
        <v>551</v>
      </c>
    </row>
    <row r="141" spans="1:14" s="180" customFormat="1" ht="21.75" customHeight="1" x14ac:dyDescent="0.25">
      <c r="A141" s="399" t="s">
        <v>377</v>
      </c>
      <c r="B141" s="181" t="s">
        <v>378</v>
      </c>
      <c r="C141" s="181" t="s">
        <v>552</v>
      </c>
      <c r="D141" s="189">
        <v>562560</v>
      </c>
      <c r="E141" s="136" t="s">
        <v>44</v>
      </c>
      <c r="F141" s="137" t="s">
        <v>317</v>
      </c>
      <c r="G141" s="137" t="s">
        <v>317</v>
      </c>
      <c r="H141" s="184"/>
      <c r="I141" s="184"/>
      <c r="J141" s="189">
        <v>562560</v>
      </c>
      <c r="K141" s="136" t="s">
        <v>19</v>
      </c>
      <c r="L141" s="342" t="s">
        <v>20</v>
      </c>
      <c r="M141" s="189">
        <v>562560</v>
      </c>
      <c r="N141" s="141" t="s">
        <v>551</v>
      </c>
    </row>
    <row r="142" spans="1:14" s="180" customFormat="1" ht="24" customHeight="1" x14ac:dyDescent="0.25">
      <c r="A142" s="399"/>
      <c r="B142" s="181"/>
      <c r="C142" s="181" t="s">
        <v>261</v>
      </c>
      <c r="D142" s="189">
        <v>562560</v>
      </c>
      <c r="E142" s="136"/>
      <c r="F142" s="137"/>
      <c r="G142" s="138"/>
      <c r="H142" s="184"/>
      <c r="I142" s="184"/>
      <c r="J142" s="189">
        <v>562560</v>
      </c>
      <c r="K142" s="182"/>
      <c r="L142" s="355"/>
      <c r="M142" s="189">
        <v>562560</v>
      </c>
      <c r="N142" s="141" t="s">
        <v>551</v>
      </c>
    </row>
    <row r="143" spans="1:14" s="180" customFormat="1" ht="15" x14ac:dyDescent="0.25">
      <c r="A143" s="399"/>
      <c r="B143" s="181"/>
      <c r="C143" s="181"/>
      <c r="D143" s="189"/>
      <c r="E143" s="136"/>
      <c r="F143" s="137"/>
      <c r="G143" s="138"/>
      <c r="H143" s="184"/>
      <c r="I143" s="184"/>
      <c r="J143" s="189"/>
      <c r="K143" s="182"/>
      <c r="L143" s="355"/>
      <c r="M143" s="189"/>
      <c r="N143" s="141" t="s">
        <v>551</v>
      </c>
    </row>
    <row r="144" spans="1:14" s="180" customFormat="1" ht="24.75" customHeight="1" x14ac:dyDescent="0.25">
      <c r="A144" s="399" t="s">
        <v>282</v>
      </c>
      <c r="B144" s="181" t="s">
        <v>183</v>
      </c>
      <c r="C144" s="181" t="s">
        <v>184</v>
      </c>
      <c r="D144" s="175">
        <v>389400</v>
      </c>
      <c r="E144" s="136" t="s">
        <v>44</v>
      </c>
      <c r="F144" s="137" t="s">
        <v>285</v>
      </c>
      <c r="G144" s="137" t="s">
        <v>285</v>
      </c>
      <c r="H144" s="184"/>
      <c r="I144" s="184"/>
      <c r="J144" s="175">
        <v>389400</v>
      </c>
      <c r="K144" s="181" t="s">
        <v>293</v>
      </c>
      <c r="L144" s="355" t="s">
        <v>294</v>
      </c>
      <c r="M144" s="189">
        <v>389400</v>
      </c>
      <c r="N144" s="141" t="s">
        <v>551</v>
      </c>
    </row>
    <row r="145" spans="1:14" s="180" customFormat="1" x14ac:dyDescent="0.25">
      <c r="A145" s="333"/>
      <c r="B145" s="181"/>
      <c r="C145" s="181" t="s">
        <v>261</v>
      </c>
      <c r="D145" s="189">
        <f>SUM(D143:D144)</f>
        <v>389400</v>
      </c>
      <c r="E145" s="136"/>
      <c r="F145" s="137"/>
      <c r="G145" s="138"/>
      <c r="H145" s="184"/>
      <c r="I145" s="184"/>
      <c r="J145" s="189">
        <f>SUM(J143:J144)</f>
        <v>389400</v>
      </c>
      <c r="K145" s="181"/>
      <c r="L145" s="355"/>
      <c r="M145" s="189">
        <f>SUM(M143:M144)</f>
        <v>389400</v>
      </c>
      <c r="N145" s="141" t="s">
        <v>551</v>
      </c>
    </row>
    <row r="146" spans="1:14" s="180" customFormat="1" x14ac:dyDescent="0.25">
      <c r="A146" s="333"/>
      <c r="B146" s="181"/>
      <c r="C146" s="181"/>
      <c r="D146" s="189"/>
      <c r="E146" s="136"/>
      <c r="F146" s="137"/>
      <c r="G146" s="138"/>
      <c r="H146" s="184"/>
      <c r="I146" s="184"/>
      <c r="J146" s="189"/>
      <c r="K146" s="181"/>
      <c r="L146" s="355"/>
      <c r="M146" s="189"/>
      <c r="N146" s="141" t="s">
        <v>551</v>
      </c>
    </row>
    <row r="147" spans="1:14" s="180" customFormat="1" ht="15" x14ac:dyDescent="0.25">
      <c r="A147" s="407" t="s">
        <v>525</v>
      </c>
      <c r="B147" s="181" t="s">
        <v>526</v>
      </c>
      <c r="C147" s="181" t="s">
        <v>527</v>
      </c>
      <c r="D147" s="189">
        <v>216000.18</v>
      </c>
      <c r="E147" s="136" t="s">
        <v>44</v>
      </c>
      <c r="F147" s="137">
        <v>44511</v>
      </c>
      <c r="G147" s="138">
        <v>44511</v>
      </c>
      <c r="H147" s="184"/>
      <c r="I147" s="184"/>
      <c r="J147" s="189">
        <v>216000.18</v>
      </c>
      <c r="K147" s="187" t="s">
        <v>528</v>
      </c>
      <c r="L147" s="401" t="s">
        <v>529</v>
      </c>
      <c r="M147" s="189">
        <v>216000.18</v>
      </c>
      <c r="N147" s="141" t="s">
        <v>551</v>
      </c>
    </row>
    <row r="148" spans="1:14" s="180" customFormat="1" x14ac:dyDescent="0.25">
      <c r="A148" s="333"/>
      <c r="B148" s="181"/>
      <c r="C148" s="181" t="s">
        <v>261</v>
      </c>
      <c r="D148" s="189">
        <f>SUM(D147)</f>
        <v>216000.18</v>
      </c>
      <c r="E148" s="136"/>
      <c r="F148" s="137"/>
      <c r="G148" s="138"/>
      <c r="H148" s="184"/>
      <c r="I148" s="184"/>
      <c r="J148" s="189">
        <f>SUM(J147)</f>
        <v>216000.18</v>
      </c>
      <c r="K148" s="181"/>
      <c r="L148" s="355"/>
      <c r="M148" s="189">
        <f>SUM(M147)</f>
        <v>216000.18</v>
      </c>
      <c r="N148" s="141" t="s">
        <v>551</v>
      </c>
    </row>
    <row r="149" spans="1:14" s="180" customFormat="1" x14ac:dyDescent="0.25">
      <c r="A149" s="333"/>
      <c r="B149" s="181"/>
      <c r="C149" s="181"/>
      <c r="D149" s="189"/>
      <c r="E149" s="136"/>
      <c r="F149" s="137"/>
      <c r="G149" s="138"/>
      <c r="H149" s="184"/>
      <c r="I149" s="184"/>
      <c r="J149" s="189"/>
      <c r="K149" s="181"/>
      <c r="L149" s="355"/>
      <c r="M149" s="189"/>
      <c r="N149" s="141" t="s">
        <v>551</v>
      </c>
    </row>
    <row r="150" spans="1:14" s="180" customFormat="1" ht="24.75" x14ac:dyDescent="0.25">
      <c r="A150" s="399" t="s">
        <v>530</v>
      </c>
      <c r="B150" s="181" t="s">
        <v>531</v>
      </c>
      <c r="C150" s="181" t="s">
        <v>532</v>
      </c>
      <c r="D150" s="189">
        <v>78942.399999999994</v>
      </c>
      <c r="E150" s="136" t="s">
        <v>44</v>
      </c>
      <c r="F150" s="137">
        <v>44509</v>
      </c>
      <c r="G150" s="138">
        <v>44509</v>
      </c>
      <c r="H150" s="184"/>
      <c r="I150" s="184"/>
      <c r="J150" s="189">
        <v>78942.399999999994</v>
      </c>
      <c r="K150" s="187" t="s">
        <v>542</v>
      </c>
      <c r="L150" s="403" t="s">
        <v>543</v>
      </c>
      <c r="M150" s="189">
        <v>78942.399999999994</v>
      </c>
      <c r="N150" s="141" t="s">
        <v>551</v>
      </c>
    </row>
    <row r="151" spans="1:14" s="180" customFormat="1" x14ac:dyDescent="0.25">
      <c r="A151" s="333"/>
      <c r="B151" s="181"/>
      <c r="C151" s="181" t="s">
        <v>261</v>
      </c>
      <c r="D151" s="189">
        <f>SUM(D150)</f>
        <v>78942.399999999994</v>
      </c>
      <c r="E151" s="136"/>
      <c r="F151" s="137"/>
      <c r="G151" s="138"/>
      <c r="H151" s="184"/>
      <c r="I151" s="184"/>
      <c r="J151" s="189">
        <f>SUM(J150)</f>
        <v>78942.399999999994</v>
      </c>
      <c r="K151" s="181"/>
      <c r="L151" s="355"/>
      <c r="M151" s="189">
        <f>SUM(M150)</f>
        <v>78942.399999999994</v>
      </c>
      <c r="N151" s="141" t="s">
        <v>551</v>
      </c>
    </row>
    <row r="152" spans="1:14" s="180" customFormat="1" x14ac:dyDescent="0.25">
      <c r="A152" s="333"/>
      <c r="B152" s="181"/>
      <c r="C152" s="181"/>
      <c r="D152" s="189"/>
      <c r="E152" s="136"/>
      <c r="F152" s="137"/>
      <c r="G152" s="138"/>
      <c r="H152" s="184"/>
      <c r="I152" s="184"/>
      <c r="J152" s="189"/>
      <c r="K152" s="181"/>
      <c r="L152" s="355"/>
      <c r="M152" s="189"/>
      <c r="N152" s="141" t="s">
        <v>551</v>
      </c>
    </row>
    <row r="153" spans="1:14" s="180" customFormat="1" ht="24.75" x14ac:dyDescent="0.25">
      <c r="A153" s="399" t="s">
        <v>533</v>
      </c>
      <c r="B153" s="181" t="s">
        <v>534</v>
      </c>
      <c r="C153" s="181" t="s">
        <v>535</v>
      </c>
      <c r="D153" s="409">
        <v>151571</v>
      </c>
      <c r="E153" s="136" t="s">
        <v>44</v>
      </c>
      <c r="F153" s="137">
        <v>44504</v>
      </c>
      <c r="G153" s="137">
        <v>44504</v>
      </c>
      <c r="H153" s="184"/>
      <c r="I153" s="184"/>
      <c r="J153" s="189">
        <v>151571</v>
      </c>
      <c r="K153" s="187" t="s">
        <v>144</v>
      </c>
      <c r="L153" s="403" t="s">
        <v>145</v>
      </c>
      <c r="M153" s="189">
        <v>151571</v>
      </c>
      <c r="N153" s="141" t="s">
        <v>551</v>
      </c>
    </row>
    <row r="154" spans="1:14" s="180" customFormat="1" ht="15" x14ac:dyDescent="0.25">
      <c r="A154" s="399" t="s">
        <v>546</v>
      </c>
      <c r="B154" s="181" t="s">
        <v>534</v>
      </c>
      <c r="C154" s="181" t="s">
        <v>547</v>
      </c>
      <c r="D154" s="409">
        <v>172280</v>
      </c>
      <c r="E154" s="136" t="s">
        <v>44</v>
      </c>
      <c r="F154" s="137">
        <v>44502</v>
      </c>
      <c r="G154" s="137">
        <v>44502</v>
      </c>
      <c r="H154" s="184"/>
      <c r="I154" s="184"/>
      <c r="J154" s="189">
        <v>172280</v>
      </c>
      <c r="K154" s="187" t="s">
        <v>148</v>
      </c>
      <c r="L154" s="401" t="s">
        <v>149</v>
      </c>
      <c r="M154" s="189">
        <v>172280</v>
      </c>
      <c r="N154" s="141" t="s">
        <v>551</v>
      </c>
    </row>
    <row r="155" spans="1:14" s="180" customFormat="1" ht="15" x14ac:dyDescent="0.25">
      <c r="A155" s="399"/>
      <c r="B155" s="181"/>
      <c r="C155" s="181" t="s">
        <v>261</v>
      </c>
      <c r="D155" s="410">
        <f>SUM(D153:D154)</f>
        <v>323851</v>
      </c>
      <c r="E155" s="136"/>
      <c r="F155" s="137"/>
      <c r="G155" s="138"/>
      <c r="H155" s="184"/>
      <c r="I155" s="184"/>
      <c r="J155" s="189">
        <f>SUM(J153:J154)</f>
        <v>323851</v>
      </c>
      <c r="K155" s="181"/>
      <c r="L155" s="355"/>
      <c r="M155" s="189">
        <f>SUM(M153:M154)</f>
        <v>323851</v>
      </c>
      <c r="N155" s="141" t="s">
        <v>551</v>
      </c>
    </row>
    <row r="156" spans="1:14" s="180" customFormat="1" ht="15" x14ac:dyDescent="0.25">
      <c r="A156" s="399"/>
      <c r="B156" s="181"/>
      <c r="C156" s="181"/>
      <c r="D156" s="410"/>
      <c r="E156" s="136"/>
      <c r="F156" s="137"/>
      <c r="G156" s="138"/>
      <c r="H156" s="184"/>
      <c r="I156" s="184"/>
      <c r="J156" s="189"/>
      <c r="K156" s="181"/>
      <c r="L156" s="355"/>
      <c r="M156" s="189"/>
      <c r="N156" s="141" t="s">
        <v>551</v>
      </c>
    </row>
    <row r="157" spans="1:14" s="180" customFormat="1" ht="15" x14ac:dyDescent="0.25">
      <c r="A157" s="399" t="s">
        <v>536</v>
      </c>
      <c r="B157" s="181" t="s">
        <v>537</v>
      </c>
      <c r="C157" s="181" t="s">
        <v>538</v>
      </c>
      <c r="D157" s="410">
        <v>388790.87</v>
      </c>
      <c r="E157" s="136" t="s">
        <v>44</v>
      </c>
      <c r="F157" s="137">
        <v>44517</v>
      </c>
      <c r="G157" s="138">
        <v>44517</v>
      </c>
      <c r="H157" s="184"/>
      <c r="I157" s="184"/>
      <c r="J157" s="189">
        <v>388790.87</v>
      </c>
      <c r="K157" s="187" t="s">
        <v>153</v>
      </c>
      <c r="L157" s="404" t="s">
        <v>154</v>
      </c>
      <c r="M157" s="189">
        <v>388790.87</v>
      </c>
      <c r="N157" s="141" t="s">
        <v>551</v>
      </c>
    </row>
    <row r="158" spans="1:14" s="180" customFormat="1" ht="15" x14ac:dyDescent="0.25">
      <c r="A158" s="399"/>
      <c r="B158" s="181"/>
      <c r="C158" s="181" t="s">
        <v>261</v>
      </c>
      <c r="D158" s="410">
        <f>SUM(D157)</f>
        <v>388790.87</v>
      </c>
      <c r="E158" s="136"/>
      <c r="F158" s="137"/>
      <c r="G158" s="138"/>
      <c r="H158" s="184"/>
      <c r="I158" s="184"/>
      <c r="J158" s="189">
        <f>SUM(J157)</f>
        <v>388790.87</v>
      </c>
      <c r="K158" s="181"/>
      <c r="L158" s="355"/>
      <c r="M158" s="189">
        <f>SUM(M157)</f>
        <v>388790.87</v>
      </c>
      <c r="N158" s="141" t="s">
        <v>551</v>
      </c>
    </row>
    <row r="159" spans="1:14" s="180" customFormat="1" ht="15" x14ac:dyDescent="0.25">
      <c r="A159" s="399"/>
      <c r="B159" s="181"/>
      <c r="C159" s="181"/>
      <c r="D159" s="410"/>
      <c r="E159" s="136"/>
      <c r="F159" s="137"/>
      <c r="G159" s="138"/>
      <c r="H159" s="184"/>
      <c r="I159" s="184"/>
      <c r="J159" s="189"/>
      <c r="K159" s="181"/>
      <c r="L159" s="355"/>
      <c r="M159" s="189"/>
      <c r="N159" s="141" t="s">
        <v>551</v>
      </c>
    </row>
    <row r="160" spans="1:14" s="180" customFormat="1" ht="24.75" x14ac:dyDescent="0.25">
      <c r="A160" s="399" t="s">
        <v>539</v>
      </c>
      <c r="B160" s="181" t="s">
        <v>540</v>
      </c>
      <c r="C160" s="181" t="s">
        <v>541</v>
      </c>
      <c r="D160" s="410">
        <v>83520.05</v>
      </c>
      <c r="E160" s="136" t="s">
        <v>44</v>
      </c>
      <c r="F160" s="137">
        <v>44510</v>
      </c>
      <c r="G160" s="138">
        <v>44510</v>
      </c>
      <c r="H160" s="184"/>
      <c r="I160" s="184"/>
      <c r="J160" s="189">
        <v>83520.05</v>
      </c>
      <c r="K160" s="187" t="s">
        <v>542</v>
      </c>
      <c r="L160" s="403" t="s">
        <v>543</v>
      </c>
      <c r="M160" s="189">
        <v>83520.05</v>
      </c>
      <c r="N160" s="141" t="s">
        <v>551</v>
      </c>
    </row>
    <row r="161" spans="1:15" s="180" customFormat="1" ht="15" x14ac:dyDescent="0.25">
      <c r="A161" s="399"/>
      <c r="B161" s="181"/>
      <c r="C161" s="181" t="s">
        <v>261</v>
      </c>
      <c r="D161" s="410">
        <f>SUM(D160)</f>
        <v>83520.05</v>
      </c>
      <c r="E161" s="136"/>
      <c r="F161" s="137"/>
      <c r="G161" s="138"/>
      <c r="H161" s="184"/>
      <c r="I161" s="184"/>
      <c r="J161" s="189">
        <f>SUM(J160)</f>
        <v>83520.05</v>
      </c>
      <c r="K161" s="181"/>
      <c r="L161" s="355"/>
      <c r="M161" s="189">
        <f>SUM(M160)</f>
        <v>83520.05</v>
      </c>
      <c r="N161" s="141" t="s">
        <v>551</v>
      </c>
    </row>
    <row r="162" spans="1:15" s="180" customFormat="1" ht="15" x14ac:dyDescent="0.25">
      <c r="A162" s="399"/>
      <c r="B162" s="181"/>
      <c r="C162" s="181"/>
      <c r="D162" s="410"/>
      <c r="E162" s="136"/>
      <c r="F162" s="137"/>
      <c r="G162" s="138"/>
      <c r="H162" s="184"/>
      <c r="I162" s="184"/>
      <c r="J162" s="189"/>
      <c r="K162" s="181"/>
      <c r="L162" s="355"/>
      <c r="M162" s="189"/>
      <c r="N162" s="141" t="s">
        <v>551</v>
      </c>
    </row>
    <row r="163" spans="1:15" s="180" customFormat="1" ht="15" x14ac:dyDescent="0.25">
      <c r="A163" s="399" t="s">
        <v>548</v>
      </c>
      <c r="B163" s="181" t="s">
        <v>549</v>
      </c>
      <c r="C163" s="181" t="s">
        <v>547</v>
      </c>
      <c r="D163" s="410">
        <v>87950.48</v>
      </c>
      <c r="E163" s="136" t="s">
        <v>44</v>
      </c>
      <c r="F163" s="137">
        <v>44502</v>
      </c>
      <c r="G163" s="138">
        <v>44502</v>
      </c>
      <c r="H163" s="184"/>
      <c r="I163" s="184"/>
      <c r="J163" s="189">
        <v>87950.48</v>
      </c>
      <c r="K163" s="187" t="s">
        <v>148</v>
      </c>
      <c r="L163" s="401" t="s">
        <v>149</v>
      </c>
      <c r="M163" s="189">
        <v>87950.48</v>
      </c>
      <c r="N163" s="141" t="s">
        <v>551</v>
      </c>
    </row>
    <row r="164" spans="1:15" s="180" customFormat="1" ht="15" x14ac:dyDescent="0.25">
      <c r="A164" s="399"/>
      <c r="B164" s="181"/>
      <c r="C164" s="181" t="s">
        <v>261</v>
      </c>
      <c r="D164" s="410">
        <f>SUM(D163)</f>
        <v>87950.48</v>
      </c>
      <c r="E164" s="136"/>
      <c r="F164" s="137"/>
      <c r="G164" s="138"/>
      <c r="H164" s="184"/>
      <c r="I164" s="184"/>
      <c r="J164" s="189">
        <f>SUM(J163)</f>
        <v>87950.48</v>
      </c>
      <c r="K164" s="181"/>
      <c r="L164" s="355"/>
      <c r="M164" s="189">
        <f>SUM(M163)</f>
        <v>87950.48</v>
      </c>
      <c r="N164" s="141" t="s">
        <v>551</v>
      </c>
    </row>
    <row r="165" spans="1:15" s="180" customFormat="1" ht="15" x14ac:dyDescent="0.25">
      <c r="A165" s="399"/>
      <c r="B165" s="181"/>
      <c r="C165" s="181"/>
      <c r="D165" s="410"/>
      <c r="E165" s="136"/>
      <c r="F165" s="137"/>
      <c r="G165" s="138"/>
      <c r="H165" s="184"/>
      <c r="I165" s="184"/>
      <c r="J165" s="189"/>
      <c r="K165" s="181"/>
      <c r="L165" s="355"/>
      <c r="M165" s="189"/>
      <c r="N165" s="141" t="s">
        <v>551</v>
      </c>
    </row>
    <row r="166" spans="1:15" s="180" customFormat="1" ht="15" x14ac:dyDescent="0.25">
      <c r="A166" s="399" t="s">
        <v>550</v>
      </c>
      <c r="B166" s="181" t="s">
        <v>553</v>
      </c>
      <c r="C166" s="181" t="s">
        <v>547</v>
      </c>
      <c r="D166" s="410">
        <v>161660</v>
      </c>
      <c r="E166" s="136" t="s">
        <v>44</v>
      </c>
      <c r="F166" s="137">
        <v>44502</v>
      </c>
      <c r="G166" s="138">
        <v>44502</v>
      </c>
      <c r="H166" s="184"/>
      <c r="I166" s="184"/>
      <c r="J166" s="189">
        <v>161660</v>
      </c>
      <c r="K166" s="187" t="s">
        <v>148</v>
      </c>
      <c r="L166" s="401" t="s">
        <v>149</v>
      </c>
      <c r="M166" s="189">
        <v>161660</v>
      </c>
      <c r="N166" s="141" t="s">
        <v>551</v>
      </c>
    </row>
    <row r="167" spans="1:15" s="180" customFormat="1" ht="15" x14ac:dyDescent="0.25">
      <c r="A167" s="407"/>
      <c r="B167" s="411"/>
      <c r="C167" s="411" t="s">
        <v>261</v>
      </c>
      <c r="D167" s="410">
        <f>SUM(D166)</f>
        <v>161660</v>
      </c>
      <c r="E167" s="412"/>
      <c r="F167" s="413"/>
      <c r="G167" s="414"/>
      <c r="H167" s="415"/>
      <c r="I167" s="415"/>
      <c r="J167" s="410">
        <f>SUM(J166)</f>
        <v>161660</v>
      </c>
      <c r="K167" s="411"/>
      <c r="L167" s="355"/>
      <c r="M167" s="410">
        <f>SUM(M166)</f>
        <v>161660</v>
      </c>
      <c r="N167" s="141" t="s">
        <v>551</v>
      </c>
    </row>
    <row r="168" spans="1:15" s="180" customFormat="1" ht="15" x14ac:dyDescent="0.25">
      <c r="A168" s="407"/>
      <c r="B168" s="411"/>
      <c r="C168" s="411"/>
      <c r="D168" s="410"/>
      <c r="E168" s="412"/>
      <c r="F168" s="413"/>
      <c r="G168" s="414"/>
      <c r="H168" s="415"/>
      <c r="I168" s="415"/>
      <c r="J168" s="405"/>
      <c r="K168" s="411"/>
      <c r="L168" s="355"/>
      <c r="M168" s="410"/>
      <c r="N168" s="141"/>
    </row>
    <row r="169" spans="1:15" s="180" customFormat="1" ht="24" customHeight="1" thickBot="1" x14ac:dyDescent="0.3">
      <c r="A169" s="408"/>
      <c r="B169" s="149"/>
      <c r="C169" s="150" t="s">
        <v>78</v>
      </c>
      <c r="D169" s="151">
        <f>D19+D53+D59+D65+D69+D78+D84+D90+D93+D92+D97+D100+D104+D107+D114+D118+D123+D126+D129+D133+D137+D139+D142+D145+D148+D151+D155+D158+D161+D164+D167-D75-D76-D77</f>
        <v>18169892.440000001</v>
      </c>
      <c r="E169" s="152"/>
      <c r="F169" s="153"/>
      <c r="G169" s="154"/>
      <c r="H169" s="155"/>
      <c r="I169" s="155"/>
      <c r="J169" s="390">
        <f>J19+J53+J59+J65+J69+J78+J84+J90+J94+J97+J100+J104+J107+J114+J118+J123+J126+J129+J133+J137+J139+J142+J145+J148+J151+J155+J158+J161+J164+J167</f>
        <v>18169892.440000001</v>
      </c>
      <c r="K169" s="150"/>
      <c r="L169" s="346"/>
      <c r="M169" s="151">
        <f>M19+M53+M59+M65+M69+M78+M84+M90+M94+M97+M100+M104+M107+M114+M118+M123+M126+M129+M133+M137+M139+M142+M145+M148+M151+M155+M158+M161+M164+M167</f>
        <v>18169892.440000001</v>
      </c>
      <c r="N169" s="397"/>
    </row>
    <row r="170" spans="1:15" s="180" customFormat="1" ht="24" customHeight="1" thickTop="1" x14ac:dyDescent="0.25">
      <c r="A170" s="408"/>
      <c r="B170" s="149"/>
      <c r="C170" s="150"/>
      <c r="D170" s="322"/>
      <c r="E170" s="152"/>
      <c r="F170" s="153"/>
      <c r="G170" s="154"/>
      <c r="H170" s="155"/>
      <c r="I170" s="155"/>
      <c r="J170" s="323"/>
      <c r="K170" s="150"/>
      <c r="L170" s="346"/>
      <c r="M170" s="322"/>
      <c r="N170" s="397"/>
    </row>
    <row r="171" spans="1:15" s="180" customFormat="1" ht="24" customHeight="1" x14ac:dyDescent="0.25">
      <c r="A171" s="408"/>
      <c r="B171" s="149"/>
      <c r="C171" s="417">
        <f>J169-M169</f>
        <v>0</v>
      </c>
      <c r="D171" s="322"/>
      <c r="E171" s="152"/>
      <c r="F171" s="153"/>
      <c r="G171" s="154"/>
      <c r="H171" s="155"/>
      <c r="I171" s="155"/>
      <c r="J171" s="323"/>
      <c r="K171" s="150"/>
      <c r="L171" s="416"/>
      <c r="M171" s="322"/>
      <c r="N171" s="397"/>
    </row>
    <row r="172" spans="1:15" s="180" customFormat="1" ht="20.25" customHeight="1" x14ac:dyDescent="0.25">
      <c r="A172" s="334"/>
      <c r="B172" s="149"/>
      <c r="C172" s="150"/>
      <c r="D172" s="322"/>
      <c r="E172" s="152"/>
      <c r="F172" s="153"/>
      <c r="G172" s="154"/>
      <c r="H172" s="155"/>
      <c r="I172" s="155"/>
      <c r="J172" s="323"/>
      <c r="K172" s="150"/>
      <c r="L172" s="346"/>
      <c r="M172" s="322"/>
      <c r="N172" s="397"/>
    </row>
    <row r="173" spans="1:15" s="180" customFormat="1" ht="20.25" customHeight="1" x14ac:dyDescent="0.25">
      <c r="A173" s="334"/>
      <c r="B173" s="149"/>
      <c r="C173" s="149"/>
      <c r="D173" s="369"/>
      <c r="E173" s="160"/>
      <c r="F173" s="161"/>
      <c r="G173" s="162"/>
      <c r="H173" s="441"/>
      <c r="I173" s="441"/>
      <c r="J173" s="441"/>
      <c r="K173" s="149"/>
      <c r="L173" s="347"/>
      <c r="M173" s="165"/>
      <c r="N173" s="397"/>
    </row>
    <row r="174" spans="1:15" s="180" customFormat="1" ht="22.5" customHeight="1" x14ac:dyDescent="0.25">
      <c r="A174" s="432" t="s">
        <v>192</v>
      </c>
      <c r="B174" s="432"/>
      <c r="D174" s="434" t="s">
        <v>424</v>
      </c>
      <c r="E174" s="434"/>
      <c r="F174" s="398"/>
      <c r="H174" s="435" t="s">
        <v>399</v>
      </c>
      <c r="I174" s="435"/>
      <c r="J174" s="435"/>
      <c r="L174" s="388"/>
    </row>
    <row r="175" spans="1:15" s="180" customFormat="1" ht="20.25" customHeight="1" x14ac:dyDescent="0.25">
      <c r="A175" s="427" t="s">
        <v>193</v>
      </c>
      <c r="B175" s="427"/>
      <c r="D175" s="370" t="s">
        <v>400</v>
      </c>
      <c r="E175" s="370"/>
      <c r="H175" s="424" t="s">
        <v>11</v>
      </c>
      <c r="I175" s="424"/>
      <c r="J175" s="424"/>
      <c r="L175" s="433" t="s">
        <v>343</v>
      </c>
      <c r="M175" s="433"/>
      <c r="N175" s="433"/>
    </row>
    <row r="176" spans="1:15" s="180" customFormat="1" ht="20.25" customHeight="1" x14ac:dyDescent="0.25">
      <c r="A176" s="427" t="s">
        <v>76</v>
      </c>
      <c r="B176" s="427"/>
      <c r="D176" s="436" t="s">
        <v>12</v>
      </c>
      <c r="E176" s="436"/>
      <c r="H176" s="424" t="s">
        <v>12</v>
      </c>
      <c r="I176" s="424"/>
      <c r="J176" s="424"/>
      <c r="L176" s="424" t="s">
        <v>17</v>
      </c>
      <c r="M176" s="424"/>
      <c r="N176" s="424"/>
      <c r="O176" s="287"/>
    </row>
    <row r="177" spans="1:14" s="180" customFormat="1" x14ac:dyDescent="0.25">
      <c r="A177" s="389"/>
      <c r="L177" s="388"/>
      <c r="M177" s="287" t="s">
        <v>18</v>
      </c>
      <c r="N177" s="287"/>
    </row>
    <row r="178" spans="1:14" s="180" customFormat="1" x14ac:dyDescent="0.25">
      <c r="A178" s="389"/>
      <c r="L178" s="388"/>
    </row>
    <row r="179" spans="1:14" s="180" customFormat="1" x14ac:dyDescent="0.25">
      <c r="A179" s="389"/>
      <c r="L179" s="388"/>
    </row>
    <row r="180" spans="1:14" s="180" customFormat="1" x14ac:dyDescent="0.25">
      <c r="A180" s="389"/>
      <c r="L180" s="348"/>
    </row>
    <row r="181" spans="1:14" s="180" customFormat="1" x14ac:dyDescent="0.25">
      <c r="A181" s="389"/>
      <c r="L181" s="388"/>
    </row>
    <row r="182" spans="1:14" s="180" customFormat="1" ht="22.5" x14ac:dyDescent="0.25">
      <c r="A182" s="437"/>
      <c r="B182" s="437"/>
      <c r="C182" s="437"/>
      <c r="D182" s="437"/>
      <c r="E182" s="437"/>
      <c r="F182" s="437"/>
      <c r="G182" s="437"/>
      <c r="H182" s="437"/>
      <c r="I182" s="437"/>
      <c r="J182" s="437"/>
      <c r="K182" s="437"/>
      <c r="L182" s="437"/>
      <c r="M182" s="437"/>
      <c r="N182" s="437"/>
    </row>
    <row r="183" spans="1:14" s="180" customFormat="1" x14ac:dyDescent="0.25">
      <c r="A183" s="335"/>
      <c r="B183" s="297"/>
      <c r="C183" s="297"/>
      <c r="D183" s="298"/>
      <c r="E183" s="276"/>
      <c r="F183" s="277"/>
      <c r="G183" s="282"/>
      <c r="H183" s="276"/>
      <c r="I183" s="299"/>
      <c r="J183" s="298"/>
      <c r="K183" s="276"/>
      <c r="L183" s="350"/>
      <c r="M183" s="298"/>
      <c r="N183" s="272"/>
    </row>
    <row r="184" spans="1:14" s="180" customFormat="1" x14ac:dyDescent="0.25">
      <c r="A184" s="335"/>
      <c r="B184" s="297"/>
      <c r="C184" s="297"/>
      <c r="D184" s="298"/>
      <c r="E184" s="276"/>
      <c r="F184" s="277"/>
      <c r="G184" s="282"/>
      <c r="H184" s="276"/>
      <c r="I184" s="299"/>
      <c r="J184" s="298"/>
      <c r="K184" s="276"/>
      <c r="L184" s="350"/>
      <c r="M184" s="298"/>
      <c r="N184" s="272"/>
    </row>
    <row r="185" spans="1:14" s="180" customFormat="1" x14ac:dyDescent="0.25">
      <c r="A185" s="335"/>
      <c r="B185" s="297"/>
      <c r="C185" s="297"/>
      <c r="D185" s="298"/>
      <c r="E185" s="276"/>
      <c r="F185" s="277"/>
      <c r="G185" s="282"/>
      <c r="H185" s="276"/>
      <c r="I185" s="299"/>
      <c r="J185" s="298"/>
      <c r="K185" s="276"/>
      <c r="L185" s="350"/>
      <c r="M185" s="298"/>
      <c r="N185" s="272"/>
    </row>
    <row r="186" spans="1:14" s="180" customFormat="1" x14ac:dyDescent="0.25">
      <c r="A186" s="335"/>
      <c r="B186" s="297"/>
      <c r="C186" s="297"/>
      <c r="D186" s="298"/>
      <c r="E186" s="276"/>
      <c r="F186" s="277"/>
      <c r="G186" s="282"/>
      <c r="H186" s="276"/>
      <c r="I186" s="299"/>
      <c r="J186" s="298"/>
      <c r="K186" s="276"/>
      <c r="L186" s="351"/>
      <c r="M186" s="298"/>
      <c r="N186" s="272"/>
    </row>
    <row r="187" spans="1:14" s="180" customFormat="1" x14ac:dyDescent="0.25">
      <c r="A187" s="335"/>
      <c r="B187" s="297"/>
      <c r="C187" s="297"/>
      <c r="D187" s="298"/>
      <c r="E187" s="276"/>
      <c r="F187" s="277"/>
      <c r="G187" s="282"/>
      <c r="H187" s="276"/>
      <c r="I187" s="299"/>
      <c r="J187" s="298"/>
      <c r="K187" s="276"/>
      <c r="L187" s="351"/>
      <c r="M187" s="298"/>
      <c r="N187" s="272"/>
    </row>
    <row r="188" spans="1:14" s="180" customFormat="1" x14ac:dyDescent="0.25">
      <c r="A188" s="335"/>
      <c r="B188" s="304"/>
      <c r="C188" s="273"/>
      <c r="D188" s="298"/>
      <c r="E188" s="276"/>
      <c r="F188" s="277"/>
      <c r="G188" s="282"/>
      <c r="H188" s="305"/>
      <c r="I188" s="306"/>
      <c r="J188" s="307"/>
      <c r="K188" s="305"/>
      <c r="L188" s="351"/>
      <c r="M188" s="298"/>
      <c r="N188" s="272"/>
    </row>
    <row r="189" spans="1:14" s="180" customFormat="1" x14ac:dyDescent="0.25">
      <c r="A189" s="335"/>
      <c r="B189" s="304"/>
      <c r="C189" s="273"/>
      <c r="D189" s="298"/>
      <c r="E189" s="276"/>
      <c r="F189" s="277"/>
      <c r="G189" s="282"/>
      <c r="H189" s="305"/>
      <c r="I189" s="306"/>
      <c r="J189" s="307"/>
      <c r="K189" s="305"/>
      <c r="L189" s="351"/>
      <c r="M189" s="298"/>
      <c r="N189" s="272"/>
    </row>
    <row r="190" spans="1:14" s="180" customFormat="1" x14ac:dyDescent="0.25">
      <c r="A190" s="335"/>
      <c r="B190" s="304"/>
      <c r="C190" s="273"/>
      <c r="D190" s="298"/>
      <c r="E190" s="276"/>
      <c r="F190" s="277"/>
      <c r="G190" s="282"/>
      <c r="H190" s="305"/>
      <c r="I190" s="306"/>
      <c r="J190" s="307"/>
      <c r="K190" s="305"/>
      <c r="L190" s="351"/>
      <c r="M190" s="298"/>
      <c r="N190" s="272"/>
    </row>
    <row r="191" spans="1:14" s="180" customFormat="1" x14ac:dyDescent="0.25">
      <c r="A191" s="335"/>
      <c r="B191" s="304"/>
      <c r="C191" s="273"/>
      <c r="D191" s="298"/>
      <c r="E191" s="276"/>
      <c r="F191" s="277"/>
      <c r="G191" s="282"/>
      <c r="H191" s="305"/>
      <c r="I191" s="306"/>
      <c r="J191" s="307"/>
      <c r="K191" s="305"/>
      <c r="L191" s="351"/>
      <c r="M191" s="298"/>
      <c r="N191" s="272"/>
    </row>
    <row r="192" spans="1:14" s="180" customFormat="1" x14ac:dyDescent="0.25">
      <c r="A192" s="335"/>
      <c r="B192" s="304"/>
      <c r="C192" s="273"/>
      <c r="D192" s="298"/>
      <c r="E192" s="276"/>
      <c r="F192" s="277"/>
      <c r="G192" s="282"/>
      <c r="H192" s="305"/>
      <c r="I192" s="306"/>
      <c r="J192" s="307"/>
      <c r="K192" s="305"/>
      <c r="L192" s="351"/>
      <c r="M192" s="298"/>
      <c r="N192" s="272"/>
    </row>
    <row r="193" spans="1:14" s="180" customFormat="1" x14ac:dyDescent="0.25">
      <c r="A193" s="335"/>
      <c r="B193" s="304"/>
      <c r="C193" s="273"/>
      <c r="D193" s="298"/>
      <c r="E193" s="276"/>
      <c r="F193" s="277"/>
      <c r="G193" s="282"/>
      <c r="H193" s="305"/>
      <c r="I193" s="306"/>
      <c r="J193" s="307"/>
      <c r="K193" s="305"/>
      <c r="L193" s="351"/>
      <c r="M193" s="298"/>
      <c r="N193" s="272"/>
    </row>
    <row r="194" spans="1:14" s="180" customFormat="1" x14ac:dyDescent="0.25">
      <c r="A194" s="335"/>
      <c r="B194" s="304"/>
      <c r="C194" s="273"/>
      <c r="D194" s="298"/>
      <c r="E194" s="276"/>
      <c r="F194" s="277"/>
      <c r="G194" s="282"/>
      <c r="H194" s="305"/>
      <c r="I194" s="306"/>
      <c r="J194" s="307"/>
      <c r="K194" s="305"/>
      <c r="L194" s="351"/>
      <c r="M194" s="298"/>
      <c r="N194" s="272"/>
    </row>
    <row r="195" spans="1:14" s="180" customFormat="1" x14ac:dyDescent="0.25">
      <c r="A195" s="335"/>
      <c r="B195" s="304"/>
      <c r="C195" s="273"/>
      <c r="D195" s="298"/>
      <c r="E195" s="276"/>
      <c r="F195" s="277"/>
      <c r="G195" s="282"/>
      <c r="H195" s="305"/>
      <c r="I195" s="306"/>
      <c r="J195" s="307"/>
      <c r="K195" s="305"/>
      <c r="L195" s="351"/>
      <c r="M195" s="298"/>
      <c r="N195" s="272"/>
    </row>
    <row r="196" spans="1:14" s="180" customFormat="1" x14ac:dyDescent="0.25">
      <c r="A196" s="335"/>
      <c r="B196" s="304"/>
      <c r="C196" s="297"/>
      <c r="D196" s="298"/>
      <c r="E196" s="276"/>
      <c r="F196" s="277"/>
      <c r="G196" s="282"/>
      <c r="H196" s="276"/>
      <c r="I196" s="299"/>
      <c r="J196" s="298"/>
      <c r="K196" s="276"/>
      <c r="L196" s="351"/>
      <c r="M196" s="298"/>
      <c r="N196" s="272"/>
    </row>
    <row r="197" spans="1:14" s="180" customFormat="1" x14ac:dyDescent="0.25">
      <c r="A197" s="335"/>
      <c r="B197" s="304"/>
      <c r="C197" s="297"/>
      <c r="D197" s="298"/>
      <c r="E197" s="276"/>
      <c r="F197" s="277"/>
      <c r="G197" s="282"/>
      <c r="H197" s="305"/>
      <c r="I197" s="306"/>
      <c r="J197" s="307"/>
      <c r="K197" s="305"/>
      <c r="L197" s="351"/>
      <c r="M197" s="298"/>
      <c r="N197" s="272"/>
    </row>
    <row r="198" spans="1:14" s="180" customFormat="1" x14ac:dyDescent="0.25">
      <c r="A198" s="335"/>
      <c r="B198" s="304"/>
      <c r="C198" s="297"/>
      <c r="D198" s="298"/>
      <c r="E198" s="276"/>
      <c r="F198" s="277"/>
      <c r="G198" s="282"/>
      <c r="H198" s="276"/>
      <c r="I198" s="299"/>
      <c r="J198" s="298"/>
      <c r="K198" s="276"/>
      <c r="L198" s="351"/>
      <c r="M198" s="298"/>
      <c r="N198" s="272"/>
    </row>
    <row r="199" spans="1:14" s="180" customFormat="1" x14ac:dyDescent="0.25">
      <c r="A199" s="335"/>
      <c r="B199" s="304"/>
      <c r="C199" s="297"/>
      <c r="D199" s="298"/>
      <c r="E199" s="276"/>
      <c r="F199" s="277"/>
      <c r="G199" s="282"/>
      <c r="H199" s="276"/>
      <c r="I199" s="299"/>
      <c r="J199" s="298"/>
      <c r="K199" s="276"/>
      <c r="L199" s="350"/>
      <c r="M199" s="298"/>
      <c r="N199" s="272"/>
    </row>
    <row r="200" spans="1:14" s="180" customFormat="1" x14ac:dyDescent="0.25">
      <c r="A200" s="335"/>
      <c r="B200" s="304"/>
      <c r="C200" s="297"/>
      <c r="D200" s="275"/>
      <c r="E200" s="276"/>
      <c r="F200" s="277"/>
      <c r="G200" s="282"/>
      <c r="H200" s="276"/>
      <c r="I200" s="299"/>
      <c r="J200" s="275"/>
      <c r="K200" s="276"/>
      <c r="L200" s="350"/>
      <c r="M200" s="275"/>
      <c r="N200" s="272"/>
    </row>
    <row r="201" spans="1:14" s="180" customFormat="1" x14ac:dyDescent="0.25">
      <c r="A201" s="335"/>
      <c r="B201" s="304"/>
      <c r="C201" s="297"/>
      <c r="D201" s="298"/>
      <c r="E201" s="276"/>
      <c r="F201" s="277"/>
      <c r="G201" s="282"/>
      <c r="H201" s="276"/>
      <c r="I201" s="299"/>
      <c r="J201" s="298"/>
      <c r="K201" s="276"/>
      <c r="L201" s="350"/>
      <c r="M201" s="298"/>
      <c r="N201" s="272"/>
    </row>
    <row r="202" spans="1:14" s="180" customFormat="1" x14ac:dyDescent="0.25">
      <c r="A202" s="335"/>
      <c r="B202" s="274"/>
      <c r="C202" s="274"/>
      <c r="D202" s="275"/>
      <c r="E202" s="276"/>
      <c r="F202" s="277"/>
      <c r="G202" s="277"/>
      <c r="H202" s="278"/>
      <c r="I202" s="278"/>
      <c r="J202" s="298"/>
      <c r="K202" s="276"/>
      <c r="L202" s="351"/>
      <c r="M202" s="308"/>
      <c r="N202" s="272"/>
    </row>
    <row r="203" spans="1:14" s="180" customFormat="1" x14ac:dyDescent="0.25">
      <c r="A203" s="335"/>
      <c r="B203" s="274"/>
      <c r="C203" s="274"/>
      <c r="D203" s="275"/>
      <c r="E203" s="276"/>
      <c r="F203" s="277"/>
      <c r="G203" s="282"/>
      <c r="H203" s="278"/>
      <c r="I203" s="278"/>
      <c r="J203" s="298"/>
      <c r="K203" s="305"/>
      <c r="L203" s="351"/>
      <c r="M203" s="308"/>
      <c r="N203" s="272"/>
    </row>
    <row r="204" spans="1:14" s="180" customFormat="1" x14ac:dyDescent="0.25">
      <c r="A204" s="335"/>
      <c r="B204" s="274"/>
      <c r="C204" s="274"/>
      <c r="D204" s="275"/>
      <c r="E204" s="276"/>
      <c r="F204" s="277"/>
      <c r="G204" s="282"/>
      <c r="H204" s="278"/>
      <c r="I204" s="278"/>
      <c r="J204" s="298"/>
      <c r="K204" s="305"/>
      <c r="L204" s="351"/>
      <c r="M204" s="308"/>
      <c r="N204" s="272"/>
    </row>
    <row r="205" spans="1:14" s="180" customFormat="1" x14ac:dyDescent="0.25">
      <c r="A205" s="335"/>
      <c r="B205" s="274"/>
      <c r="C205" s="274"/>
      <c r="D205" s="275"/>
      <c r="E205" s="276"/>
      <c r="F205" s="277"/>
      <c r="G205" s="282"/>
      <c r="H205" s="278"/>
      <c r="I205" s="278"/>
      <c r="J205" s="298"/>
      <c r="K205" s="276"/>
      <c r="L205" s="351"/>
      <c r="M205" s="308"/>
      <c r="N205" s="272"/>
    </row>
    <row r="206" spans="1:14" s="180" customFormat="1" x14ac:dyDescent="0.25">
      <c r="A206" s="335"/>
      <c r="B206" s="274"/>
      <c r="C206" s="274"/>
      <c r="D206" s="275"/>
      <c r="E206" s="276"/>
      <c r="F206" s="301"/>
      <c r="G206" s="302"/>
      <c r="H206" s="278"/>
      <c r="I206" s="278"/>
      <c r="J206" s="275"/>
      <c r="K206" s="281"/>
      <c r="L206" s="357"/>
      <c r="M206" s="308"/>
      <c r="N206" s="272"/>
    </row>
    <row r="207" spans="1:14" s="180" customFormat="1" x14ac:dyDescent="0.25">
      <c r="A207" s="335"/>
      <c r="B207" s="274"/>
      <c r="C207" s="274"/>
      <c r="D207" s="275"/>
      <c r="E207" s="276"/>
      <c r="F207" s="301"/>
      <c r="G207" s="302"/>
      <c r="H207" s="278"/>
      <c r="I207" s="278"/>
      <c r="J207" s="275"/>
      <c r="K207" s="281"/>
      <c r="L207" s="357"/>
      <c r="M207" s="308"/>
      <c r="N207" s="272"/>
    </row>
    <row r="208" spans="1:14" s="180" customFormat="1" x14ac:dyDescent="0.25">
      <c r="A208" s="335"/>
      <c r="B208" s="274"/>
      <c r="C208" s="274"/>
      <c r="D208" s="275"/>
      <c r="E208" s="276"/>
      <c r="F208" s="301"/>
      <c r="G208" s="301"/>
      <c r="H208" s="278"/>
      <c r="I208" s="278"/>
      <c r="J208" s="275"/>
      <c r="K208" s="309"/>
      <c r="L208" s="351"/>
      <c r="M208" s="275"/>
      <c r="N208" s="272"/>
    </row>
    <row r="209" spans="1:14" s="180" customFormat="1" x14ac:dyDescent="0.25">
      <c r="A209" s="335"/>
      <c r="B209" s="274"/>
      <c r="C209" s="274"/>
      <c r="D209" s="275"/>
      <c r="E209" s="276"/>
      <c r="F209" s="301"/>
      <c r="G209" s="301"/>
      <c r="H209" s="278"/>
      <c r="I209" s="278"/>
      <c r="J209" s="275"/>
      <c r="K209" s="309"/>
      <c r="L209" s="351"/>
      <c r="M209" s="275"/>
      <c r="N209" s="272"/>
    </row>
    <row r="210" spans="1:14" s="180" customFormat="1" x14ac:dyDescent="0.25">
      <c r="A210" s="335"/>
      <c r="B210" s="274"/>
      <c r="C210" s="274"/>
      <c r="D210" s="275"/>
      <c r="E210" s="276"/>
      <c r="F210" s="301"/>
      <c r="G210" s="302"/>
      <c r="H210" s="278"/>
      <c r="I210" s="278"/>
      <c r="J210" s="275"/>
      <c r="K210" s="311"/>
      <c r="L210" s="349"/>
      <c r="M210" s="312"/>
      <c r="N210" s="272"/>
    </row>
    <row r="211" spans="1:14" s="180" customFormat="1" x14ac:dyDescent="0.25">
      <c r="A211" s="335"/>
      <c r="B211" s="274"/>
      <c r="C211" s="274"/>
      <c r="D211" s="275"/>
      <c r="E211" s="276"/>
      <c r="F211" s="301"/>
      <c r="G211" s="302"/>
      <c r="H211" s="278"/>
      <c r="I211" s="278"/>
      <c r="J211" s="275"/>
      <c r="K211" s="311"/>
      <c r="L211" s="349"/>
      <c r="M211" s="312"/>
      <c r="N211" s="272"/>
    </row>
    <row r="212" spans="1:14" s="180" customFormat="1" x14ac:dyDescent="0.25">
      <c r="A212" s="335"/>
      <c r="B212" s="274"/>
      <c r="C212" s="274"/>
      <c r="D212" s="275"/>
      <c r="E212" s="276"/>
      <c r="F212" s="301"/>
      <c r="G212" s="301"/>
      <c r="H212" s="278"/>
      <c r="I212" s="278"/>
      <c r="J212" s="275"/>
      <c r="K212" s="309"/>
      <c r="L212" s="351"/>
      <c r="M212" s="312"/>
      <c r="N212" s="272"/>
    </row>
    <row r="213" spans="1:14" s="180" customFormat="1" x14ac:dyDescent="0.25">
      <c r="A213" s="335"/>
      <c r="B213" s="274"/>
      <c r="C213" s="274"/>
      <c r="D213" s="275"/>
      <c r="E213" s="276"/>
      <c r="F213" s="301"/>
      <c r="G213" s="302"/>
      <c r="H213" s="278"/>
      <c r="I213" s="278"/>
      <c r="J213" s="275"/>
      <c r="K213" s="311"/>
      <c r="L213" s="349"/>
      <c r="M213" s="312"/>
      <c r="N213" s="272"/>
    </row>
    <row r="214" spans="1:14" s="180" customFormat="1" x14ac:dyDescent="0.25">
      <c r="A214" s="335"/>
      <c r="B214" s="274"/>
      <c r="C214" s="274"/>
      <c r="D214" s="275"/>
      <c r="E214" s="276"/>
      <c r="F214" s="301"/>
      <c r="G214" s="302"/>
      <c r="H214" s="278"/>
      <c r="I214" s="278"/>
      <c r="J214" s="275"/>
      <c r="K214" s="311"/>
      <c r="L214" s="349"/>
      <c r="M214" s="312"/>
      <c r="N214" s="272"/>
    </row>
    <row r="215" spans="1:14" s="180" customFormat="1" x14ac:dyDescent="0.25">
      <c r="A215" s="335"/>
      <c r="B215" s="274"/>
      <c r="C215" s="274"/>
      <c r="D215" s="275"/>
      <c r="E215" s="276"/>
      <c r="F215" s="277"/>
      <c r="G215" s="282"/>
      <c r="H215" s="278"/>
      <c r="I215" s="278"/>
      <c r="J215" s="275"/>
      <c r="K215" s="298"/>
      <c r="L215" s="358"/>
      <c r="M215" s="314"/>
      <c r="N215" s="272"/>
    </row>
    <row r="216" spans="1:14" s="180" customFormat="1" x14ac:dyDescent="0.25">
      <c r="A216" s="335"/>
      <c r="B216" s="274"/>
      <c r="C216" s="274"/>
      <c r="D216" s="275"/>
      <c r="E216" s="276"/>
      <c r="F216" s="277"/>
      <c r="G216" s="282"/>
      <c r="H216" s="278"/>
      <c r="I216" s="278"/>
      <c r="J216" s="275"/>
      <c r="K216" s="279"/>
      <c r="L216" s="359"/>
      <c r="M216" s="298"/>
      <c r="N216" s="272"/>
    </row>
    <row r="217" spans="1:14" s="180" customFormat="1" x14ac:dyDescent="0.25">
      <c r="A217" s="335"/>
      <c r="B217" s="274"/>
      <c r="C217" s="274"/>
      <c r="D217" s="275"/>
      <c r="E217" s="276"/>
      <c r="F217" s="277"/>
      <c r="G217" s="282"/>
      <c r="H217" s="278"/>
      <c r="I217" s="278"/>
      <c r="J217" s="275"/>
      <c r="K217" s="279"/>
      <c r="L217" s="359"/>
      <c r="M217" s="298"/>
      <c r="N217" s="272"/>
    </row>
    <row r="218" spans="1:14" s="180" customFormat="1" x14ac:dyDescent="0.25">
      <c r="A218" s="335"/>
      <c r="B218" s="297"/>
      <c r="C218" s="297"/>
      <c r="D218" s="275"/>
      <c r="E218" s="276"/>
      <c r="F218" s="277"/>
      <c r="G218" s="277"/>
      <c r="H218" s="278"/>
      <c r="I218" s="278"/>
      <c r="J218" s="275"/>
      <c r="K218" s="309"/>
      <c r="L218" s="351"/>
      <c r="M218" s="275"/>
      <c r="N218" s="272"/>
    </row>
    <row r="219" spans="1:14" s="180" customFormat="1" x14ac:dyDescent="0.25">
      <c r="A219" s="335"/>
      <c r="B219" s="297"/>
      <c r="C219" s="297"/>
      <c r="D219" s="275"/>
      <c r="E219" s="276"/>
      <c r="F219" s="277"/>
      <c r="G219" s="277"/>
      <c r="H219" s="278"/>
      <c r="I219" s="278"/>
      <c r="J219" s="275"/>
      <c r="K219" s="309"/>
      <c r="L219" s="351"/>
      <c r="M219" s="275"/>
      <c r="N219" s="272"/>
    </row>
    <row r="220" spans="1:14" s="180" customFormat="1" x14ac:dyDescent="0.25">
      <c r="A220" s="335"/>
      <c r="B220" s="297"/>
      <c r="C220" s="297"/>
      <c r="D220" s="298"/>
      <c r="E220" s="276"/>
      <c r="F220" s="277"/>
      <c r="G220" s="277"/>
      <c r="H220" s="286"/>
      <c r="I220" s="286"/>
      <c r="J220" s="298"/>
      <c r="K220" s="309"/>
      <c r="L220" s="351"/>
      <c r="M220" s="298"/>
      <c r="N220" s="272"/>
    </row>
    <row r="221" spans="1:14" s="180" customFormat="1" x14ac:dyDescent="0.25">
      <c r="A221" s="335"/>
      <c r="B221" s="297"/>
      <c r="C221" s="297"/>
      <c r="D221" s="275"/>
      <c r="E221" s="276"/>
      <c r="F221" s="277"/>
      <c r="G221" s="277"/>
      <c r="H221" s="297"/>
      <c r="I221" s="278"/>
      <c r="J221" s="275"/>
      <c r="K221" s="309"/>
      <c r="L221" s="351"/>
      <c r="M221" s="275"/>
      <c r="N221" s="272"/>
    </row>
    <row r="222" spans="1:14" s="180" customFormat="1" x14ac:dyDescent="0.25">
      <c r="A222" s="335"/>
      <c r="B222" s="297"/>
      <c r="C222" s="297"/>
      <c r="D222" s="275"/>
      <c r="E222" s="276"/>
      <c r="F222" s="277"/>
      <c r="G222" s="277"/>
      <c r="H222" s="278"/>
      <c r="I222" s="278"/>
      <c r="J222" s="275"/>
      <c r="K222" s="309"/>
      <c r="L222" s="351"/>
      <c r="M222" s="275"/>
      <c r="N222" s="272"/>
    </row>
    <row r="223" spans="1:14" s="180" customFormat="1" x14ac:dyDescent="0.25">
      <c r="A223" s="335"/>
      <c r="B223" s="274"/>
      <c r="C223" s="274"/>
      <c r="D223" s="275"/>
      <c r="E223" s="276"/>
      <c r="F223" s="277"/>
      <c r="G223" s="282"/>
      <c r="H223" s="278"/>
      <c r="I223" s="278"/>
      <c r="J223" s="275"/>
      <c r="K223" s="279"/>
      <c r="L223" s="359"/>
      <c r="M223" s="275"/>
      <c r="N223" s="272"/>
    </row>
    <row r="224" spans="1:14" s="180" customFormat="1" x14ac:dyDescent="0.25">
      <c r="A224" s="335"/>
      <c r="B224" s="274"/>
      <c r="C224" s="274"/>
      <c r="D224" s="275"/>
      <c r="E224" s="276"/>
      <c r="F224" s="277"/>
      <c r="G224" s="282"/>
      <c r="H224" s="278"/>
      <c r="I224" s="278"/>
      <c r="J224" s="275"/>
      <c r="K224" s="279"/>
      <c r="L224" s="359"/>
      <c r="M224" s="298"/>
      <c r="N224" s="272"/>
    </row>
    <row r="225" spans="1:14" s="180" customFormat="1" x14ac:dyDescent="0.25">
      <c r="A225" s="335"/>
      <c r="B225" s="274"/>
      <c r="C225" s="274"/>
      <c r="D225" s="275"/>
      <c r="E225" s="276"/>
      <c r="F225" s="277"/>
      <c r="G225" s="277"/>
      <c r="H225" s="278"/>
      <c r="I225" s="278"/>
      <c r="J225" s="275"/>
      <c r="K225" s="279"/>
      <c r="L225" s="360"/>
      <c r="M225" s="298"/>
      <c r="N225" s="272"/>
    </row>
    <row r="226" spans="1:14" s="180" customFormat="1" x14ac:dyDescent="0.25">
      <c r="A226" s="335"/>
      <c r="B226" s="274"/>
      <c r="C226" s="274"/>
      <c r="D226" s="275"/>
      <c r="E226" s="276"/>
      <c r="F226" s="277"/>
      <c r="G226" s="277"/>
      <c r="H226" s="278"/>
      <c r="I226" s="278"/>
      <c r="J226" s="275"/>
      <c r="K226" s="279"/>
      <c r="L226" s="360"/>
      <c r="M226" s="298"/>
      <c r="N226" s="272"/>
    </row>
    <row r="227" spans="1:14" s="180" customFormat="1" x14ac:dyDescent="0.25">
      <c r="A227" s="335"/>
      <c r="B227" s="274"/>
      <c r="C227" s="274"/>
      <c r="D227" s="275"/>
      <c r="E227" s="276"/>
      <c r="F227" s="277"/>
      <c r="G227" s="282"/>
      <c r="H227" s="278"/>
      <c r="I227" s="278"/>
      <c r="J227" s="275"/>
      <c r="K227" s="279"/>
      <c r="L227" s="359"/>
      <c r="M227" s="275"/>
      <c r="N227" s="272"/>
    </row>
    <row r="228" spans="1:14" s="180" customFormat="1" x14ac:dyDescent="0.25">
      <c r="A228" s="335"/>
      <c r="B228" s="274"/>
      <c r="C228" s="274"/>
      <c r="D228" s="275"/>
      <c r="E228" s="276"/>
      <c r="F228" s="277"/>
      <c r="G228" s="282"/>
      <c r="H228" s="278"/>
      <c r="I228" s="278"/>
      <c r="J228" s="275"/>
      <c r="K228" s="279"/>
      <c r="L228" s="359"/>
      <c r="M228" s="275"/>
      <c r="N228" s="272"/>
    </row>
    <row r="229" spans="1:14" s="180" customFormat="1" x14ac:dyDescent="0.25">
      <c r="A229" s="335"/>
      <c r="B229" s="274"/>
      <c r="C229" s="274"/>
      <c r="D229" s="275"/>
      <c r="E229" s="276"/>
      <c r="F229" s="277"/>
      <c r="G229" s="277"/>
      <c r="H229" s="278"/>
      <c r="I229" s="278"/>
      <c r="J229" s="275"/>
      <c r="K229" s="279"/>
      <c r="L229" s="359"/>
      <c r="M229" s="298"/>
      <c r="N229" s="272"/>
    </row>
    <row r="230" spans="1:14" s="180" customFormat="1" x14ac:dyDescent="0.25">
      <c r="A230" s="335"/>
      <c r="B230" s="274"/>
      <c r="C230" s="274"/>
      <c r="D230" s="275"/>
      <c r="E230" s="276"/>
      <c r="F230" s="277"/>
      <c r="G230" s="277"/>
      <c r="H230" s="278"/>
      <c r="I230" s="278"/>
      <c r="J230" s="275"/>
      <c r="K230" s="279"/>
      <c r="L230" s="359"/>
      <c r="M230" s="298"/>
      <c r="N230" s="272"/>
    </row>
    <row r="231" spans="1:14" s="180" customFormat="1" x14ac:dyDescent="0.25">
      <c r="A231" s="335"/>
      <c r="B231" s="274"/>
      <c r="C231" s="274"/>
      <c r="D231" s="275"/>
      <c r="E231" s="276"/>
      <c r="F231" s="277"/>
      <c r="G231" s="277"/>
      <c r="H231" s="278"/>
      <c r="I231" s="278"/>
      <c r="J231" s="275"/>
      <c r="K231" s="279"/>
      <c r="L231" s="359"/>
      <c r="M231" s="298"/>
      <c r="N231" s="272"/>
    </row>
    <row r="232" spans="1:14" s="180" customFormat="1" x14ac:dyDescent="0.25">
      <c r="A232" s="335"/>
      <c r="B232" s="274"/>
      <c r="C232" s="274"/>
      <c r="D232" s="275"/>
      <c r="E232" s="276"/>
      <c r="F232" s="277"/>
      <c r="G232" s="277"/>
      <c r="H232" s="278"/>
      <c r="I232" s="278"/>
      <c r="J232" s="275"/>
      <c r="K232" s="279"/>
      <c r="L232" s="359"/>
      <c r="M232" s="275"/>
      <c r="N232" s="272"/>
    </row>
    <row r="233" spans="1:14" s="180" customFormat="1" x14ac:dyDescent="0.25">
      <c r="A233" s="335"/>
      <c r="B233" s="274"/>
      <c r="C233" s="274"/>
      <c r="D233" s="275"/>
      <c r="E233" s="276"/>
      <c r="F233" s="277"/>
      <c r="G233" s="282"/>
      <c r="H233" s="278"/>
      <c r="I233" s="278"/>
      <c r="J233" s="275"/>
      <c r="K233" s="279"/>
      <c r="L233" s="359"/>
      <c r="M233" s="275"/>
      <c r="N233" s="272"/>
    </row>
    <row r="234" spans="1:14" s="180" customFormat="1" x14ac:dyDescent="0.25">
      <c r="A234" s="335"/>
      <c r="B234" s="274"/>
      <c r="C234" s="274"/>
      <c r="D234" s="275"/>
      <c r="E234" s="276"/>
      <c r="F234" s="277"/>
      <c r="G234" s="282"/>
      <c r="H234" s="278"/>
      <c r="I234" s="278"/>
      <c r="J234" s="275"/>
      <c r="K234" s="279"/>
      <c r="L234" s="359"/>
      <c r="M234" s="275"/>
      <c r="N234" s="272"/>
    </row>
    <row r="235" spans="1:14" s="180" customFormat="1" x14ac:dyDescent="0.25">
      <c r="A235" s="335"/>
      <c r="B235" s="274"/>
      <c r="C235" s="274"/>
      <c r="D235" s="275"/>
      <c r="E235" s="276"/>
      <c r="F235" s="277"/>
      <c r="G235" s="282"/>
      <c r="H235" s="278"/>
      <c r="I235" s="278"/>
      <c r="J235" s="275"/>
      <c r="K235" s="279"/>
      <c r="L235" s="359"/>
      <c r="M235" s="275"/>
      <c r="N235" s="272"/>
    </row>
    <row r="236" spans="1:14" s="180" customFormat="1" x14ac:dyDescent="0.25">
      <c r="A236" s="335"/>
      <c r="B236" s="274"/>
      <c r="C236" s="274"/>
      <c r="D236" s="275"/>
      <c r="E236" s="276"/>
      <c r="F236" s="277"/>
      <c r="G236" s="282"/>
      <c r="H236" s="278"/>
      <c r="I236" s="278"/>
      <c r="J236" s="275"/>
      <c r="K236" s="279"/>
      <c r="L236" s="359"/>
      <c r="M236" s="275"/>
      <c r="N236" s="272"/>
    </row>
    <row r="237" spans="1:14" s="180" customFormat="1" x14ac:dyDescent="0.25">
      <c r="A237" s="335"/>
      <c r="B237" s="274"/>
      <c r="C237" s="274"/>
      <c r="D237" s="275"/>
      <c r="E237" s="276"/>
      <c r="F237" s="277"/>
      <c r="G237" s="282"/>
      <c r="H237" s="278"/>
      <c r="I237" s="278"/>
      <c r="J237" s="275"/>
      <c r="K237" s="279"/>
      <c r="L237" s="359"/>
      <c r="M237" s="275"/>
      <c r="N237" s="272"/>
    </row>
    <row r="238" spans="1:14" s="180" customFormat="1" x14ac:dyDescent="0.25">
      <c r="A238" s="335"/>
      <c r="B238" s="274"/>
      <c r="C238" s="274"/>
      <c r="D238" s="275"/>
      <c r="E238" s="276"/>
      <c r="F238" s="277"/>
      <c r="G238" s="282"/>
      <c r="H238" s="278"/>
      <c r="I238" s="278"/>
      <c r="J238" s="275"/>
      <c r="K238" s="279"/>
      <c r="L238" s="359"/>
      <c r="M238" s="318"/>
      <c r="N238" s="272"/>
    </row>
    <row r="239" spans="1:14" s="180" customFormat="1" x14ac:dyDescent="0.25">
      <c r="A239" s="335"/>
      <c r="B239" s="274"/>
      <c r="C239" s="274"/>
      <c r="D239" s="275"/>
      <c r="E239" s="276"/>
      <c r="F239" s="277"/>
      <c r="G239" s="282"/>
      <c r="H239" s="278"/>
      <c r="I239" s="278"/>
      <c r="J239" s="275"/>
      <c r="K239" s="279"/>
      <c r="L239" s="359"/>
      <c r="M239" s="275"/>
      <c r="N239" s="272"/>
    </row>
    <row r="240" spans="1:14" s="180" customFormat="1" x14ac:dyDescent="0.25">
      <c r="A240" s="335"/>
      <c r="B240" s="274"/>
      <c r="C240" s="274"/>
      <c r="D240" s="275"/>
      <c r="E240" s="276"/>
      <c r="F240" s="277"/>
      <c r="G240" s="282"/>
      <c r="H240" s="278"/>
      <c r="I240" s="278"/>
      <c r="J240" s="275"/>
      <c r="K240" s="279"/>
      <c r="L240" s="359"/>
      <c r="M240" s="275"/>
      <c r="N240" s="272"/>
    </row>
    <row r="241" spans="1:14" s="180" customFormat="1" x14ac:dyDescent="0.25">
      <c r="A241" s="335"/>
      <c r="B241" s="274"/>
      <c r="C241" s="274"/>
      <c r="D241" s="275"/>
      <c r="E241" s="276"/>
      <c r="F241" s="277"/>
      <c r="G241" s="282"/>
      <c r="H241" s="278"/>
      <c r="I241" s="278"/>
      <c r="J241" s="275"/>
      <c r="K241" s="279"/>
      <c r="L241" s="359"/>
      <c r="M241" s="275"/>
      <c r="N241" s="272"/>
    </row>
    <row r="242" spans="1:14" s="180" customFormat="1" x14ac:dyDescent="0.25">
      <c r="A242" s="335"/>
      <c r="B242" s="274"/>
      <c r="C242" s="274"/>
      <c r="D242" s="275"/>
      <c r="E242" s="276"/>
      <c r="F242" s="277"/>
      <c r="G242" s="282"/>
      <c r="H242" s="278"/>
      <c r="I242" s="278"/>
      <c r="J242" s="275"/>
      <c r="K242" s="279"/>
      <c r="L242" s="359"/>
      <c r="M242" s="275"/>
      <c r="N242" s="272"/>
    </row>
    <row r="243" spans="1:14" s="180" customFormat="1" x14ac:dyDescent="0.25">
      <c r="A243" s="335"/>
      <c r="B243" s="274"/>
      <c r="C243" s="274"/>
      <c r="D243" s="275"/>
      <c r="E243" s="276"/>
      <c r="F243" s="277"/>
      <c r="G243" s="282"/>
      <c r="H243" s="278"/>
      <c r="I243" s="278"/>
      <c r="J243" s="275"/>
      <c r="K243" s="279"/>
      <c r="L243" s="359"/>
      <c r="M243" s="275"/>
      <c r="N243" s="272"/>
    </row>
    <row r="244" spans="1:14" s="180" customFormat="1" x14ac:dyDescent="0.25">
      <c r="A244" s="335"/>
      <c r="B244" s="274"/>
      <c r="C244" s="274"/>
      <c r="D244" s="275"/>
      <c r="E244" s="276"/>
      <c r="F244" s="277"/>
      <c r="G244" s="277"/>
      <c r="H244" s="278"/>
      <c r="I244" s="278"/>
      <c r="J244" s="275"/>
      <c r="K244" s="279"/>
      <c r="L244" s="359"/>
      <c r="M244" s="275"/>
      <c r="N244" s="272"/>
    </row>
    <row r="245" spans="1:14" s="180" customFormat="1" x14ac:dyDescent="0.25">
      <c r="A245" s="335"/>
      <c r="B245" s="274"/>
      <c r="C245" s="274"/>
      <c r="D245" s="275"/>
      <c r="E245" s="276"/>
      <c r="F245" s="277"/>
      <c r="G245" s="277"/>
      <c r="H245" s="278"/>
      <c r="I245" s="278"/>
      <c r="J245" s="275"/>
      <c r="K245" s="279"/>
      <c r="L245" s="359"/>
      <c r="M245" s="275"/>
      <c r="N245" s="272"/>
    </row>
    <row r="246" spans="1:14" s="180" customFormat="1" x14ac:dyDescent="0.25">
      <c r="A246" s="335"/>
      <c r="B246" s="274"/>
      <c r="C246" s="274"/>
      <c r="D246" s="275"/>
      <c r="E246" s="276"/>
      <c r="F246" s="277"/>
      <c r="G246" s="277"/>
      <c r="H246" s="278"/>
      <c r="I246" s="278"/>
      <c r="J246" s="275"/>
      <c r="K246" s="279"/>
      <c r="L246" s="359"/>
      <c r="M246" s="275"/>
      <c r="N246" s="272"/>
    </row>
    <row r="247" spans="1:14" s="180" customFormat="1" x14ac:dyDescent="0.25">
      <c r="A247" s="335"/>
      <c r="B247" s="274"/>
      <c r="C247" s="274"/>
      <c r="D247" s="275"/>
      <c r="E247" s="276"/>
      <c r="F247" s="277"/>
      <c r="G247" s="277"/>
      <c r="H247" s="278"/>
      <c r="I247" s="278"/>
      <c r="J247" s="275"/>
      <c r="K247" s="279"/>
      <c r="L247" s="359"/>
      <c r="M247" s="275"/>
      <c r="N247" s="272"/>
    </row>
    <row r="248" spans="1:14" s="180" customFormat="1" x14ac:dyDescent="0.25">
      <c r="A248" s="335"/>
      <c r="B248" s="274"/>
      <c r="C248" s="274"/>
      <c r="D248" s="275"/>
      <c r="E248" s="276"/>
      <c r="F248" s="277"/>
      <c r="G248" s="282"/>
      <c r="H248" s="278"/>
      <c r="I248" s="278"/>
      <c r="J248" s="275"/>
      <c r="K248" s="279"/>
      <c r="L248" s="359"/>
      <c r="M248" s="275"/>
      <c r="N248" s="272"/>
    </row>
    <row r="249" spans="1:14" x14ac:dyDescent="0.25">
      <c r="A249" s="335"/>
      <c r="B249" s="274"/>
      <c r="C249" s="274"/>
      <c r="D249" s="275"/>
      <c r="E249" s="276"/>
      <c r="F249" s="277"/>
      <c r="G249" s="282"/>
      <c r="H249" s="278"/>
      <c r="I249" s="278"/>
      <c r="J249" s="275"/>
      <c r="K249" s="279"/>
      <c r="L249" s="359"/>
      <c r="M249" s="275"/>
      <c r="N249" s="272"/>
    </row>
    <row r="250" spans="1:14" x14ac:dyDescent="0.25">
      <c r="A250" s="335"/>
      <c r="B250" s="274"/>
      <c r="C250" s="274"/>
      <c r="D250" s="275"/>
      <c r="E250" s="276"/>
      <c r="F250" s="277"/>
      <c r="G250" s="277"/>
      <c r="H250" s="278"/>
      <c r="I250" s="278"/>
      <c r="J250" s="275"/>
      <c r="K250" s="279"/>
      <c r="L250" s="359"/>
      <c r="M250" s="275"/>
      <c r="N250" s="272"/>
    </row>
    <row r="251" spans="1:14" x14ac:dyDescent="0.25">
      <c r="A251" s="335"/>
      <c r="B251" s="274"/>
      <c r="C251" s="274"/>
      <c r="D251" s="275"/>
      <c r="E251" s="276"/>
      <c r="F251" s="277"/>
      <c r="G251" s="282"/>
      <c r="H251" s="278"/>
      <c r="I251" s="278"/>
      <c r="J251" s="275"/>
      <c r="K251" s="279"/>
      <c r="L251" s="359"/>
      <c r="M251" s="275"/>
      <c r="N251" s="272"/>
    </row>
    <row r="252" spans="1:14" x14ac:dyDescent="0.25">
      <c r="A252" s="335"/>
      <c r="B252" s="274"/>
      <c r="C252" s="274"/>
      <c r="D252" s="275"/>
      <c r="E252" s="276"/>
      <c r="F252" s="277"/>
      <c r="G252" s="282"/>
      <c r="H252" s="278"/>
      <c r="I252" s="278"/>
      <c r="J252" s="275"/>
      <c r="K252" s="279"/>
      <c r="L252" s="359"/>
      <c r="M252" s="275"/>
      <c r="N252" s="272"/>
    </row>
    <row r="253" spans="1:14" x14ac:dyDescent="0.25">
      <c r="A253" s="335"/>
      <c r="B253" s="274"/>
      <c r="C253" s="274"/>
      <c r="D253" s="275"/>
      <c r="E253" s="276"/>
      <c r="F253" s="277"/>
      <c r="G253" s="277"/>
      <c r="H253" s="278"/>
      <c r="I253" s="278"/>
      <c r="J253" s="275"/>
      <c r="K253" s="279"/>
      <c r="L253" s="359"/>
      <c r="M253" s="275"/>
      <c r="N253" s="272"/>
    </row>
    <row r="254" spans="1:14" x14ac:dyDescent="0.25">
      <c r="A254" s="335"/>
      <c r="B254" s="274"/>
      <c r="C254" s="274"/>
      <c r="D254" s="275"/>
      <c r="E254" s="276"/>
      <c r="F254" s="277"/>
      <c r="G254" s="277"/>
      <c r="H254" s="278"/>
      <c r="I254" s="278"/>
      <c r="J254" s="275"/>
      <c r="K254" s="279"/>
      <c r="L254" s="359"/>
      <c r="M254" s="275"/>
      <c r="N254" s="272"/>
    </row>
    <row r="255" spans="1:14" x14ac:dyDescent="0.25">
      <c r="A255" s="335"/>
      <c r="B255" s="274"/>
      <c r="C255" s="274"/>
      <c r="D255" s="275"/>
      <c r="E255" s="276"/>
      <c r="F255" s="277"/>
      <c r="G255" s="282"/>
      <c r="H255" s="278"/>
      <c r="I255" s="278"/>
      <c r="J255" s="275"/>
      <c r="K255" s="279"/>
      <c r="L255" s="359"/>
      <c r="M255" s="275"/>
      <c r="N255" s="272"/>
    </row>
    <row r="256" spans="1:14" x14ac:dyDescent="0.25">
      <c r="A256" s="335"/>
      <c r="B256" s="274"/>
      <c r="C256" s="274"/>
      <c r="D256" s="275"/>
      <c r="E256" s="276"/>
      <c r="F256" s="277"/>
      <c r="G256" s="282"/>
      <c r="H256" s="278"/>
      <c r="I256" s="278"/>
      <c r="J256" s="275"/>
      <c r="K256" s="279"/>
      <c r="L256" s="359"/>
      <c r="M256" s="275"/>
      <c r="N256" s="272"/>
    </row>
    <row r="257" spans="1:14" x14ac:dyDescent="0.25">
      <c r="A257" s="335"/>
      <c r="B257" s="274"/>
      <c r="C257" s="274"/>
      <c r="D257" s="275"/>
      <c r="E257" s="276"/>
      <c r="F257" s="277"/>
      <c r="G257" s="282"/>
      <c r="H257" s="278"/>
      <c r="I257" s="278"/>
      <c r="J257" s="275"/>
      <c r="K257" s="320"/>
      <c r="L257" s="359"/>
      <c r="M257" s="275"/>
      <c r="N257" s="272"/>
    </row>
    <row r="258" spans="1:14" x14ac:dyDescent="0.25">
      <c r="A258" s="335"/>
      <c r="B258" s="274"/>
      <c r="C258" s="274"/>
      <c r="D258" s="275"/>
      <c r="E258" s="276"/>
      <c r="F258" s="277"/>
      <c r="G258" s="282"/>
      <c r="H258" s="278"/>
      <c r="I258" s="278"/>
      <c r="J258" s="275"/>
      <c r="K258" s="279"/>
      <c r="L258" s="359"/>
      <c r="M258" s="275"/>
      <c r="N258" s="272"/>
    </row>
    <row r="259" spans="1:14" x14ac:dyDescent="0.25">
      <c r="A259" s="335"/>
      <c r="B259" s="274"/>
      <c r="C259" s="274"/>
      <c r="D259" s="275"/>
      <c r="E259" s="276"/>
      <c r="F259" s="277"/>
      <c r="G259" s="282"/>
      <c r="H259" s="278"/>
      <c r="I259" s="278"/>
      <c r="J259" s="275"/>
      <c r="K259" s="279"/>
      <c r="L259" s="359"/>
      <c r="M259" s="275"/>
      <c r="N259" s="272"/>
    </row>
    <row r="260" spans="1:14" x14ac:dyDescent="0.25">
      <c r="A260" s="335"/>
      <c r="B260" s="274"/>
      <c r="C260" s="274"/>
      <c r="D260" s="275"/>
      <c r="E260" s="276"/>
      <c r="F260" s="277"/>
      <c r="G260" s="282"/>
      <c r="H260" s="278"/>
      <c r="I260" s="278"/>
      <c r="J260" s="275"/>
      <c r="K260" s="279"/>
      <c r="L260" s="359"/>
      <c r="M260" s="275"/>
      <c r="N260" s="272"/>
    </row>
    <row r="261" spans="1:14" x14ac:dyDescent="0.25">
      <c r="A261" s="335"/>
      <c r="B261" s="274"/>
      <c r="C261" s="274"/>
      <c r="D261" s="275"/>
      <c r="E261" s="276"/>
      <c r="F261" s="277"/>
      <c r="G261" s="282"/>
      <c r="H261" s="278"/>
      <c r="I261" s="278"/>
      <c r="J261" s="275"/>
      <c r="K261" s="279"/>
      <c r="L261" s="359"/>
      <c r="M261" s="275"/>
      <c r="N261" s="272"/>
    </row>
    <row r="262" spans="1:14" x14ac:dyDescent="0.25">
      <c r="A262" s="335"/>
      <c r="B262" s="274"/>
      <c r="C262" s="274"/>
      <c r="D262" s="275"/>
      <c r="E262" s="276"/>
      <c r="F262" s="277"/>
      <c r="G262" s="282"/>
      <c r="H262" s="278"/>
      <c r="I262" s="278"/>
      <c r="J262" s="275"/>
      <c r="K262" s="279"/>
      <c r="L262" s="359"/>
      <c r="M262" s="275"/>
      <c r="N262" s="272"/>
    </row>
    <row r="263" spans="1:14" x14ac:dyDescent="0.25">
      <c r="A263" s="335"/>
      <c r="B263" s="274"/>
      <c r="C263" s="274"/>
      <c r="D263" s="275"/>
      <c r="E263" s="276"/>
      <c r="F263" s="277"/>
      <c r="G263" s="277"/>
      <c r="H263" s="278"/>
      <c r="I263" s="278"/>
      <c r="J263" s="275"/>
      <c r="K263" s="276"/>
      <c r="L263" s="350"/>
      <c r="M263" s="275"/>
      <c r="N263" s="272"/>
    </row>
    <row r="264" spans="1:14" x14ac:dyDescent="0.25">
      <c r="A264" s="335"/>
      <c r="B264" s="274"/>
      <c r="C264" s="274"/>
      <c r="D264" s="275"/>
      <c r="E264" s="276"/>
      <c r="F264" s="277"/>
      <c r="G264" s="282"/>
      <c r="H264" s="278"/>
      <c r="I264" s="278"/>
      <c r="J264" s="275"/>
      <c r="K264" s="279"/>
      <c r="L264" s="359"/>
      <c r="M264" s="275"/>
      <c r="N264" s="272"/>
    </row>
    <row r="265" spans="1:14" x14ac:dyDescent="0.25">
      <c r="A265" s="335"/>
      <c r="B265" s="274"/>
      <c r="C265" s="274"/>
      <c r="D265" s="275"/>
      <c r="E265" s="276"/>
      <c r="F265" s="277"/>
      <c r="G265" s="282"/>
      <c r="H265" s="278"/>
      <c r="I265" s="278"/>
      <c r="J265" s="275"/>
      <c r="K265" s="279"/>
      <c r="L265" s="359"/>
      <c r="M265" s="275"/>
      <c r="N265" s="272"/>
    </row>
    <row r="266" spans="1:14" x14ac:dyDescent="0.25">
      <c r="A266" s="335"/>
      <c r="B266" s="274"/>
      <c r="C266" s="274"/>
      <c r="D266" s="298"/>
      <c r="E266" s="276"/>
      <c r="F266" s="277"/>
      <c r="G266" s="277"/>
      <c r="H266" s="278"/>
      <c r="I266" s="278"/>
      <c r="J266" s="298"/>
      <c r="K266" s="274"/>
      <c r="L266" s="359"/>
      <c r="M266" s="275"/>
      <c r="N266" s="272"/>
    </row>
    <row r="267" spans="1:14" x14ac:dyDescent="0.25">
      <c r="A267" s="335"/>
      <c r="B267" s="274"/>
      <c r="C267" s="274"/>
      <c r="D267" s="298"/>
      <c r="E267" s="276"/>
      <c r="F267" s="282"/>
      <c r="G267" s="282"/>
      <c r="H267" s="278"/>
      <c r="I267" s="278"/>
      <c r="J267" s="298"/>
      <c r="K267" s="274"/>
      <c r="L267" s="359"/>
      <c r="M267" s="275"/>
      <c r="N267" s="272"/>
    </row>
    <row r="268" spans="1:14" x14ac:dyDescent="0.25">
      <c r="A268" s="335"/>
      <c r="B268" s="274"/>
      <c r="C268" s="274"/>
      <c r="D268" s="275"/>
      <c r="E268" s="276"/>
      <c r="F268" s="277"/>
      <c r="G268" s="282"/>
      <c r="H268" s="278"/>
      <c r="I268" s="278"/>
      <c r="J268" s="275"/>
      <c r="K268" s="321"/>
      <c r="L268" s="361"/>
      <c r="M268" s="275"/>
      <c r="N268" s="272"/>
    </row>
    <row r="269" spans="1:14" x14ac:dyDescent="0.25">
      <c r="A269" s="334"/>
      <c r="B269" s="149"/>
      <c r="C269" s="150"/>
      <c r="D269" s="322"/>
      <c r="E269" s="152"/>
      <c r="F269" s="153"/>
      <c r="G269" s="154"/>
      <c r="H269" s="155"/>
      <c r="I269" s="155"/>
      <c r="J269" s="323"/>
      <c r="K269" s="150"/>
      <c r="L269" s="346"/>
      <c r="M269" s="322"/>
      <c r="N269" s="397"/>
    </row>
    <row r="270" spans="1:14" x14ac:dyDescent="0.25">
      <c r="A270" s="334"/>
      <c r="B270" s="149"/>
      <c r="C270" s="149"/>
      <c r="D270" s="371"/>
      <c r="E270" s="160"/>
      <c r="F270" s="161"/>
      <c r="G270" s="162"/>
      <c r="H270" s="397"/>
      <c r="I270" s="397"/>
      <c r="J270" s="163"/>
      <c r="K270" s="149"/>
      <c r="L270" s="347"/>
      <c r="M270" s="165"/>
      <c r="N270" s="397"/>
    </row>
    <row r="271" spans="1:14" x14ac:dyDescent="0.25">
      <c r="A271" s="334"/>
      <c r="B271" s="149"/>
      <c r="C271" s="149"/>
      <c r="D271" s="371"/>
      <c r="E271" s="160"/>
      <c r="F271" s="161"/>
      <c r="G271" s="162"/>
      <c r="H271" s="397"/>
      <c r="I271" s="397"/>
      <c r="J271" s="163"/>
      <c r="K271" s="149"/>
      <c r="L271" s="347"/>
      <c r="M271" s="165"/>
      <c r="N271" s="397"/>
    </row>
    <row r="272" spans="1:14" x14ac:dyDescent="0.25">
      <c r="A272" s="334"/>
      <c r="B272" s="149"/>
      <c r="C272" s="149"/>
      <c r="D272" s="371"/>
      <c r="E272" s="160"/>
      <c r="F272" s="161"/>
      <c r="G272" s="162"/>
      <c r="H272" s="397"/>
      <c r="I272" s="397"/>
      <c r="J272" s="163"/>
      <c r="K272" s="149"/>
      <c r="L272" s="347"/>
      <c r="M272" s="165"/>
      <c r="N272" s="397"/>
    </row>
    <row r="273" spans="1:14" x14ac:dyDescent="0.25">
      <c r="A273" s="334"/>
      <c r="B273" s="149"/>
      <c r="C273" s="149"/>
      <c r="D273" s="371"/>
      <c r="E273" s="160"/>
      <c r="F273" s="161"/>
      <c r="G273" s="162"/>
      <c r="H273" s="397"/>
      <c r="I273" s="397"/>
      <c r="J273" s="163"/>
      <c r="K273" s="149"/>
      <c r="L273" s="347"/>
      <c r="M273" s="165"/>
      <c r="N273" s="397"/>
    </row>
    <row r="274" spans="1:14" x14ac:dyDescent="0.25">
      <c r="A274" s="334"/>
      <c r="B274" s="149"/>
      <c r="C274" s="149"/>
      <c r="D274" s="371"/>
      <c r="E274" s="160"/>
      <c r="F274" s="161"/>
      <c r="G274" s="162"/>
      <c r="H274" s="397"/>
      <c r="I274" s="397"/>
      <c r="J274" s="163"/>
      <c r="K274" s="149"/>
      <c r="L274" s="347"/>
      <c r="M274" s="165"/>
      <c r="N274" s="397"/>
    </row>
    <row r="275" spans="1:14" x14ac:dyDescent="0.25">
      <c r="A275" s="336"/>
      <c r="B275" s="109"/>
      <c r="C275" s="397"/>
      <c r="D275" s="168"/>
      <c r="E275" s="438"/>
      <c r="F275" s="438"/>
      <c r="G275" s="438"/>
      <c r="H275" s="397"/>
      <c r="I275" s="397"/>
      <c r="J275" s="286"/>
      <c r="K275" s="397"/>
      <c r="L275" s="348"/>
      <c r="M275" s="397"/>
      <c r="N275" s="325"/>
    </row>
    <row r="276" spans="1:14" x14ac:dyDescent="0.25">
      <c r="A276" s="336"/>
      <c r="B276" s="109"/>
      <c r="C276" s="109"/>
      <c r="D276" s="281"/>
      <c r="E276" s="109"/>
      <c r="F276" s="394"/>
      <c r="G276" s="109"/>
      <c r="H276" s="397"/>
      <c r="I276" s="397"/>
      <c r="J276" s="281"/>
      <c r="K276" s="109"/>
      <c r="L276" s="362"/>
      <c r="M276" s="397"/>
      <c r="N276" s="272"/>
    </row>
    <row r="277" spans="1:14" x14ac:dyDescent="0.25">
      <c r="A277" s="336"/>
      <c r="B277" s="109"/>
      <c r="C277" s="170"/>
      <c r="D277" s="281"/>
      <c r="E277" s="109"/>
      <c r="F277" s="396"/>
      <c r="G277" s="109"/>
      <c r="H277" s="397"/>
      <c r="I277" s="397"/>
      <c r="J277" s="281"/>
      <c r="K277" s="109"/>
      <c r="L277" s="362"/>
      <c r="M277" s="397"/>
      <c r="N277" s="325"/>
    </row>
    <row r="278" spans="1:14" x14ac:dyDescent="0.25">
      <c r="A278" s="336"/>
      <c r="B278" s="109"/>
      <c r="C278" s="170"/>
      <c r="D278" s="281"/>
      <c r="E278" s="109"/>
      <c r="F278" s="396"/>
      <c r="G278" s="109"/>
      <c r="H278" s="397"/>
      <c r="I278" s="397"/>
      <c r="J278" s="281"/>
      <c r="K278" s="109"/>
      <c r="L278" s="362"/>
      <c r="M278" s="397"/>
      <c r="N278" s="325"/>
    </row>
    <row r="279" spans="1:14" ht="15" x14ac:dyDescent="0.25">
      <c r="A279" s="426"/>
      <c r="B279" s="426"/>
      <c r="C279" s="109"/>
      <c r="D279" s="427"/>
      <c r="E279" s="427"/>
      <c r="F279" s="396"/>
      <c r="G279" s="109"/>
      <c r="H279" s="424"/>
      <c r="I279" s="424"/>
      <c r="J279" s="393"/>
      <c r="K279" s="109"/>
      <c r="L279" s="362"/>
      <c r="M279" s="281"/>
      <c r="N279" s="109"/>
    </row>
    <row r="280" spans="1:14" ht="15" x14ac:dyDescent="0.25">
      <c r="A280" s="427"/>
      <c r="B280" s="427"/>
      <c r="C280" s="109"/>
      <c r="D280" s="372"/>
      <c r="E280" s="327"/>
      <c r="F280" s="109"/>
      <c r="G280" s="109"/>
      <c r="H280" s="424"/>
      <c r="I280" s="424"/>
      <c r="J280" s="393"/>
      <c r="K280" s="109"/>
      <c r="L280" s="439"/>
      <c r="M280" s="439"/>
      <c r="N280" s="439"/>
    </row>
    <row r="281" spans="1:14" ht="15" x14ac:dyDescent="0.25">
      <c r="A281" s="427"/>
      <c r="B281" s="427"/>
      <c r="C281" s="109"/>
      <c r="D281" s="440"/>
      <c r="E281" s="440"/>
      <c r="F281" s="109"/>
      <c r="G281" s="109"/>
      <c r="H281" s="424"/>
      <c r="I281" s="424"/>
      <c r="J281" s="287"/>
      <c r="K281" s="109"/>
      <c r="L281" s="424"/>
      <c r="M281" s="424"/>
      <c r="N281" s="424"/>
    </row>
    <row r="282" spans="1:14" x14ac:dyDescent="0.25">
      <c r="A282" s="336"/>
      <c r="B282" s="109"/>
      <c r="C282" s="109"/>
      <c r="D282" s="281"/>
      <c r="E282" s="109"/>
      <c r="F282" s="109"/>
      <c r="G282" s="109"/>
      <c r="H282" s="109"/>
      <c r="I282" s="109"/>
      <c r="J282" s="281"/>
      <c r="K282" s="109"/>
      <c r="L282" s="362"/>
      <c r="M282" s="287"/>
      <c r="N282" s="287"/>
    </row>
    <row r="283" spans="1:14" x14ac:dyDescent="0.25">
      <c r="A283" s="336"/>
      <c r="B283" s="109"/>
      <c r="C283" s="109"/>
      <c r="D283" s="281"/>
      <c r="E283" s="109"/>
      <c r="F283" s="109"/>
      <c r="G283" s="109"/>
      <c r="H283" s="109"/>
      <c r="I283" s="109"/>
      <c r="J283" s="281"/>
      <c r="K283" s="109"/>
      <c r="L283" s="362"/>
      <c r="M283" s="281"/>
      <c r="N283" s="109"/>
    </row>
  </sheetData>
  <mergeCells count="25">
    <mergeCell ref="A281:B281"/>
    <mergeCell ref="D281:E281"/>
    <mergeCell ref="H281:I281"/>
    <mergeCell ref="L281:N281"/>
    <mergeCell ref="A279:B279"/>
    <mergeCell ref="D279:E279"/>
    <mergeCell ref="H279:I279"/>
    <mergeCell ref="A280:B280"/>
    <mergeCell ref="H280:I280"/>
    <mergeCell ref="L280:N280"/>
    <mergeCell ref="H175:J175"/>
    <mergeCell ref="H176:J176"/>
    <mergeCell ref="E275:G275"/>
    <mergeCell ref="A3:N3"/>
    <mergeCell ref="H8:I8"/>
    <mergeCell ref="A174:B174"/>
    <mergeCell ref="D174:E174"/>
    <mergeCell ref="A175:B175"/>
    <mergeCell ref="L175:N175"/>
    <mergeCell ref="A176:B176"/>
    <mergeCell ref="D176:E176"/>
    <mergeCell ref="L176:N176"/>
    <mergeCell ref="A182:N182"/>
    <mergeCell ref="H173:J173"/>
    <mergeCell ref="H174:J174"/>
  </mergeCells>
  <pageMargins left="1.95" right="1.5" top="0.75" bottom="0.75" header="0.3" footer="0.3"/>
  <pageSetup paperSize="5" scale="6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53249" r:id="rId4">
          <objectPr defaultSize="0" autoPict="0" r:id="rId5">
            <anchor moveWithCells="1" sizeWithCells="1">
              <from>
                <xdr:col>4</xdr:col>
                <xdr:colOff>523875</xdr:colOff>
                <xdr:row>0</xdr:row>
                <xdr:rowOff>9525</xdr:rowOff>
              </from>
              <to>
                <xdr:col>6</xdr:col>
                <xdr:colOff>85725</xdr:colOff>
                <xdr:row>2</xdr:row>
                <xdr:rowOff>9525</xdr:rowOff>
              </to>
            </anchor>
          </objectPr>
        </oleObject>
      </mc:Choice>
      <mc:Fallback>
        <oleObject progId="Word.Picture.8" shapeId="53249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7:N95"/>
  <sheetViews>
    <sheetView tabSelected="1" topLeftCell="A38" workbookViewId="0">
      <selection activeCell="D55" sqref="D55"/>
    </sheetView>
  </sheetViews>
  <sheetFormatPr baseColWidth="10" defaultRowHeight="15" x14ac:dyDescent="0.25"/>
  <cols>
    <col min="1" max="1" width="30.140625" style="5" customWidth="1"/>
    <col min="2" max="2" width="28.42578125" style="5" customWidth="1"/>
    <col min="3" max="3" width="28.140625" style="5" customWidth="1"/>
    <col min="4" max="4" width="24" style="5" customWidth="1"/>
    <col min="5" max="5" width="1.140625" style="5" customWidth="1"/>
    <col min="6" max="16384" width="11.42578125" style="5"/>
  </cols>
  <sheetData>
    <row r="7" spans="1:5" x14ac:dyDescent="0.25">
      <c r="A7" s="206"/>
      <c r="B7" s="206"/>
      <c r="C7" s="206"/>
      <c r="D7" s="206"/>
      <c r="E7" s="206"/>
    </row>
    <row r="8" spans="1:5" x14ac:dyDescent="0.25">
      <c r="A8" s="206"/>
      <c r="B8" s="206"/>
      <c r="C8" s="206"/>
      <c r="D8" s="206"/>
      <c r="E8" s="206"/>
    </row>
    <row r="9" spans="1:5" ht="18.75" x14ac:dyDescent="0.3">
      <c r="A9" s="207"/>
      <c r="B9" s="208"/>
      <c r="C9" s="209"/>
      <c r="D9" s="210"/>
      <c r="E9" s="211"/>
    </row>
    <row r="10" spans="1:5" ht="22.5" x14ac:dyDescent="0.25">
      <c r="A10" s="428" t="s">
        <v>0</v>
      </c>
      <c r="B10" s="428"/>
      <c r="C10" s="428"/>
      <c r="D10" s="428"/>
      <c r="E10" s="428"/>
    </row>
    <row r="11" spans="1:5" ht="22.5" x14ac:dyDescent="0.25">
      <c r="A11" s="206"/>
      <c r="B11" s="395"/>
      <c r="C11" s="395"/>
      <c r="D11" s="395"/>
      <c r="E11" s="395"/>
    </row>
    <row r="12" spans="1:5" ht="21" x14ac:dyDescent="0.35">
      <c r="A12" s="213"/>
      <c r="B12" s="206"/>
      <c r="C12" s="214"/>
      <c r="D12" s="214"/>
      <c r="E12" s="215"/>
    </row>
    <row r="13" spans="1:5" ht="18.75" x14ac:dyDescent="0.3">
      <c r="A13" s="216" t="s">
        <v>21</v>
      </c>
      <c r="B13" s="217">
        <v>18169892.440000001</v>
      </c>
      <c r="C13" s="218"/>
      <c r="D13" s="234"/>
      <c r="E13" s="219"/>
    </row>
    <row r="14" spans="1:5" ht="18.75" x14ac:dyDescent="0.3">
      <c r="A14" s="216" t="s">
        <v>22</v>
      </c>
      <c r="B14" s="220"/>
      <c r="C14" s="218"/>
      <c r="D14" s="216"/>
      <c r="E14" s="219"/>
    </row>
    <row r="15" spans="1:5" ht="18.75" x14ac:dyDescent="0.3">
      <c r="A15" s="216" t="s">
        <v>23</v>
      </c>
      <c r="B15" s="217">
        <v>18690842.98</v>
      </c>
      <c r="C15" s="218"/>
      <c r="D15" s="218"/>
      <c r="E15" s="219"/>
    </row>
    <row r="16" spans="1:5" ht="18.75" x14ac:dyDescent="0.3">
      <c r="A16" s="216" t="s">
        <v>24</v>
      </c>
      <c r="B16" s="220">
        <f>B13-B15</f>
        <v>-520950.53999999911</v>
      </c>
      <c r="C16" s="216"/>
      <c r="D16" s="216"/>
      <c r="E16" s="219"/>
    </row>
    <row r="17" spans="1:5" ht="15.75" x14ac:dyDescent="0.25">
      <c r="A17" s="216"/>
      <c r="B17" s="216"/>
      <c r="C17" s="216"/>
      <c r="D17" s="221"/>
      <c r="E17" s="219"/>
    </row>
    <row r="18" spans="1:5" ht="15.75" x14ac:dyDescent="0.25">
      <c r="A18" s="222"/>
      <c r="B18" s="216"/>
      <c r="C18" s="4"/>
      <c r="D18" s="4"/>
      <c r="E18" s="219"/>
    </row>
    <row r="19" spans="1:5" ht="54.75" customHeight="1" x14ac:dyDescent="0.25">
      <c r="A19" s="283" t="s">
        <v>25</v>
      </c>
      <c r="B19" s="431" t="s">
        <v>554</v>
      </c>
      <c r="C19" s="431"/>
      <c r="D19" s="431"/>
      <c r="E19" s="219"/>
    </row>
    <row r="20" spans="1:5" ht="15.75" x14ac:dyDescent="0.25">
      <c r="A20" s="216"/>
      <c r="B20" s="4"/>
      <c r="C20" s="4"/>
      <c r="D20" s="4"/>
      <c r="E20" s="219"/>
    </row>
    <row r="21" spans="1:5" ht="15.75" x14ac:dyDescent="0.25">
      <c r="A21" s="216"/>
      <c r="B21" s="4"/>
      <c r="C21" s="4"/>
      <c r="D21" s="4"/>
      <c r="E21" s="219"/>
    </row>
    <row r="22" spans="1:5" ht="15.75" x14ac:dyDescent="0.25">
      <c r="A22" s="216"/>
      <c r="B22" s="216"/>
      <c r="C22" s="4"/>
      <c r="D22" s="4"/>
      <c r="E22" s="219"/>
    </row>
    <row r="23" spans="1:5" ht="18.75" x14ac:dyDescent="0.3">
      <c r="A23" s="223" t="s">
        <v>26</v>
      </c>
      <c r="B23" s="224"/>
      <c r="C23" s="224"/>
      <c r="D23" s="216"/>
      <c r="E23" s="219"/>
    </row>
    <row r="24" spans="1:5" ht="15.75" x14ac:dyDescent="0.25">
      <c r="A24" s="216"/>
      <c r="B24" s="216"/>
      <c r="C24" s="216"/>
      <c r="D24" s="216"/>
      <c r="E24" s="219"/>
    </row>
    <row r="25" spans="1:5" ht="18.75" x14ac:dyDescent="0.3">
      <c r="A25" s="225" t="s">
        <v>27</v>
      </c>
      <c r="B25" s="226">
        <v>8138887.5199999996</v>
      </c>
      <c r="C25" s="225" t="s">
        <v>28</v>
      </c>
      <c r="D25" s="226">
        <v>631200.21</v>
      </c>
      <c r="E25" s="227"/>
    </row>
    <row r="26" spans="1:5" ht="18.75" x14ac:dyDescent="0.3">
      <c r="A26" s="225"/>
      <c r="B26" s="220"/>
      <c r="C26" s="225"/>
      <c r="D26" s="226"/>
      <c r="E26" s="228"/>
    </row>
    <row r="27" spans="1:5" ht="18.75" x14ac:dyDescent="0.3">
      <c r="A27" s="225" t="s">
        <v>29</v>
      </c>
      <c r="B27" s="226">
        <v>2001815.05</v>
      </c>
      <c r="C27" s="225" t="s">
        <v>30</v>
      </c>
      <c r="D27" s="226">
        <v>742772</v>
      </c>
      <c r="E27" s="229"/>
    </row>
    <row r="28" spans="1:5" ht="18.75" x14ac:dyDescent="0.3">
      <c r="A28" s="225"/>
      <c r="B28" s="225"/>
      <c r="C28" s="225"/>
      <c r="D28" s="225"/>
      <c r="E28" s="227"/>
    </row>
    <row r="29" spans="1:5" ht="18.75" x14ac:dyDescent="0.3">
      <c r="A29" s="225" t="s">
        <v>31</v>
      </c>
      <c r="B29" s="220">
        <v>6655217.6600000001</v>
      </c>
      <c r="C29" s="226"/>
      <c r="D29" s="225"/>
      <c r="E29" s="219"/>
    </row>
    <row r="30" spans="1:5" ht="19.5" thickBot="1" x14ac:dyDescent="0.35">
      <c r="A30" s="225"/>
      <c r="B30" s="230" t="s">
        <v>32</v>
      </c>
      <c r="C30" s="231">
        <f>B25+D25+B27+B29+D27</f>
        <v>18169892.440000001</v>
      </c>
      <c r="D30" s="217"/>
      <c r="E30" s="227"/>
    </row>
    <row r="31" spans="1:5" ht="19.5" thickTop="1" x14ac:dyDescent="0.3">
      <c r="A31" s="225"/>
      <c r="B31" s="230"/>
      <c r="C31" s="453"/>
      <c r="D31" s="217"/>
      <c r="E31" s="227"/>
    </row>
    <row r="32" spans="1:5" ht="18.75" x14ac:dyDescent="0.3">
      <c r="A32" s="225"/>
      <c r="B32" s="230"/>
      <c r="C32" s="453"/>
      <c r="D32" s="217"/>
      <c r="E32" s="227"/>
    </row>
    <row r="33" spans="1:14" ht="18.75" x14ac:dyDescent="0.3">
      <c r="A33" s="225"/>
      <c r="B33" s="230"/>
      <c r="C33" s="453"/>
      <c r="D33" s="217"/>
      <c r="E33" s="227"/>
    </row>
    <row r="34" spans="1:14" ht="18.75" x14ac:dyDescent="0.3">
      <c r="A34" s="225"/>
      <c r="B34" s="230"/>
      <c r="C34" s="453"/>
      <c r="D34" s="217"/>
      <c r="E34" s="227"/>
    </row>
    <row r="35" spans="1:14" ht="18.75" x14ac:dyDescent="0.3">
      <c r="A35" s="225"/>
      <c r="B35" s="230"/>
      <c r="C35" s="453"/>
      <c r="D35" s="217"/>
      <c r="E35" s="227"/>
    </row>
    <row r="36" spans="1:14" ht="18.75" x14ac:dyDescent="0.3">
      <c r="A36" s="232"/>
      <c r="B36" s="225"/>
      <c r="C36" s="217"/>
      <c r="D36" s="217"/>
      <c r="E36" s="219"/>
    </row>
    <row r="37" spans="1:14" ht="15.75" x14ac:dyDescent="0.25">
      <c r="A37" s="216"/>
      <c r="B37" s="216"/>
      <c r="C37" s="233"/>
      <c r="D37" s="216"/>
      <c r="E37" s="219"/>
    </row>
    <row r="38" spans="1:14" x14ac:dyDescent="0.25">
      <c r="B38" s="271"/>
    </row>
    <row r="39" spans="1:14" x14ac:dyDescent="0.25">
      <c r="B39" s="271"/>
    </row>
    <row r="40" spans="1:14" x14ac:dyDescent="0.25">
      <c r="B40" s="271"/>
    </row>
    <row r="41" spans="1:14" ht="18.75" x14ac:dyDescent="0.25">
      <c r="A41" s="442" t="s">
        <v>192</v>
      </c>
      <c r="B41" s="442"/>
      <c r="D41" s="329" t="s">
        <v>424</v>
      </c>
    </row>
    <row r="42" spans="1:14" x14ac:dyDescent="0.25">
      <c r="A42" s="427" t="s">
        <v>76</v>
      </c>
      <c r="B42" s="427"/>
      <c r="D42" s="328" t="s">
        <v>425</v>
      </c>
    </row>
    <row r="45" spans="1:14" s="281" customFormat="1" x14ac:dyDescent="0.25">
      <c r="A45" s="443"/>
      <c r="B45" s="274"/>
      <c r="C45" s="274"/>
      <c r="D45" s="451"/>
      <c r="E45" s="276"/>
      <c r="F45" s="277"/>
      <c r="G45" s="282"/>
      <c r="H45" s="278"/>
      <c r="I45" s="278"/>
      <c r="J45" s="275"/>
      <c r="K45" s="444"/>
      <c r="L45" s="446"/>
      <c r="M45" s="275"/>
      <c r="N45" s="272"/>
    </row>
    <row r="46" spans="1:14" s="281" customFormat="1" ht="24.75" customHeight="1" x14ac:dyDescent="0.25">
      <c r="A46" s="443"/>
      <c r="B46" s="274"/>
      <c r="C46" s="274"/>
      <c r="D46" s="298"/>
      <c r="E46" s="276"/>
      <c r="F46" s="277"/>
      <c r="G46" s="277"/>
      <c r="H46" s="278"/>
      <c r="I46" s="278"/>
      <c r="J46" s="298"/>
      <c r="K46" s="274"/>
      <c r="L46" s="359"/>
      <c r="M46" s="275"/>
      <c r="N46" s="272"/>
    </row>
    <row r="47" spans="1:14" s="281" customFormat="1" x14ac:dyDescent="0.25">
      <c r="A47" s="443"/>
      <c r="B47" s="274"/>
      <c r="C47" s="274"/>
      <c r="D47" s="275"/>
      <c r="E47" s="276"/>
      <c r="F47" s="277"/>
      <c r="G47" s="277"/>
      <c r="H47" s="278"/>
      <c r="I47" s="278"/>
      <c r="J47" s="275"/>
      <c r="K47" s="279"/>
      <c r="L47" s="359"/>
      <c r="M47" s="275"/>
      <c r="N47" s="272"/>
    </row>
    <row r="48" spans="1:14" s="281" customFormat="1" x14ac:dyDescent="0.25">
      <c r="A48" s="443"/>
      <c r="B48" s="274"/>
      <c r="C48" s="274"/>
      <c r="D48" s="275"/>
      <c r="E48" s="276"/>
      <c r="F48" s="277"/>
      <c r="G48" s="277"/>
      <c r="H48" s="278"/>
      <c r="I48" s="278"/>
      <c r="J48" s="275"/>
      <c r="K48" s="279"/>
      <c r="L48" s="360"/>
      <c r="M48" s="298"/>
      <c r="N48" s="272"/>
    </row>
    <row r="49" spans="1:14" s="281" customFormat="1" x14ac:dyDescent="0.25">
      <c r="A49" s="443"/>
      <c r="B49" s="274"/>
      <c r="C49" s="274"/>
      <c r="D49" s="275"/>
      <c r="E49" s="276"/>
      <c r="F49" s="277"/>
      <c r="G49" s="277"/>
      <c r="H49" s="278"/>
      <c r="I49" s="278"/>
      <c r="J49" s="275"/>
      <c r="K49" s="279"/>
      <c r="L49" s="360"/>
      <c r="M49" s="298"/>
      <c r="N49" s="272"/>
    </row>
    <row r="50" spans="1:14" s="281" customFormat="1" x14ac:dyDescent="0.25">
      <c r="A50" s="443"/>
      <c r="B50" s="274"/>
      <c r="C50" s="274"/>
      <c r="D50" s="275"/>
      <c r="E50" s="276"/>
      <c r="F50" s="277"/>
      <c r="G50" s="277"/>
      <c r="H50" s="278"/>
      <c r="I50" s="278"/>
      <c r="J50" s="275"/>
      <c r="K50" s="444"/>
      <c r="L50" s="447"/>
      <c r="M50" s="275"/>
      <c r="N50" s="272"/>
    </row>
    <row r="51" spans="1:14" s="281" customFormat="1" x14ac:dyDescent="0.25">
      <c r="A51" s="443"/>
      <c r="B51" s="274"/>
      <c r="C51" s="274"/>
      <c r="D51" s="275"/>
      <c r="E51" s="276"/>
      <c r="F51" s="277"/>
      <c r="G51" s="277"/>
      <c r="H51" s="278"/>
      <c r="I51" s="278"/>
      <c r="J51" s="275"/>
      <c r="K51" s="279"/>
      <c r="L51" s="360"/>
      <c r="M51" s="298"/>
      <c r="N51" s="272"/>
    </row>
    <row r="52" spans="1:14" s="281" customFormat="1" x14ac:dyDescent="0.25">
      <c r="A52" s="443"/>
      <c r="B52" s="297"/>
      <c r="C52" s="297"/>
      <c r="D52" s="275"/>
      <c r="E52" s="276"/>
      <c r="F52" s="277"/>
      <c r="G52" s="277"/>
      <c r="H52" s="278"/>
      <c r="I52" s="278"/>
      <c r="J52" s="275"/>
      <c r="K52" s="444"/>
      <c r="L52" s="447"/>
      <c r="M52" s="275"/>
      <c r="N52" s="272"/>
    </row>
    <row r="53" spans="1:14" s="281" customFormat="1" x14ac:dyDescent="0.25">
      <c r="A53" s="443"/>
      <c r="B53" s="297"/>
      <c r="C53" s="297"/>
      <c r="D53" s="275"/>
      <c r="E53" s="276"/>
      <c r="F53" s="277"/>
      <c r="G53" s="277"/>
      <c r="H53" s="278"/>
      <c r="I53" s="278"/>
      <c r="J53" s="275"/>
      <c r="K53" s="309"/>
      <c r="L53" s="351"/>
      <c r="M53" s="275"/>
      <c r="N53" s="272"/>
    </row>
    <row r="54" spans="1:14" s="281" customFormat="1" x14ac:dyDescent="0.25">
      <c r="A54" s="443"/>
      <c r="B54" s="274"/>
      <c r="C54" s="274"/>
      <c r="D54" s="275"/>
      <c r="E54" s="276"/>
      <c r="F54" s="277"/>
      <c r="G54" s="282"/>
      <c r="H54" s="278"/>
      <c r="I54" s="278"/>
      <c r="J54" s="275"/>
      <c r="K54" s="444"/>
      <c r="L54" s="448"/>
      <c r="M54" s="275"/>
      <c r="N54" s="272"/>
    </row>
    <row r="55" spans="1:14" s="281" customFormat="1" x14ac:dyDescent="0.25">
      <c r="A55" s="443"/>
      <c r="B55" s="274"/>
      <c r="C55" s="274"/>
      <c r="D55" s="275"/>
      <c r="E55" s="276"/>
      <c r="F55" s="277"/>
      <c r="G55" s="277"/>
      <c r="H55" s="278"/>
      <c r="I55" s="278"/>
      <c r="J55" s="275"/>
      <c r="K55" s="444"/>
      <c r="L55" s="446"/>
      <c r="M55" s="275"/>
      <c r="N55" s="272"/>
    </row>
    <row r="56" spans="1:14" s="281" customFormat="1" x14ac:dyDescent="0.25">
      <c r="A56" s="443"/>
      <c r="B56" s="274"/>
      <c r="C56" s="274"/>
      <c r="D56" s="275"/>
      <c r="E56" s="276"/>
      <c r="F56" s="277"/>
      <c r="G56" s="282"/>
      <c r="H56" s="278"/>
      <c r="I56" s="278"/>
      <c r="J56" s="275"/>
      <c r="K56" s="444"/>
      <c r="L56" s="448"/>
      <c r="M56" s="275"/>
      <c r="N56" s="272"/>
    </row>
    <row r="57" spans="1:14" s="281" customFormat="1" x14ac:dyDescent="0.25">
      <c r="A57" s="443"/>
      <c r="B57" s="274"/>
      <c r="C57" s="274"/>
      <c r="D57" s="275"/>
      <c r="E57" s="276"/>
      <c r="F57" s="277"/>
      <c r="G57" s="277"/>
      <c r="H57" s="278"/>
      <c r="I57" s="278"/>
      <c r="J57" s="275"/>
      <c r="K57" s="444"/>
      <c r="L57" s="446"/>
      <c r="M57" s="275"/>
      <c r="N57" s="272"/>
    </row>
    <row r="58" spans="1:14" s="281" customFormat="1" x14ac:dyDescent="0.25">
      <c r="A58" s="443"/>
      <c r="B58" s="274"/>
      <c r="C58" s="274"/>
      <c r="D58" s="275"/>
      <c r="E58" s="276"/>
      <c r="F58" s="277"/>
      <c r="G58" s="277"/>
      <c r="H58" s="278"/>
      <c r="I58" s="278"/>
      <c r="J58" s="275"/>
      <c r="K58" s="444"/>
      <c r="L58" s="445"/>
      <c r="M58" s="275"/>
      <c r="N58" s="272"/>
    </row>
    <row r="59" spans="1:14" s="281" customFormat="1" x14ac:dyDescent="0.25">
      <c r="A59" s="443"/>
      <c r="B59" s="274"/>
      <c r="C59" s="274"/>
      <c r="D59" s="275"/>
      <c r="E59" s="276"/>
      <c r="F59" s="282"/>
      <c r="G59" s="282"/>
      <c r="H59" s="278"/>
      <c r="I59" s="278"/>
      <c r="J59" s="275"/>
      <c r="K59" s="444"/>
      <c r="L59" s="445"/>
      <c r="M59" s="275"/>
      <c r="N59" s="272"/>
    </row>
    <row r="60" spans="1:14" s="281" customFormat="1" x14ac:dyDescent="0.25">
      <c r="A60" s="443"/>
      <c r="B60" s="274"/>
      <c r="C60" s="274"/>
      <c r="D60" s="275"/>
      <c r="E60" s="276"/>
      <c r="F60" s="277"/>
      <c r="G60" s="282"/>
      <c r="H60" s="278"/>
      <c r="I60" s="278"/>
      <c r="J60" s="275"/>
      <c r="K60" s="279"/>
      <c r="L60" s="359"/>
      <c r="M60" s="275"/>
      <c r="N60" s="272"/>
    </row>
    <row r="61" spans="1:14" s="281" customFormat="1" x14ac:dyDescent="0.25">
      <c r="A61" s="443"/>
      <c r="B61" s="274"/>
      <c r="C61" s="274"/>
      <c r="D61" s="275"/>
      <c r="E61" s="276"/>
      <c r="F61" s="277"/>
      <c r="G61" s="277"/>
      <c r="H61" s="278"/>
      <c r="I61" s="278"/>
      <c r="J61" s="275"/>
      <c r="K61" s="279"/>
      <c r="L61" s="359"/>
      <c r="M61" s="275"/>
      <c r="N61" s="272"/>
    </row>
    <row r="62" spans="1:14" s="281" customFormat="1" x14ac:dyDescent="0.25">
      <c r="A62" s="443"/>
      <c r="B62" s="274"/>
      <c r="C62" s="274"/>
      <c r="D62" s="275"/>
      <c r="E62" s="276"/>
      <c r="F62" s="277"/>
      <c r="G62" s="282"/>
      <c r="H62" s="278"/>
      <c r="I62" s="278"/>
      <c r="J62" s="275"/>
      <c r="K62" s="444"/>
      <c r="L62" s="446"/>
      <c r="M62" s="275"/>
      <c r="N62" s="272"/>
    </row>
    <row r="63" spans="1:14" s="281" customFormat="1" x14ac:dyDescent="0.25">
      <c r="A63" s="443"/>
      <c r="B63" s="274"/>
      <c r="C63" s="297"/>
      <c r="D63" s="449"/>
      <c r="E63" s="276"/>
      <c r="F63" s="277"/>
      <c r="G63" s="277"/>
      <c r="H63" s="278"/>
      <c r="I63" s="278"/>
      <c r="J63" s="449"/>
      <c r="K63" s="444"/>
      <c r="L63" s="446"/>
      <c r="M63" s="275"/>
      <c r="N63" s="272"/>
    </row>
    <row r="64" spans="1:14" s="281" customFormat="1" x14ac:dyDescent="0.25">
      <c r="A64" s="443"/>
      <c r="B64" s="274"/>
      <c r="C64" s="297"/>
      <c r="D64" s="275"/>
      <c r="E64" s="276"/>
      <c r="F64" s="277"/>
      <c r="G64" s="277"/>
      <c r="H64" s="278"/>
      <c r="I64" s="278"/>
      <c r="J64" s="275"/>
      <c r="K64" s="444"/>
      <c r="L64" s="446"/>
      <c r="M64" s="275"/>
      <c r="N64" s="272"/>
    </row>
    <row r="65" spans="1:14" s="281" customFormat="1" x14ac:dyDescent="0.25">
      <c r="A65" s="443"/>
      <c r="B65" s="274"/>
      <c r="C65" s="274"/>
      <c r="D65" s="275"/>
      <c r="E65" s="276"/>
      <c r="F65" s="277"/>
      <c r="G65" s="277"/>
      <c r="H65" s="278"/>
      <c r="I65" s="278"/>
      <c r="J65" s="275"/>
      <c r="K65" s="444"/>
      <c r="L65" s="445"/>
      <c r="M65" s="275"/>
      <c r="N65" s="272"/>
    </row>
    <row r="66" spans="1:14" s="281" customFormat="1" x14ac:dyDescent="0.25">
      <c r="A66" s="443"/>
      <c r="B66" s="274"/>
      <c r="C66" s="274"/>
      <c r="D66" s="275"/>
      <c r="E66" s="276"/>
      <c r="F66" s="277"/>
      <c r="G66" s="277"/>
      <c r="H66" s="278"/>
      <c r="I66" s="278"/>
      <c r="J66" s="275"/>
      <c r="K66" s="444"/>
      <c r="L66" s="445"/>
      <c r="M66" s="275"/>
      <c r="N66" s="272"/>
    </row>
    <row r="67" spans="1:14" s="281" customFormat="1" x14ac:dyDescent="0.25">
      <c r="A67" s="443"/>
      <c r="B67" s="274"/>
      <c r="C67" s="297"/>
      <c r="D67" s="275"/>
      <c r="E67" s="276"/>
      <c r="F67" s="277"/>
      <c r="G67" s="277"/>
      <c r="H67" s="278"/>
      <c r="I67" s="278"/>
      <c r="J67" s="275"/>
      <c r="K67" s="444"/>
      <c r="L67" s="446"/>
      <c r="M67" s="275"/>
      <c r="N67" s="272"/>
    </row>
    <row r="68" spans="1:14" s="281" customFormat="1" x14ac:dyDescent="0.25">
      <c r="A68" s="443"/>
      <c r="B68" s="274"/>
      <c r="C68" s="274"/>
      <c r="D68" s="275"/>
      <c r="E68" s="276"/>
      <c r="F68" s="277"/>
      <c r="G68" s="282"/>
      <c r="H68" s="278"/>
      <c r="I68" s="278"/>
      <c r="J68" s="275"/>
      <c r="K68" s="320"/>
      <c r="L68" s="445"/>
      <c r="M68" s="275"/>
      <c r="N68" s="272"/>
    </row>
    <row r="69" spans="1:14" s="281" customFormat="1" x14ac:dyDescent="0.25">
      <c r="A69" s="443"/>
      <c r="B69" s="274"/>
      <c r="C69" s="274"/>
      <c r="D69" s="275"/>
      <c r="E69" s="276"/>
      <c r="F69" s="277"/>
      <c r="G69" s="282"/>
      <c r="H69" s="278"/>
      <c r="I69" s="278"/>
      <c r="J69" s="275"/>
      <c r="K69" s="444"/>
      <c r="L69" s="445"/>
      <c r="M69" s="275"/>
      <c r="N69" s="272"/>
    </row>
    <row r="70" spans="1:14" s="281" customFormat="1" x14ac:dyDescent="0.25">
      <c r="A70" s="443"/>
      <c r="B70" s="274"/>
      <c r="C70" s="274"/>
      <c r="D70" s="275"/>
      <c r="E70" s="276"/>
      <c r="F70" s="277"/>
      <c r="G70" s="277"/>
      <c r="H70" s="278"/>
      <c r="I70" s="278"/>
      <c r="J70" s="275"/>
      <c r="K70" s="444"/>
      <c r="L70" s="446"/>
      <c r="M70" s="275"/>
      <c r="N70" s="272"/>
    </row>
    <row r="71" spans="1:14" s="281" customFormat="1" x14ac:dyDescent="0.25">
      <c r="A71" s="450"/>
      <c r="B71" s="274"/>
      <c r="C71" s="274"/>
      <c r="D71" s="275"/>
      <c r="E71" s="276"/>
      <c r="F71" s="277"/>
      <c r="G71" s="282"/>
      <c r="H71" s="278"/>
      <c r="I71" s="278"/>
      <c r="J71" s="275"/>
      <c r="K71" s="444"/>
      <c r="L71" s="445"/>
      <c r="M71" s="275"/>
      <c r="N71" s="272"/>
    </row>
    <row r="72" spans="1:14" s="281" customFormat="1" x14ac:dyDescent="0.25">
      <c r="A72" s="443"/>
      <c r="B72" s="274"/>
      <c r="C72" s="274"/>
      <c r="D72" s="451"/>
      <c r="E72" s="276"/>
      <c r="F72" s="277"/>
      <c r="G72" s="282"/>
      <c r="H72" s="278"/>
      <c r="I72" s="278"/>
      <c r="J72" s="275"/>
      <c r="K72" s="444"/>
      <c r="L72" s="452"/>
      <c r="M72" s="275"/>
      <c r="N72" s="272"/>
    </row>
    <row r="73" spans="1:14" s="109" customFormat="1" x14ac:dyDescent="0.25">
      <c r="D73" s="324"/>
    </row>
    <row r="74" spans="1:14" s="109" customFormat="1" x14ac:dyDescent="0.25"/>
    <row r="75" spans="1:14" x14ac:dyDescent="0.25">
      <c r="A75" s="109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</row>
    <row r="76" spans="1:14" x14ac:dyDescent="0.25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</row>
    <row r="77" spans="1:14" x14ac:dyDescent="0.25">
      <c r="A77" s="109"/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</row>
    <row r="78" spans="1:14" x14ac:dyDescent="0.25">
      <c r="A78" s="273"/>
      <c r="B78" s="274"/>
      <c r="C78" s="274"/>
      <c r="D78" s="275"/>
      <c r="E78" s="276"/>
      <c r="F78" s="277"/>
      <c r="G78" s="282"/>
      <c r="H78" s="278"/>
      <c r="I78" s="278"/>
      <c r="J78" s="275"/>
      <c r="K78" s="298"/>
      <c r="L78" s="313"/>
      <c r="M78" s="314"/>
      <c r="N78" s="272"/>
    </row>
    <row r="79" spans="1:14" x14ac:dyDescent="0.25">
      <c r="A79" s="273"/>
      <c r="B79" s="274"/>
      <c r="C79" s="274"/>
      <c r="D79" s="275"/>
      <c r="E79" s="276"/>
      <c r="F79" s="277"/>
      <c r="G79" s="277"/>
      <c r="H79" s="278"/>
      <c r="I79" s="278"/>
      <c r="J79" s="275"/>
      <c r="K79" s="279"/>
      <c r="L79" s="315"/>
      <c r="M79" s="298"/>
      <c r="N79" s="272"/>
    </row>
    <row r="80" spans="1:14" x14ac:dyDescent="0.25">
      <c r="A80" s="273"/>
      <c r="B80" s="274"/>
      <c r="C80" s="274"/>
      <c r="D80" s="275"/>
      <c r="E80" s="276"/>
      <c r="F80" s="277"/>
      <c r="G80" s="277"/>
      <c r="H80" s="278"/>
      <c r="I80" s="278"/>
      <c r="J80" s="275"/>
      <c r="K80" s="279"/>
      <c r="L80" s="315"/>
      <c r="M80" s="298"/>
      <c r="N80" s="272"/>
    </row>
    <row r="81" spans="1:14" x14ac:dyDescent="0.25">
      <c r="A81" s="273"/>
      <c r="B81" s="274"/>
      <c r="C81" s="274"/>
      <c r="D81" s="275"/>
      <c r="E81" s="276"/>
      <c r="F81" s="277"/>
      <c r="G81" s="277"/>
      <c r="H81" s="278"/>
      <c r="I81" s="278"/>
      <c r="J81" s="275"/>
      <c r="K81" s="279"/>
      <c r="L81" s="280"/>
      <c r="M81" s="275"/>
      <c r="N81" s="272"/>
    </row>
    <row r="82" spans="1:14" x14ac:dyDescent="0.25">
      <c r="A82" s="273"/>
      <c r="B82" s="274"/>
      <c r="C82" s="274"/>
      <c r="D82" s="275"/>
      <c r="E82" s="276"/>
      <c r="F82" s="277"/>
      <c r="G82" s="277"/>
      <c r="H82" s="278"/>
      <c r="I82" s="278"/>
      <c r="J82" s="275"/>
      <c r="K82" s="279"/>
      <c r="L82" s="280"/>
      <c r="M82" s="275"/>
      <c r="N82" s="272"/>
    </row>
    <row r="83" spans="1:14" x14ac:dyDescent="0.25">
      <c r="A83" s="109"/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</row>
    <row r="84" spans="1:14" x14ac:dyDescent="0.25">
      <c r="A84" s="109"/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</row>
    <row r="85" spans="1:14" x14ac:dyDescent="0.25">
      <c r="A85" s="109"/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</row>
    <row r="86" spans="1:14" x14ac:dyDescent="0.25">
      <c r="A86" s="109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</row>
    <row r="87" spans="1:14" x14ac:dyDescent="0.25">
      <c r="A87" s="109"/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</row>
    <row r="88" spans="1:14" x14ac:dyDescent="0.25">
      <c r="A88" s="273"/>
      <c r="B88" s="274"/>
      <c r="C88" s="274"/>
      <c r="D88" s="298"/>
      <c r="E88" s="276"/>
      <c r="F88" s="277"/>
      <c r="G88" s="277"/>
      <c r="H88" s="278"/>
      <c r="I88" s="278"/>
      <c r="J88" s="298"/>
      <c r="K88" s="274"/>
      <c r="L88" s="280"/>
      <c r="M88" s="275"/>
      <c r="N88" s="272"/>
    </row>
    <row r="89" spans="1:14" x14ac:dyDescent="0.25">
      <c r="A89" s="273"/>
      <c r="B89" s="274"/>
      <c r="C89" s="274"/>
      <c r="D89" s="275"/>
      <c r="E89" s="276"/>
      <c r="F89" s="277"/>
      <c r="G89" s="282"/>
      <c r="H89" s="278"/>
      <c r="I89" s="278"/>
      <c r="J89" s="275"/>
      <c r="K89" s="279"/>
      <c r="L89" s="280"/>
      <c r="M89" s="298"/>
      <c r="N89" s="272"/>
    </row>
    <row r="90" spans="1:14" x14ac:dyDescent="0.25">
      <c r="A90" s="109"/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</row>
    <row r="91" spans="1:14" s="180" customFormat="1" ht="36" customHeight="1" x14ac:dyDescent="0.25">
      <c r="A91" s="273"/>
      <c r="B91" s="274"/>
      <c r="C91" s="274"/>
      <c r="D91" s="275"/>
      <c r="E91" s="276"/>
      <c r="F91" s="277"/>
      <c r="G91" s="277"/>
      <c r="H91" s="278"/>
      <c r="I91" s="278"/>
      <c r="J91" s="275"/>
      <c r="K91" s="279"/>
      <c r="L91" s="316"/>
      <c r="M91" s="275"/>
      <c r="N91" s="272"/>
    </row>
    <row r="92" spans="1:14" x14ac:dyDescent="0.25">
      <c r="A92" s="273"/>
      <c r="B92" s="274"/>
      <c r="C92" s="274"/>
      <c r="D92" s="275"/>
      <c r="E92" s="276"/>
      <c r="F92" s="277"/>
      <c r="G92" s="282"/>
      <c r="H92" s="278"/>
      <c r="I92" s="278"/>
      <c r="J92" s="275"/>
      <c r="K92" s="279"/>
      <c r="L92" s="280"/>
      <c r="M92" s="275"/>
      <c r="N92" s="272"/>
    </row>
    <row r="93" spans="1:14" x14ac:dyDescent="0.25">
      <c r="A93" s="273"/>
      <c r="B93" s="274"/>
      <c r="C93" s="274"/>
      <c r="D93" s="275"/>
      <c r="E93" s="276"/>
      <c r="F93" s="277"/>
      <c r="G93" s="282"/>
      <c r="H93" s="278"/>
      <c r="I93" s="278"/>
      <c r="J93" s="275"/>
      <c r="K93" s="279"/>
      <c r="L93" s="280"/>
      <c r="M93" s="275"/>
      <c r="N93" s="272"/>
    </row>
    <row r="94" spans="1:14" x14ac:dyDescent="0.25">
      <c r="A94" s="273"/>
      <c r="B94" s="274"/>
      <c r="C94" s="274"/>
      <c r="D94" s="275"/>
      <c r="E94" s="276"/>
      <c r="F94" s="277"/>
      <c r="G94" s="282"/>
      <c r="H94" s="278"/>
      <c r="I94" s="278"/>
      <c r="J94" s="275"/>
      <c r="K94" s="279"/>
      <c r="L94" s="280"/>
      <c r="M94" s="275"/>
      <c r="N94" s="272"/>
    </row>
    <row r="95" spans="1:14" x14ac:dyDescent="0.25">
      <c r="A95" s="109"/>
      <c r="B95" s="109"/>
      <c r="C95" s="109"/>
      <c r="D95" s="324"/>
      <c r="E95" s="109"/>
      <c r="F95" s="109"/>
      <c r="G95" s="109"/>
      <c r="H95" s="109"/>
      <c r="I95" s="109"/>
      <c r="J95" s="109"/>
      <c r="K95" s="109"/>
      <c r="L95" s="109"/>
      <c r="M95" s="109"/>
      <c r="N95" s="109"/>
    </row>
  </sheetData>
  <mergeCells count="4">
    <mergeCell ref="A10:E10"/>
    <mergeCell ref="B19:D19"/>
    <mergeCell ref="A41:B41"/>
    <mergeCell ref="A42:B42"/>
  </mergeCells>
  <pageMargins left="0.7" right="0.7" top="0.75" bottom="0.75" header="0.3" footer="0.3"/>
  <pageSetup paperSize="9" scale="7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54273" r:id="rId4">
          <objectPr defaultSize="0" autoPict="0" r:id="rId5">
            <anchor moveWithCells="1" sizeWithCells="1">
              <from>
                <xdr:col>2</xdr:col>
                <xdr:colOff>304800</xdr:colOff>
                <xdr:row>5</xdr:row>
                <xdr:rowOff>114300</xdr:rowOff>
              </from>
              <to>
                <xdr:col>2</xdr:col>
                <xdr:colOff>1343025</xdr:colOff>
                <xdr:row>9</xdr:row>
                <xdr:rowOff>0</xdr:rowOff>
              </to>
            </anchor>
          </objectPr>
        </oleObject>
      </mc:Choice>
      <mc:Fallback>
        <oleObject progId="Word.Picture.8" shapeId="54273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N90"/>
  <sheetViews>
    <sheetView workbookViewId="0">
      <selection sqref="A1:XFD1048576"/>
    </sheetView>
  </sheetViews>
  <sheetFormatPr baseColWidth="10" defaultRowHeight="15" x14ac:dyDescent="0.25"/>
  <cols>
    <col min="1" max="1" width="30.140625" customWidth="1"/>
    <col min="2" max="2" width="28.42578125" customWidth="1"/>
    <col min="3" max="3" width="28.140625" customWidth="1"/>
    <col min="4" max="4" width="24" customWidth="1"/>
    <col min="5" max="5" width="1.140625" customWidth="1"/>
  </cols>
  <sheetData>
    <row r="4" spans="1:5" x14ac:dyDescent="0.25">
      <c r="A4" s="5"/>
      <c r="B4" s="5"/>
      <c r="C4" s="5"/>
      <c r="D4" s="5"/>
      <c r="E4" s="5"/>
    </row>
    <row r="5" spans="1:5" x14ac:dyDescent="0.25">
      <c r="A5" s="5"/>
      <c r="B5" s="5"/>
      <c r="C5" s="5"/>
      <c r="D5" s="5"/>
      <c r="E5" s="5"/>
    </row>
    <row r="6" spans="1:5" x14ac:dyDescent="0.25">
      <c r="A6" s="5"/>
      <c r="B6" s="5"/>
      <c r="C6" s="5"/>
      <c r="D6" s="5"/>
      <c r="E6" s="5"/>
    </row>
    <row r="7" spans="1:5" x14ac:dyDescent="0.25">
      <c r="A7" s="206"/>
      <c r="B7" s="206"/>
      <c r="C7" s="206"/>
      <c r="D7" s="206"/>
      <c r="E7" s="206"/>
    </row>
    <row r="8" spans="1:5" x14ac:dyDescent="0.25">
      <c r="A8" s="206"/>
      <c r="B8" s="206"/>
      <c r="C8" s="206"/>
      <c r="D8" s="206"/>
      <c r="E8" s="206"/>
    </row>
    <row r="9" spans="1:5" ht="18.75" x14ac:dyDescent="0.3">
      <c r="A9" s="207"/>
      <c r="B9" s="208"/>
      <c r="C9" s="209"/>
      <c r="D9" s="210"/>
      <c r="E9" s="211"/>
    </row>
    <row r="10" spans="1:5" ht="22.5" x14ac:dyDescent="0.25">
      <c r="A10" s="428" t="s">
        <v>0</v>
      </c>
      <c r="B10" s="428"/>
      <c r="C10" s="428"/>
      <c r="D10" s="428"/>
      <c r="E10" s="428"/>
    </row>
    <row r="11" spans="1:5" ht="22.5" x14ac:dyDescent="0.25">
      <c r="A11" s="206"/>
      <c r="B11" s="285"/>
      <c r="C11" s="285"/>
      <c r="D11" s="285"/>
      <c r="E11" s="285"/>
    </row>
    <row r="12" spans="1:5" ht="21" x14ac:dyDescent="0.35">
      <c r="A12" s="213"/>
      <c r="B12" s="206"/>
      <c r="C12" s="214"/>
      <c r="D12" s="214"/>
      <c r="E12" s="215"/>
    </row>
    <row r="13" spans="1:5" ht="18.75" x14ac:dyDescent="0.3">
      <c r="A13" s="216" t="s">
        <v>21</v>
      </c>
      <c r="B13" s="217">
        <v>16537721.050000001</v>
      </c>
      <c r="C13" s="218"/>
      <c r="D13" s="234"/>
      <c r="E13" s="219"/>
    </row>
    <row r="14" spans="1:5" ht="18.75" x14ac:dyDescent="0.3">
      <c r="A14" s="216" t="s">
        <v>22</v>
      </c>
      <c r="B14" s="220"/>
      <c r="C14" s="218"/>
      <c r="D14" s="216"/>
      <c r="E14" s="219"/>
    </row>
    <row r="15" spans="1:5" ht="18.75" x14ac:dyDescent="0.3">
      <c r="A15" s="216" t="s">
        <v>23</v>
      </c>
      <c r="B15" s="217">
        <v>18690842.98</v>
      </c>
      <c r="C15" s="218"/>
      <c r="D15" s="218"/>
      <c r="E15" s="219"/>
    </row>
    <row r="16" spans="1:5" ht="30" customHeight="1" x14ac:dyDescent="0.3">
      <c r="A16" s="216" t="s">
        <v>24</v>
      </c>
      <c r="B16" s="220">
        <f>B13-B15</f>
        <v>-2153121.9299999997</v>
      </c>
      <c r="C16" s="216"/>
      <c r="D16" s="216"/>
      <c r="E16" s="219"/>
    </row>
    <row r="17" spans="1:5" ht="15.75" x14ac:dyDescent="0.25">
      <c r="A17" s="216"/>
      <c r="B17" s="216"/>
      <c r="C17" s="216"/>
      <c r="D17" s="221"/>
      <c r="E17" s="219"/>
    </row>
    <row r="18" spans="1:5" ht="15.75" x14ac:dyDescent="0.25">
      <c r="A18" s="222"/>
      <c r="B18" s="216"/>
      <c r="C18" s="4"/>
      <c r="D18" s="4"/>
      <c r="E18" s="219"/>
    </row>
    <row r="19" spans="1:5" ht="73.5" customHeight="1" x14ac:dyDescent="0.25">
      <c r="A19" s="283" t="s">
        <v>25</v>
      </c>
      <c r="B19" s="431" t="s">
        <v>426</v>
      </c>
      <c r="C19" s="431"/>
      <c r="D19" s="431"/>
      <c r="E19" s="219"/>
    </row>
    <row r="20" spans="1:5" ht="15.75" x14ac:dyDescent="0.25">
      <c r="A20" s="216"/>
      <c r="B20" s="4"/>
      <c r="C20" s="4"/>
      <c r="D20" s="4"/>
      <c r="E20" s="219"/>
    </row>
    <row r="21" spans="1:5" ht="15.75" x14ac:dyDescent="0.25">
      <c r="A21" s="216"/>
      <c r="B21" s="4"/>
      <c r="C21" s="4"/>
      <c r="D21" s="4"/>
      <c r="E21" s="219"/>
    </row>
    <row r="22" spans="1:5" ht="15.75" x14ac:dyDescent="0.25">
      <c r="A22" s="216"/>
      <c r="B22" s="216"/>
      <c r="C22" s="4"/>
      <c r="D22" s="4"/>
      <c r="E22" s="219"/>
    </row>
    <row r="23" spans="1:5" ht="18.75" x14ac:dyDescent="0.3">
      <c r="A23" s="223" t="s">
        <v>26</v>
      </c>
      <c r="B23" s="224"/>
      <c r="C23" s="224"/>
      <c r="D23" s="216"/>
      <c r="E23" s="219"/>
    </row>
    <row r="24" spans="1:5" ht="15.75" x14ac:dyDescent="0.25">
      <c r="A24" s="216"/>
      <c r="B24" s="216"/>
      <c r="C24" s="216"/>
      <c r="D24" s="216"/>
      <c r="E24" s="219"/>
    </row>
    <row r="25" spans="1:5" ht="18.75" x14ac:dyDescent="0.3">
      <c r="A25" s="225" t="s">
        <v>27</v>
      </c>
      <c r="B25" s="226">
        <v>7627540.1799999997</v>
      </c>
      <c r="C25" s="225" t="s">
        <v>28</v>
      </c>
      <c r="D25" s="226">
        <v>3884190</v>
      </c>
      <c r="E25" s="227"/>
    </row>
    <row r="26" spans="1:5" ht="18.75" x14ac:dyDescent="0.3">
      <c r="A26" s="225"/>
      <c r="B26" s="220"/>
      <c r="C26" s="225"/>
      <c r="D26" s="226"/>
      <c r="E26" s="228"/>
    </row>
    <row r="27" spans="1:5" ht="18.75" x14ac:dyDescent="0.3">
      <c r="A27" s="225" t="s">
        <v>29</v>
      </c>
      <c r="B27" s="226">
        <v>1144123.5</v>
      </c>
      <c r="C27" s="225" t="s">
        <v>30</v>
      </c>
      <c r="D27" s="226">
        <v>171399.72</v>
      </c>
      <c r="E27" s="229"/>
    </row>
    <row r="28" spans="1:5" ht="18.75" x14ac:dyDescent="0.3">
      <c r="A28" s="225"/>
      <c r="B28" s="225"/>
      <c r="C28" s="225"/>
      <c r="D28" s="225"/>
      <c r="E28" s="227"/>
    </row>
    <row r="29" spans="1:5" ht="18.75" x14ac:dyDescent="0.3">
      <c r="A29" s="225" t="s">
        <v>31</v>
      </c>
      <c r="B29" s="220">
        <v>3710467.65</v>
      </c>
      <c r="C29" s="226"/>
      <c r="D29" s="225"/>
      <c r="E29" s="219"/>
    </row>
    <row r="30" spans="1:5" ht="19.5" thickBot="1" x14ac:dyDescent="0.35">
      <c r="A30" s="225"/>
      <c r="B30" s="230" t="s">
        <v>32</v>
      </c>
      <c r="C30" s="231">
        <f>B25+D25+B27+B29+D27</f>
        <v>16537721.050000001</v>
      </c>
      <c r="D30" s="217"/>
      <c r="E30" s="227"/>
    </row>
    <row r="31" spans="1:5" ht="19.5" thickTop="1" x14ac:dyDescent="0.3">
      <c r="A31" s="232"/>
      <c r="B31" s="225"/>
      <c r="C31" s="217"/>
      <c r="D31" s="217"/>
      <c r="E31" s="219"/>
    </row>
    <row r="32" spans="1:5" ht="15.75" x14ac:dyDescent="0.25">
      <c r="A32" s="216"/>
      <c r="B32" s="216"/>
      <c r="C32" s="233"/>
      <c r="D32" s="216"/>
      <c r="E32" s="219"/>
    </row>
    <row r="33" spans="1:14" x14ac:dyDescent="0.25">
      <c r="A33" s="5"/>
      <c r="B33" s="271"/>
      <c r="C33" s="5"/>
      <c r="D33" s="5"/>
      <c r="E33" s="5"/>
    </row>
    <row r="34" spans="1:14" x14ac:dyDescent="0.25">
      <c r="A34" s="5"/>
      <c r="B34" s="271"/>
      <c r="C34" s="5"/>
      <c r="D34" s="5"/>
      <c r="E34" s="5"/>
    </row>
    <row r="35" spans="1:14" x14ac:dyDescent="0.25">
      <c r="A35" s="5"/>
      <c r="B35" s="271"/>
      <c r="C35" s="5"/>
      <c r="D35" s="5"/>
      <c r="E35" s="5"/>
    </row>
    <row r="36" spans="1:14" ht="18.75" x14ac:dyDescent="0.25">
      <c r="A36" s="442" t="s">
        <v>192</v>
      </c>
      <c r="B36" s="442"/>
      <c r="C36" s="5"/>
      <c r="D36" s="329" t="s">
        <v>424</v>
      </c>
      <c r="E36" s="5"/>
    </row>
    <row r="37" spans="1:14" x14ac:dyDescent="0.25">
      <c r="A37" s="427" t="s">
        <v>76</v>
      </c>
      <c r="B37" s="427"/>
      <c r="C37" s="5"/>
      <c r="D37" s="328" t="s">
        <v>425</v>
      </c>
      <c r="E37" s="5"/>
    </row>
    <row r="38" spans="1:14" x14ac:dyDescent="0.25">
      <c r="A38" s="5"/>
      <c r="B38" s="5"/>
      <c r="C38" s="5"/>
      <c r="D38" s="5"/>
      <c r="E38" s="5"/>
    </row>
    <row r="39" spans="1:14" x14ac:dyDescent="0.25">
      <c r="A39" s="5"/>
      <c r="B39" s="5"/>
      <c r="C39" s="5"/>
      <c r="D39" s="5"/>
      <c r="E39" s="5"/>
    </row>
    <row r="40" spans="1:14" x14ac:dyDescent="0.25">
      <c r="A40" s="5"/>
      <c r="B40" s="5"/>
      <c r="C40" s="5"/>
      <c r="D40" s="5"/>
      <c r="E40" s="5"/>
    </row>
    <row r="46" spans="1:14" x14ac:dyDescent="0.25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</row>
    <row r="47" spans="1:14" x14ac:dyDescent="0.25">
      <c r="A47" s="273"/>
      <c r="B47" s="274"/>
      <c r="C47" s="274"/>
      <c r="D47" s="275"/>
      <c r="E47" s="276"/>
      <c r="F47" s="277"/>
      <c r="G47" s="282"/>
      <c r="H47" s="278"/>
      <c r="I47" s="278"/>
      <c r="J47" s="275"/>
      <c r="K47" s="320"/>
      <c r="L47" s="280"/>
      <c r="M47" s="275"/>
      <c r="N47" s="272"/>
    </row>
    <row r="48" spans="1:14" s="180" customFormat="1" x14ac:dyDescent="0.25">
      <c r="A48" s="273"/>
      <c r="B48" s="274"/>
      <c r="C48" s="274"/>
      <c r="D48" s="275"/>
      <c r="E48" s="276"/>
      <c r="F48" s="277"/>
      <c r="G48" s="277"/>
      <c r="H48" s="278"/>
      <c r="I48" s="278"/>
      <c r="J48" s="275"/>
      <c r="K48" s="279"/>
      <c r="L48" s="280"/>
      <c r="M48" s="275"/>
      <c r="N48" s="272"/>
    </row>
    <row r="49" spans="1:14" s="180" customFormat="1" ht="31.5" customHeight="1" x14ac:dyDescent="0.25">
      <c r="A49" s="273"/>
      <c r="B49" s="274"/>
      <c r="C49" s="274"/>
      <c r="D49" s="275"/>
      <c r="E49" s="276"/>
      <c r="F49" s="277"/>
      <c r="G49" s="282"/>
      <c r="H49" s="278"/>
      <c r="I49" s="278"/>
      <c r="J49" s="275"/>
      <c r="K49" s="279"/>
      <c r="L49" s="317"/>
      <c r="M49" s="318"/>
      <c r="N49" s="272"/>
    </row>
    <row r="50" spans="1:14" s="180" customFormat="1" x14ac:dyDescent="0.25">
      <c r="A50" s="273"/>
      <c r="B50" s="274"/>
      <c r="C50" s="274"/>
      <c r="D50" s="275"/>
      <c r="E50" s="276"/>
      <c r="F50" s="277"/>
      <c r="G50" s="282"/>
      <c r="H50" s="278"/>
      <c r="I50" s="278"/>
      <c r="J50" s="275"/>
      <c r="K50" s="279"/>
      <c r="L50" s="317"/>
      <c r="M50" s="275"/>
      <c r="N50" s="272"/>
    </row>
    <row r="51" spans="1:14" s="180" customFormat="1" x14ac:dyDescent="0.25">
      <c r="A51" s="273"/>
      <c r="B51" s="297"/>
      <c r="C51" s="297"/>
      <c r="D51" s="298"/>
      <c r="E51" s="276"/>
      <c r="F51" s="277"/>
      <c r="G51" s="277"/>
      <c r="H51" s="286"/>
      <c r="I51" s="286"/>
      <c r="J51" s="298"/>
      <c r="K51" s="309"/>
      <c r="L51" s="310"/>
      <c r="M51" s="298"/>
      <c r="N51" s="272"/>
    </row>
    <row r="52" spans="1:14" s="5" customFormat="1" x14ac:dyDescent="0.25">
      <c r="A52" s="273"/>
      <c r="B52" s="274"/>
      <c r="C52" s="274"/>
      <c r="D52" s="275"/>
      <c r="E52" s="276"/>
      <c r="F52" s="301"/>
      <c r="G52" s="301"/>
      <c r="H52" s="278"/>
      <c r="I52" s="278"/>
      <c r="J52" s="275"/>
      <c r="K52" s="309"/>
      <c r="L52" s="310"/>
      <c r="M52" s="312"/>
      <c r="N52" s="272"/>
    </row>
    <row r="53" spans="1:14" x14ac:dyDescent="0.25">
      <c r="A53" s="109"/>
      <c r="B53" s="109"/>
      <c r="C53" s="109"/>
      <c r="D53" s="324"/>
      <c r="E53" s="109"/>
      <c r="F53" s="109"/>
      <c r="G53" s="109"/>
      <c r="H53" s="109"/>
      <c r="I53" s="109"/>
      <c r="J53" s="109"/>
      <c r="K53" s="109"/>
      <c r="L53" s="109"/>
      <c r="M53" s="109"/>
      <c r="N53" s="109"/>
    </row>
    <row r="54" spans="1:14" x14ac:dyDescent="0.25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</row>
    <row r="55" spans="1:14" x14ac:dyDescent="0.25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</row>
    <row r="56" spans="1:14" x14ac:dyDescent="0.25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</row>
    <row r="57" spans="1:14" x14ac:dyDescent="0.25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</row>
    <row r="58" spans="1:14" s="5" customFormat="1" x14ac:dyDescent="0.25">
      <c r="A58" s="273"/>
      <c r="B58" s="274"/>
      <c r="C58" s="274"/>
      <c r="D58" s="275"/>
      <c r="E58" s="276"/>
      <c r="F58" s="277"/>
      <c r="G58" s="277"/>
      <c r="H58" s="278"/>
      <c r="I58" s="278"/>
      <c r="J58" s="275"/>
      <c r="K58" s="276"/>
      <c r="L58" s="300"/>
      <c r="M58" s="275"/>
      <c r="N58" s="272"/>
    </row>
    <row r="59" spans="1:14" s="5" customFormat="1" ht="33" customHeight="1" x14ac:dyDescent="0.25">
      <c r="A59" s="273"/>
      <c r="B59" s="274"/>
      <c r="C59" s="274"/>
      <c r="D59" s="275"/>
      <c r="E59" s="276"/>
      <c r="F59" s="277"/>
      <c r="G59" s="282"/>
      <c r="H59" s="278"/>
      <c r="I59" s="278"/>
      <c r="J59" s="275"/>
      <c r="K59" s="279"/>
      <c r="L59" s="319"/>
      <c r="M59" s="275"/>
      <c r="N59" s="272"/>
    </row>
    <row r="60" spans="1:14" s="5" customFormat="1" x14ac:dyDescent="0.25">
      <c r="A60" s="273"/>
      <c r="B60" s="274"/>
      <c r="C60" s="274"/>
      <c r="D60" s="275"/>
      <c r="E60" s="276"/>
      <c r="F60" s="277"/>
      <c r="G60" s="277"/>
      <c r="H60" s="278"/>
      <c r="I60" s="278"/>
      <c r="J60" s="275"/>
      <c r="K60" s="279"/>
      <c r="L60" s="280"/>
      <c r="M60" s="275"/>
      <c r="N60" s="272"/>
    </row>
    <row r="61" spans="1:14" s="5" customFormat="1" ht="24.75" customHeight="1" x14ac:dyDescent="0.25">
      <c r="A61" s="273"/>
      <c r="B61" s="274"/>
      <c r="C61" s="274"/>
      <c r="D61" s="275"/>
      <c r="E61" s="276"/>
      <c r="F61" s="277"/>
      <c r="G61" s="282"/>
      <c r="H61" s="278"/>
      <c r="I61" s="278"/>
      <c r="J61" s="275"/>
      <c r="K61" s="279"/>
      <c r="L61" s="316"/>
      <c r="M61" s="275"/>
      <c r="N61" s="272"/>
    </row>
    <row r="62" spans="1:14" s="5" customFormat="1" x14ac:dyDescent="0.25">
      <c r="A62" s="273"/>
      <c r="B62" s="297"/>
      <c r="C62" s="297"/>
      <c r="D62" s="275"/>
      <c r="E62" s="276"/>
      <c r="F62" s="277"/>
      <c r="G62" s="277"/>
      <c r="H62" s="297"/>
      <c r="I62" s="278"/>
      <c r="J62" s="275"/>
      <c r="K62" s="309"/>
      <c r="L62" s="310"/>
      <c r="M62" s="275"/>
      <c r="N62" s="272"/>
    </row>
    <row r="63" spans="1:14" s="5" customFormat="1" x14ac:dyDescent="0.25">
      <c r="A63" s="273"/>
      <c r="B63" s="274"/>
      <c r="C63" s="274"/>
      <c r="D63" s="275"/>
      <c r="E63" s="276"/>
      <c r="F63" s="301"/>
      <c r="G63" s="301"/>
      <c r="H63" s="278"/>
      <c r="I63" s="278"/>
      <c r="J63" s="275"/>
      <c r="K63" s="309"/>
      <c r="L63" s="310"/>
      <c r="M63" s="275"/>
      <c r="N63" s="272"/>
    </row>
    <row r="64" spans="1:14" s="5" customFormat="1" x14ac:dyDescent="0.25">
      <c r="A64" s="273"/>
      <c r="B64" s="274"/>
      <c r="C64" s="274"/>
      <c r="D64" s="275"/>
      <c r="E64" s="276"/>
      <c r="F64" s="301"/>
      <c r="G64" s="301"/>
      <c r="H64" s="278"/>
      <c r="I64" s="278"/>
      <c r="J64" s="275"/>
      <c r="K64" s="309"/>
      <c r="L64" s="310"/>
      <c r="M64" s="275"/>
      <c r="N64" s="272"/>
    </row>
    <row r="65" spans="1:14" s="5" customFormat="1" x14ac:dyDescent="0.25">
      <c r="A65" s="273"/>
      <c r="B65" s="274"/>
      <c r="C65" s="274"/>
      <c r="D65" s="275"/>
      <c r="E65" s="276"/>
      <c r="F65" s="277"/>
      <c r="G65" s="277"/>
      <c r="H65" s="278"/>
      <c r="I65" s="278"/>
      <c r="J65" s="298"/>
      <c r="K65" s="276"/>
      <c r="L65" s="303"/>
      <c r="M65" s="308"/>
      <c r="N65" s="272"/>
    </row>
    <row r="66" spans="1:14" s="5" customFormat="1" x14ac:dyDescent="0.25">
      <c r="A66" s="273"/>
      <c r="B66" s="274"/>
      <c r="C66" s="274"/>
      <c r="D66" s="275"/>
      <c r="E66" s="276"/>
      <c r="F66" s="277"/>
      <c r="G66" s="282"/>
      <c r="H66" s="278"/>
      <c r="I66" s="278"/>
      <c r="J66" s="298"/>
      <c r="K66" s="305"/>
      <c r="L66" s="303"/>
      <c r="M66" s="308"/>
      <c r="N66" s="272"/>
    </row>
    <row r="67" spans="1:14" s="5" customFormat="1" x14ac:dyDescent="0.25">
      <c r="A67" s="273"/>
      <c r="B67" s="274"/>
      <c r="C67" s="274"/>
      <c r="D67" s="275"/>
      <c r="E67" s="276"/>
      <c r="F67" s="277"/>
      <c r="G67" s="282"/>
      <c r="H67" s="278"/>
      <c r="I67" s="278"/>
      <c r="J67" s="298"/>
      <c r="K67" s="305"/>
      <c r="L67" s="303"/>
      <c r="M67" s="308"/>
      <c r="N67" s="272"/>
    </row>
    <row r="68" spans="1:14" x14ac:dyDescent="0.25">
      <c r="A68" s="109"/>
      <c r="B68" s="109"/>
      <c r="C68" s="109"/>
      <c r="D68" s="324"/>
      <c r="E68" s="109"/>
      <c r="F68" s="109"/>
      <c r="G68" s="109"/>
      <c r="H68" s="109"/>
      <c r="I68" s="109"/>
      <c r="J68" s="109"/>
      <c r="K68" s="109"/>
      <c r="L68" s="109"/>
      <c r="M68" s="109"/>
      <c r="N68" s="109"/>
    </row>
    <row r="69" spans="1:14" x14ac:dyDescent="0.25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</row>
    <row r="70" spans="1:14" x14ac:dyDescent="0.25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</row>
    <row r="71" spans="1:14" x14ac:dyDescent="0.25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</row>
    <row r="72" spans="1:14" x14ac:dyDescent="0.25">
      <c r="A72" s="109"/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</row>
    <row r="73" spans="1:14" s="5" customFormat="1" x14ac:dyDescent="0.25">
      <c r="A73" s="273"/>
      <c r="B73" s="274"/>
      <c r="C73" s="274"/>
      <c r="D73" s="275"/>
      <c r="E73" s="276"/>
      <c r="F73" s="277"/>
      <c r="G73" s="282"/>
      <c r="H73" s="278"/>
      <c r="I73" s="278"/>
      <c r="J73" s="275"/>
      <c r="K73" s="298"/>
      <c r="L73" s="313"/>
      <c r="M73" s="314"/>
      <c r="N73" s="272"/>
    </row>
    <row r="74" spans="1:14" s="5" customFormat="1" x14ac:dyDescent="0.25">
      <c r="A74" s="273"/>
      <c r="B74" s="274"/>
      <c r="C74" s="274"/>
      <c r="D74" s="275"/>
      <c r="E74" s="276"/>
      <c r="F74" s="277"/>
      <c r="G74" s="277"/>
      <c r="H74" s="278"/>
      <c r="I74" s="278"/>
      <c r="J74" s="275"/>
      <c r="K74" s="279"/>
      <c r="L74" s="315"/>
      <c r="M74" s="298"/>
      <c r="N74" s="272"/>
    </row>
    <row r="75" spans="1:14" s="5" customFormat="1" x14ac:dyDescent="0.25">
      <c r="A75" s="273"/>
      <c r="B75" s="274"/>
      <c r="C75" s="274"/>
      <c r="D75" s="275"/>
      <c r="E75" s="276"/>
      <c r="F75" s="277"/>
      <c r="G75" s="277"/>
      <c r="H75" s="278"/>
      <c r="I75" s="278"/>
      <c r="J75" s="275"/>
      <c r="K75" s="279"/>
      <c r="L75" s="315"/>
      <c r="M75" s="298"/>
      <c r="N75" s="272"/>
    </row>
    <row r="76" spans="1:14" s="5" customFormat="1" x14ac:dyDescent="0.25">
      <c r="A76" s="273"/>
      <c r="B76" s="274"/>
      <c r="C76" s="274"/>
      <c r="D76" s="275"/>
      <c r="E76" s="276"/>
      <c r="F76" s="277"/>
      <c r="G76" s="277"/>
      <c r="H76" s="278"/>
      <c r="I76" s="278"/>
      <c r="J76" s="275"/>
      <c r="K76" s="279"/>
      <c r="L76" s="280"/>
      <c r="M76" s="275"/>
      <c r="N76" s="272"/>
    </row>
    <row r="77" spans="1:14" s="5" customFormat="1" x14ac:dyDescent="0.25">
      <c r="A77" s="273"/>
      <c r="B77" s="274"/>
      <c r="C77" s="274"/>
      <c r="D77" s="275"/>
      <c r="E77" s="276"/>
      <c r="F77" s="277"/>
      <c r="G77" s="277"/>
      <c r="H77" s="278"/>
      <c r="I77" s="278"/>
      <c r="J77" s="275"/>
      <c r="K77" s="279"/>
      <c r="L77" s="280"/>
      <c r="M77" s="275"/>
      <c r="N77" s="272"/>
    </row>
    <row r="78" spans="1:14" x14ac:dyDescent="0.25">
      <c r="A78" s="109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</row>
    <row r="79" spans="1:14" x14ac:dyDescent="0.25">
      <c r="A79" s="109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</row>
    <row r="80" spans="1:14" x14ac:dyDescent="0.25">
      <c r="A80" s="109"/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</row>
    <row r="81" spans="1:14" x14ac:dyDescent="0.25">
      <c r="A81" s="109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</row>
    <row r="82" spans="1:14" x14ac:dyDescent="0.25">
      <c r="A82" s="109"/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</row>
    <row r="83" spans="1:14" s="5" customFormat="1" x14ac:dyDescent="0.25">
      <c r="A83" s="273"/>
      <c r="B83" s="274"/>
      <c r="C83" s="274"/>
      <c r="D83" s="298"/>
      <c r="E83" s="276"/>
      <c r="F83" s="277"/>
      <c r="G83" s="277"/>
      <c r="H83" s="278"/>
      <c r="I83" s="278"/>
      <c r="J83" s="298"/>
      <c r="K83" s="274"/>
      <c r="L83" s="280"/>
      <c r="M83" s="275"/>
      <c r="N83" s="272"/>
    </row>
    <row r="84" spans="1:14" s="5" customFormat="1" x14ac:dyDescent="0.25">
      <c r="A84" s="273"/>
      <c r="B84" s="274"/>
      <c r="C84" s="274"/>
      <c r="D84" s="275"/>
      <c r="E84" s="276"/>
      <c r="F84" s="277"/>
      <c r="G84" s="282"/>
      <c r="H84" s="278"/>
      <c r="I84" s="278"/>
      <c r="J84" s="275"/>
      <c r="K84" s="279"/>
      <c r="L84" s="280"/>
      <c r="M84" s="298"/>
      <c r="N84" s="272"/>
    </row>
    <row r="85" spans="1:14" x14ac:dyDescent="0.25">
      <c r="A85" s="109"/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</row>
    <row r="86" spans="1:14" s="180" customFormat="1" ht="36" customHeight="1" x14ac:dyDescent="0.25">
      <c r="A86" s="273"/>
      <c r="B86" s="274"/>
      <c r="C86" s="274"/>
      <c r="D86" s="275"/>
      <c r="E86" s="276"/>
      <c r="F86" s="277"/>
      <c r="G86" s="277"/>
      <c r="H86" s="278"/>
      <c r="I86" s="278"/>
      <c r="J86" s="275"/>
      <c r="K86" s="279"/>
      <c r="L86" s="316"/>
      <c r="M86" s="275"/>
      <c r="N86" s="272"/>
    </row>
    <row r="87" spans="1:14" s="5" customFormat="1" x14ac:dyDescent="0.25">
      <c r="A87" s="273"/>
      <c r="B87" s="274"/>
      <c r="C87" s="274"/>
      <c r="D87" s="275"/>
      <c r="E87" s="276"/>
      <c r="F87" s="277"/>
      <c r="G87" s="282"/>
      <c r="H87" s="278"/>
      <c r="I87" s="278"/>
      <c r="J87" s="275"/>
      <c r="K87" s="279"/>
      <c r="L87" s="280"/>
      <c r="M87" s="275"/>
      <c r="N87" s="272"/>
    </row>
    <row r="88" spans="1:14" s="5" customFormat="1" x14ac:dyDescent="0.25">
      <c r="A88" s="273"/>
      <c r="B88" s="274"/>
      <c r="C88" s="274"/>
      <c r="D88" s="275"/>
      <c r="E88" s="276"/>
      <c r="F88" s="277"/>
      <c r="G88" s="282"/>
      <c r="H88" s="278"/>
      <c r="I88" s="278"/>
      <c r="J88" s="275"/>
      <c r="K88" s="279"/>
      <c r="L88" s="280"/>
      <c r="M88" s="275"/>
      <c r="N88" s="272"/>
    </row>
    <row r="89" spans="1:14" s="5" customFormat="1" x14ac:dyDescent="0.25">
      <c r="A89" s="273"/>
      <c r="B89" s="274"/>
      <c r="C89" s="274"/>
      <c r="D89" s="275"/>
      <c r="E89" s="276"/>
      <c r="F89" s="277"/>
      <c r="G89" s="282"/>
      <c r="H89" s="278"/>
      <c r="I89" s="278"/>
      <c r="J89" s="275"/>
      <c r="K89" s="279"/>
      <c r="L89" s="280"/>
      <c r="M89" s="275"/>
      <c r="N89" s="272"/>
    </row>
    <row r="90" spans="1:14" x14ac:dyDescent="0.25">
      <c r="A90" s="109"/>
      <c r="B90" s="109"/>
      <c r="C90" s="109"/>
      <c r="D90" s="324"/>
      <c r="E90" s="109"/>
      <c r="F90" s="109"/>
      <c r="G90" s="109"/>
      <c r="H90" s="109"/>
      <c r="I90" s="109"/>
      <c r="J90" s="109"/>
      <c r="K90" s="109"/>
      <c r="L90" s="109"/>
      <c r="M90" s="109"/>
      <c r="N90" s="109"/>
    </row>
  </sheetData>
  <mergeCells count="4">
    <mergeCell ref="A10:E10"/>
    <mergeCell ref="B19:D19"/>
    <mergeCell ref="A36:B36"/>
    <mergeCell ref="A37:B37"/>
  </mergeCells>
  <pageMargins left="0.7" right="0.7" top="0.75" bottom="0.75" header="0.3" footer="0.3"/>
  <pageSetup paperSize="9" scale="7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52225" r:id="rId4">
          <objectPr defaultSize="0" autoPict="0" r:id="rId5">
            <anchor moveWithCells="1" sizeWithCells="1">
              <from>
                <xdr:col>2</xdr:col>
                <xdr:colOff>304800</xdr:colOff>
                <xdr:row>5</xdr:row>
                <xdr:rowOff>114300</xdr:rowOff>
              </from>
              <to>
                <xdr:col>2</xdr:col>
                <xdr:colOff>1343025</xdr:colOff>
                <xdr:row>9</xdr:row>
                <xdr:rowOff>0</xdr:rowOff>
              </to>
            </anchor>
          </objectPr>
        </oleObject>
      </mc:Choice>
      <mc:Fallback>
        <oleObject progId="Word.Picture.8" shapeId="522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2"/>
  <sheetViews>
    <sheetView topLeftCell="A73" zoomScale="73" zoomScaleNormal="73" zoomScalePageLayoutView="78" workbookViewId="0">
      <selection activeCell="N88" sqref="N88"/>
    </sheetView>
  </sheetViews>
  <sheetFormatPr baseColWidth="10" defaultRowHeight="15" x14ac:dyDescent="0.25"/>
  <cols>
    <col min="1" max="1" width="19.42578125" customWidth="1"/>
    <col min="2" max="2" width="30.28515625" customWidth="1"/>
    <col min="3" max="3" width="35.42578125" customWidth="1"/>
    <col min="4" max="4" width="20" customWidth="1"/>
    <col min="6" max="6" width="15.5703125" customWidth="1"/>
    <col min="7" max="7" width="14.140625" customWidth="1"/>
    <col min="8" max="8" width="8.42578125" customWidth="1"/>
    <col min="9" max="9" width="9.42578125" customWidth="1"/>
    <col min="10" max="10" width="19.28515625" customWidth="1"/>
    <col min="11" max="11" width="13.140625" customWidth="1"/>
    <col min="12" max="12" width="22.7109375" customWidth="1"/>
    <col min="13" max="13" width="19.42578125" customWidth="1"/>
    <col min="14" max="14" width="14.28515625" customWidth="1"/>
  </cols>
  <sheetData>
    <row r="1" spans="1:14" s="5" customFormat="1" ht="30.75" customHeight="1" x14ac:dyDescent="0.3">
      <c r="A1" s="110"/>
      <c r="B1" s="111"/>
      <c r="C1" s="112"/>
      <c r="D1" s="113"/>
      <c r="E1" s="114"/>
      <c r="F1" s="115"/>
      <c r="G1" s="116"/>
      <c r="H1" s="114"/>
      <c r="I1" s="114"/>
      <c r="J1" s="117"/>
      <c r="K1" s="118"/>
      <c r="L1" s="119"/>
      <c r="M1" s="114"/>
      <c r="N1" s="114"/>
    </row>
    <row r="2" spans="1:14" s="5" customFormat="1" ht="30.75" customHeight="1" x14ac:dyDescent="0.25">
      <c r="A2" s="10"/>
      <c r="B2" s="120"/>
      <c r="C2" s="121"/>
      <c r="D2" s="122"/>
      <c r="E2" s="38"/>
      <c r="F2" s="123"/>
      <c r="G2" s="124"/>
      <c r="H2" s="38"/>
      <c r="I2" s="38"/>
      <c r="J2" s="121"/>
      <c r="K2" s="125"/>
      <c r="L2" s="126"/>
      <c r="M2" s="38"/>
      <c r="N2" s="38"/>
    </row>
    <row r="3" spans="1:14" s="5" customFormat="1" ht="28.5" customHeight="1" x14ac:dyDescent="0.25">
      <c r="A3" s="419" t="s">
        <v>0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</row>
    <row r="4" spans="1:14" s="5" customFormat="1" ht="28.5" customHeight="1" x14ac:dyDescent="0.25"/>
    <row r="5" spans="1:14" s="5" customFormat="1" ht="28.5" customHeight="1" x14ac:dyDescent="0.25"/>
    <row r="6" spans="1:14" ht="32.25" customHeight="1" x14ac:dyDescent="0.25">
      <c r="A6" s="10" t="s">
        <v>117</v>
      </c>
      <c r="B6" s="17"/>
      <c r="C6" s="36"/>
      <c r="D6" s="37"/>
      <c r="E6" s="38"/>
      <c r="F6" s="18"/>
      <c r="G6" s="38"/>
      <c r="H6" s="38"/>
      <c r="I6" s="38"/>
      <c r="J6" s="61"/>
      <c r="K6" s="19"/>
      <c r="L6" s="20"/>
      <c r="M6" s="21"/>
      <c r="N6" s="21"/>
    </row>
    <row r="7" spans="1:14" ht="24.75" customHeight="1" x14ac:dyDescent="0.25">
      <c r="A7" s="39"/>
      <c r="B7" s="7"/>
      <c r="C7" s="2"/>
      <c r="D7" s="11"/>
      <c r="E7" s="1"/>
      <c r="F7" s="9"/>
      <c r="G7" s="3"/>
      <c r="H7" s="1"/>
      <c r="I7" s="1"/>
      <c r="J7" s="60"/>
      <c r="K7" s="16"/>
      <c r="L7" s="56"/>
      <c r="M7" s="13"/>
      <c r="N7" s="13"/>
    </row>
    <row r="8" spans="1:14" ht="24.75" customHeight="1" x14ac:dyDescent="0.25">
      <c r="A8" s="12"/>
      <c r="B8" s="22" t="s">
        <v>187</v>
      </c>
      <c r="C8" s="15"/>
      <c r="D8" s="35"/>
      <c r="E8" s="13"/>
      <c r="F8" s="14"/>
      <c r="G8" s="40"/>
      <c r="H8" s="420"/>
      <c r="I8" s="420"/>
      <c r="J8" s="59"/>
      <c r="K8" s="16"/>
      <c r="L8" s="56"/>
      <c r="M8" s="13"/>
      <c r="N8" s="13"/>
    </row>
    <row r="9" spans="1:14" ht="42" customHeight="1" x14ac:dyDescent="0.25">
      <c r="A9" s="76" t="s">
        <v>1</v>
      </c>
      <c r="B9" s="77" t="s">
        <v>2</v>
      </c>
      <c r="C9" s="78" t="s">
        <v>3</v>
      </c>
      <c r="D9" s="79" t="s">
        <v>4</v>
      </c>
      <c r="E9" s="80" t="s">
        <v>5</v>
      </c>
      <c r="F9" s="81" t="s">
        <v>6</v>
      </c>
      <c r="G9" s="77" t="s">
        <v>7</v>
      </c>
      <c r="H9" s="82" t="s">
        <v>8</v>
      </c>
      <c r="I9" s="83" t="s">
        <v>10</v>
      </c>
      <c r="J9" s="84" t="s">
        <v>9</v>
      </c>
      <c r="K9" s="85" t="s">
        <v>13</v>
      </c>
      <c r="L9" s="77" t="s">
        <v>14</v>
      </c>
      <c r="M9" s="82" t="s">
        <v>15</v>
      </c>
      <c r="N9" s="77" t="s">
        <v>16</v>
      </c>
    </row>
    <row r="10" spans="1:14" ht="42" customHeight="1" x14ac:dyDescent="0.25">
      <c r="A10" s="100" t="s">
        <v>70</v>
      </c>
      <c r="B10" s="101" t="s">
        <v>62</v>
      </c>
      <c r="C10" s="101" t="s">
        <v>60</v>
      </c>
      <c r="D10" s="63">
        <v>94985.1</v>
      </c>
      <c r="E10" s="102" t="s">
        <v>44</v>
      </c>
      <c r="F10" s="103">
        <v>43822</v>
      </c>
      <c r="G10" s="104">
        <v>43822</v>
      </c>
      <c r="H10" s="102"/>
      <c r="I10" s="105"/>
      <c r="J10" s="63">
        <f t="shared" ref="J10:J26" si="0">D10-H10</f>
        <v>94985.1</v>
      </c>
      <c r="K10" s="102" t="s">
        <v>19</v>
      </c>
      <c r="L10" s="62" t="s">
        <v>20</v>
      </c>
      <c r="M10" s="63">
        <v>94985.1</v>
      </c>
      <c r="N10" s="90" t="s">
        <v>155</v>
      </c>
    </row>
    <row r="11" spans="1:14" ht="42" customHeight="1" x14ac:dyDescent="0.25">
      <c r="A11" s="100" t="s">
        <v>69</v>
      </c>
      <c r="B11" s="101" t="s">
        <v>62</v>
      </c>
      <c r="C11" s="101" t="s">
        <v>60</v>
      </c>
      <c r="D11" s="63">
        <v>250974.9</v>
      </c>
      <c r="E11" s="102" t="s">
        <v>44</v>
      </c>
      <c r="F11" s="103">
        <v>43822</v>
      </c>
      <c r="G11" s="104">
        <v>43822</v>
      </c>
      <c r="H11" s="102"/>
      <c r="I11" s="105"/>
      <c r="J11" s="63">
        <f t="shared" si="0"/>
        <v>250974.9</v>
      </c>
      <c r="K11" s="102" t="s">
        <v>19</v>
      </c>
      <c r="L11" s="62" t="s">
        <v>20</v>
      </c>
      <c r="M11" s="63">
        <v>250974.9</v>
      </c>
      <c r="N11" s="90" t="s">
        <v>155</v>
      </c>
    </row>
    <row r="12" spans="1:14" ht="42" customHeight="1" x14ac:dyDescent="0.25">
      <c r="A12" s="100" t="s">
        <v>68</v>
      </c>
      <c r="B12" s="101" t="s">
        <v>62</v>
      </c>
      <c r="C12" s="101" t="s">
        <v>60</v>
      </c>
      <c r="D12" s="63">
        <v>125047.8</v>
      </c>
      <c r="E12" s="102" t="s">
        <v>44</v>
      </c>
      <c r="F12" s="103">
        <v>43825</v>
      </c>
      <c r="G12" s="104">
        <v>43825</v>
      </c>
      <c r="H12" s="102"/>
      <c r="I12" s="105"/>
      <c r="J12" s="63">
        <f t="shared" si="0"/>
        <v>125047.8</v>
      </c>
      <c r="K12" s="102" t="s">
        <v>19</v>
      </c>
      <c r="L12" s="62" t="s">
        <v>20</v>
      </c>
      <c r="M12" s="63">
        <v>125047.8</v>
      </c>
      <c r="N12" s="90" t="s">
        <v>155</v>
      </c>
    </row>
    <row r="13" spans="1:14" ht="42" customHeight="1" x14ac:dyDescent="0.25">
      <c r="A13" s="100" t="s">
        <v>67</v>
      </c>
      <c r="B13" s="101" t="s">
        <v>62</v>
      </c>
      <c r="C13" s="101" t="s">
        <v>60</v>
      </c>
      <c r="D13" s="63">
        <v>15598.98</v>
      </c>
      <c r="E13" s="102" t="s">
        <v>44</v>
      </c>
      <c r="F13" s="103">
        <v>43826</v>
      </c>
      <c r="G13" s="104">
        <v>43826</v>
      </c>
      <c r="H13" s="102"/>
      <c r="I13" s="105"/>
      <c r="J13" s="63">
        <f t="shared" si="0"/>
        <v>15598.98</v>
      </c>
      <c r="K13" s="102" t="s">
        <v>19</v>
      </c>
      <c r="L13" s="62" t="s">
        <v>20</v>
      </c>
      <c r="M13" s="63">
        <v>15598.98</v>
      </c>
      <c r="N13" s="90" t="s">
        <v>155</v>
      </c>
    </row>
    <row r="14" spans="1:14" ht="42" customHeight="1" x14ac:dyDescent="0.25">
      <c r="A14" s="100" t="s">
        <v>66</v>
      </c>
      <c r="B14" s="101" t="s">
        <v>62</v>
      </c>
      <c r="C14" s="101" t="s">
        <v>60</v>
      </c>
      <c r="D14" s="63">
        <v>227642.18</v>
      </c>
      <c r="E14" s="102" t="s">
        <v>44</v>
      </c>
      <c r="F14" s="103">
        <v>43850</v>
      </c>
      <c r="G14" s="104">
        <v>43850</v>
      </c>
      <c r="H14" s="102"/>
      <c r="I14" s="105"/>
      <c r="J14" s="63">
        <f t="shared" si="0"/>
        <v>227642.18</v>
      </c>
      <c r="K14" s="102" t="s">
        <v>19</v>
      </c>
      <c r="L14" s="62" t="s">
        <v>20</v>
      </c>
      <c r="M14" s="63">
        <v>227642.18</v>
      </c>
      <c r="N14" s="90" t="s">
        <v>155</v>
      </c>
    </row>
    <row r="15" spans="1:14" ht="42" customHeight="1" x14ac:dyDescent="0.25">
      <c r="A15" s="100" t="s">
        <v>65</v>
      </c>
      <c r="B15" s="101" t="s">
        <v>62</v>
      </c>
      <c r="C15" s="101" t="s">
        <v>60</v>
      </c>
      <c r="D15" s="63">
        <v>81717.3</v>
      </c>
      <c r="E15" s="102" t="s">
        <v>44</v>
      </c>
      <c r="F15" s="103">
        <v>43850</v>
      </c>
      <c r="G15" s="104">
        <v>43850</v>
      </c>
      <c r="H15" s="102"/>
      <c r="I15" s="105"/>
      <c r="J15" s="63">
        <f t="shared" si="0"/>
        <v>81717.3</v>
      </c>
      <c r="K15" s="102" t="s">
        <v>19</v>
      </c>
      <c r="L15" s="62" t="s">
        <v>20</v>
      </c>
      <c r="M15" s="63">
        <v>81717.3</v>
      </c>
      <c r="N15" s="90" t="s">
        <v>155</v>
      </c>
    </row>
    <row r="16" spans="1:14" ht="42" customHeight="1" x14ac:dyDescent="0.25">
      <c r="A16" s="100" t="s">
        <v>33</v>
      </c>
      <c r="B16" s="101" t="s">
        <v>62</v>
      </c>
      <c r="C16" s="101" t="s">
        <v>60</v>
      </c>
      <c r="D16" s="63">
        <v>332692.2</v>
      </c>
      <c r="E16" s="102" t="s">
        <v>44</v>
      </c>
      <c r="F16" s="103">
        <v>43881</v>
      </c>
      <c r="G16" s="104">
        <v>43881</v>
      </c>
      <c r="H16" s="102"/>
      <c r="I16" s="105"/>
      <c r="J16" s="63">
        <f t="shared" si="0"/>
        <v>332692.2</v>
      </c>
      <c r="K16" s="102" t="s">
        <v>19</v>
      </c>
      <c r="L16" s="62" t="s">
        <v>20</v>
      </c>
      <c r="M16" s="63">
        <v>332692.2</v>
      </c>
      <c r="N16" s="90" t="s">
        <v>155</v>
      </c>
    </row>
    <row r="17" spans="1:14" ht="42" customHeight="1" x14ac:dyDescent="0.25">
      <c r="A17" s="100" t="s">
        <v>63</v>
      </c>
      <c r="B17" s="101" t="s">
        <v>62</v>
      </c>
      <c r="C17" s="101" t="s">
        <v>60</v>
      </c>
      <c r="D17" s="63">
        <v>77994.899999999994</v>
      </c>
      <c r="E17" s="102" t="s">
        <v>44</v>
      </c>
      <c r="F17" s="103">
        <v>43882</v>
      </c>
      <c r="G17" s="104">
        <v>43882</v>
      </c>
      <c r="H17" s="102"/>
      <c r="I17" s="105"/>
      <c r="J17" s="63">
        <f t="shared" si="0"/>
        <v>77994.899999999994</v>
      </c>
      <c r="K17" s="102" t="s">
        <v>19</v>
      </c>
      <c r="L17" s="62" t="s">
        <v>20</v>
      </c>
      <c r="M17" s="63">
        <v>77994.899999999994</v>
      </c>
      <c r="N17" s="90" t="s">
        <v>155</v>
      </c>
    </row>
    <row r="18" spans="1:14" ht="42" customHeight="1" x14ac:dyDescent="0.25">
      <c r="A18" s="100" t="s">
        <v>64</v>
      </c>
      <c r="B18" s="101" t="s">
        <v>62</v>
      </c>
      <c r="C18" s="101" t="s">
        <v>60</v>
      </c>
      <c r="D18" s="63">
        <v>786642.44</v>
      </c>
      <c r="E18" s="102" t="s">
        <v>44</v>
      </c>
      <c r="F18" s="103">
        <v>44048</v>
      </c>
      <c r="G18" s="104">
        <v>44048</v>
      </c>
      <c r="H18" s="102"/>
      <c r="I18" s="105"/>
      <c r="J18" s="63">
        <f t="shared" si="0"/>
        <v>786642.44</v>
      </c>
      <c r="K18" s="102" t="s">
        <v>19</v>
      </c>
      <c r="L18" s="62" t="s">
        <v>20</v>
      </c>
      <c r="M18" s="63">
        <v>786642.44</v>
      </c>
      <c r="N18" s="90" t="s">
        <v>155</v>
      </c>
    </row>
    <row r="19" spans="1:14" ht="42" customHeight="1" x14ac:dyDescent="0.25">
      <c r="A19" s="100" t="s">
        <v>34</v>
      </c>
      <c r="B19" s="101" t="s">
        <v>36</v>
      </c>
      <c r="C19" s="101" t="s">
        <v>35</v>
      </c>
      <c r="D19" s="63">
        <v>250000</v>
      </c>
      <c r="E19" s="102" t="s">
        <v>44</v>
      </c>
      <c r="F19" s="103">
        <v>44169</v>
      </c>
      <c r="G19" s="104">
        <v>44169</v>
      </c>
      <c r="H19" s="102"/>
      <c r="I19" s="105"/>
      <c r="J19" s="63">
        <f t="shared" si="0"/>
        <v>250000</v>
      </c>
      <c r="K19" s="102" t="s">
        <v>37</v>
      </c>
      <c r="L19" s="62" t="s">
        <v>38</v>
      </c>
      <c r="M19" s="63">
        <v>150000</v>
      </c>
      <c r="N19" s="90" t="s">
        <v>155</v>
      </c>
    </row>
    <row r="20" spans="1:14" ht="42" customHeight="1" x14ac:dyDescent="0.25">
      <c r="A20" s="100" t="s">
        <v>34</v>
      </c>
      <c r="B20" s="101" t="s">
        <v>36</v>
      </c>
      <c r="C20" s="101" t="s">
        <v>35</v>
      </c>
      <c r="D20" s="63">
        <v>0</v>
      </c>
      <c r="E20" s="102" t="s">
        <v>44</v>
      </c>
      <c r="F20" s="103">
        <v>44169</v>
      </c>
      <c r="G20" s="104">
        <v>44169</v>
      </c>
      <c r="H20" s="102"/>
      <c r="I20" s="105"/>
      <c r="J20" s="63">
        <f t="shared" si="0"/>
        <v>0</v>
      </c>
      <c r="K20" s="102" t="s">
        <v>39</v>
      </c>
      <c r="L20" s="62" t="s">
        <v>40</v>
      </c>
      <c r="M20" s="63">
        <v>100000</v>
      </c>
      <c r="N20" s="90" t="s">
        <v>155</v>
      </c>
    </row>
    <row r="21" spans="1:14" ht="42" customHeight="1" x14ac:dyDescent="0.25">
      <c r="A21" s="100" t="s">
        <v>41</v>
      </c>
      <c r="B21" s="101" t="s">
        <v>42</v>
      </c>
      <c r="C21" s="101" t="s">
        <v>43</v>
      </c>
      <c r="D21" s="63">
        <v>250000</v>
      </c>
      <c r="E21" s="102" t="s">
        <v>44</v>
      </c>
      <c r="F21" s="103">
        <v>43809</v>
      </c>
      <c r="G21" s="104">
        <v>43809</v>
      </c>
      <c r="H21" s="102"/>
      <c r="I21" s="105"/>
      <c r="J21" s="63">
        <f t="shared" si="0"/>
        <v>250000</v>
      </c>
      <c r="K21" s="102" t="s">
        <v>37</v>
      </c>
      <c r="L21" s="62" t="s">
        <v>38</v>
      </c>
      <c r="M21" s="63">
        <v>150000</v>
      </c>
      <c r="N21" s="90" t="s">
        <v>155</v>
      </c>
    </row>
    <row r="22" spans="1:14" ht="42" customHeight="1" x14ac:dyDescent="0.25">
      <c r="A22" s="100" t="s">
        <v>41</v>
      </c>
      <c r="B22" s="101" t="s">
        <v>42</v>
      </c>
      <c r="C22" s="101" t="s">
        <v>43</v>
      </c>
      <c r="D22" s="63">
        <v>0</v>
      </c>
      <c r="E22" s="102" t="s">
        <v>44</v>
      </c>
      <c r="F22" s="103">
        <v>43809</v>
      </c>
      <c r="G22" s="104">
        <v>43809</v>
      </c>
      <c r="H22" s="102"/>
      <c r="I22" s="105"/>
      <c r="J22" s="63">
        <f t="shared" si="0"/>
        <v>0</v>
      </c>
      <c r="K22" s="102" t="s">
        <v>39</v>
      </c>
      <c r="L22" s="62" t="s">
        <v>40</v>
      </c>
      <c r="M22" s="63">
        <v>100000</v>
      </c>
      <c r="N22" s="90" t="s">
        <v>155</v>
      </c>
    </row>
    <row r="23" spans="1:14" ht="42" customHeight="1" x14ac:dyDescent="0.25">
      <c r="A23" s="100" t="s">
        <v>45</v>
      </c>
      <c r="B23" s="101" t="s">
        <v>42</v>
      </c>
      <c r="C23" s="101" t="s">
        <v>43</v>
      </c>
      <c r="D23" s="63">
        <v>50000</v>
      </c>
      <c r="E23" s="102" t="s">
        <v>44</v>
      </c>
      <c r="F23" s="103">
        <v>43822</v>
      </c>
      <c r="G23" s="104">
        <v>43822</v>
      </c>
      <c r="H23" s="102"/>
      <c r="I23" s="105"/>
      <c r="J23" s="63">
        <f t="shared" si="0"/>
        <v>50000</v>
      </c>
      <c r="K23" s="102" t="s">
        <v>37</v>
      </c>
      <c r="L23" s="62" t="s">
        <v>38</v>
      </c>
      <c r="M23" s="63">
        <v>30000</v>
      </c>
      <c r="N23" s="90" t="s">
        <v>155</v>
      </c>
    </row>
    <row r="24" spans="1:14" ht="36" customHeight="1" x14ac:dyDescent="0.25">
      <c r="A24" s="100" t="s">
        <v>45</v>
      </c>
      <c r="B24" s="101" t="s">
        <v>42</v>
      </c>
      <c r="C24" s="101" t="s">
        <v>43</v>
      </c>
      <c r="D24" s="106">
        <v>0</v>
      </c>
      <c r="E24" s="102" t="s">
        <v>44</v>
      </c>
      <c r="F24" s="103">
        <v>43822</v>
      </c>
      <c r="G24" s="104">
        <v>43822</v>
      </c>
      <c r="H24" s="102"/>
      <c r="I24" s="105"/>
      <c r="J24" s="63">
        <f t="shared" si="0"/>
        <v>0</v>
      </c>
      <c r="K24" s="102" t="s">
        <v>39</v>
      </c>
      <c r="L24" s="62" t="s">
        <v>40</v>
      </c>
      <c r="M24" s="63">
        <v>20000</v>
      </c>
      <c r="N24" s="90" t="s">
        <v>155</v>
      </c>
    </row>
    <row r="25" spans="1:14" ht="36" customHeight="1" x14ac:dyDescent="0.25">
      <c r="A25" s="100" t="s">
        <v>46</v>
      </c>
      <c r="B25" s="101" t="s">
        <v>42</v>
      </c>
      <c r="C25" s="101" t="s">
        <v>43</v>
      </c>
      <c r="D25" s="63">
        <v>200000</v>
      </c>
      <c r="E25" s="102" t="s">
        <v>44</v>
      </c>
      <c r="F25" s="103">
        <v>43822</v>
      </c>
      <c r="G25" s="104">
        <v>43822</v>
      </c>
      <c r="H25" s="102"/>
      <c r="I25" s="105"/>
      <c r="J25" s="63">
        <f t="shared" si="0"/>
        <v>200000</v>
      </c>
      <c r="K25" s="102" t="s">
        <v>37</v>
      </c>
      <c r="L25" s="62" t="s">
        <v>38</v>
      </c>
      <c r="M25" s="63">
        <v>125000</v>
      </c>
      <c r="N25" s="90" t="s">
        <v>155</v>
      </c>
    </row>
    <row r="26" spans="1:14" ht="36" customHeight="1" x14ac:dyDescent="0.25">
      <c r="A26" s="100" t="s">
        <v>46</v>
      </c>
      <c r="B26" s="101" t="s">
        <v>42</v>
      </c>
      <c r="C26" s="101" t="s">
        <v>43</v>
      </c>
      <c r="D26" s="63">
        <v>0</v>
      </c>
      <c r="E26" s="102" t="s">
        <v>44</v>
      </c>
      <c r="F26" s="103">
        <v>43822</v>
      </c>
      <c r="G26" s="104">
        <v>43822</v>
      </c>
      <c r="H26" s="102"/>
      <c r="I26" s="105"/>
      <c r="J26" s="63">
        <f t="shared" si="0"/>
        <v>0</v>
      </c>
      <c r="K26" s="102" t="s">
        <v>39</v>
      </c>
      <c r="L26" s="62" t="s">
        <v>40</v>
      </c>
      <c r="M26" s="63">
        <v>75000</v>
      </c>
      <c r="N26" s="90" t="s">
        <v>155</v>
      </c>
    </row>
    <row r="27" spans="1:14" ht="36" customHeight="1" x14ac:dyDescent="0.25">
      <c r="A27" s="100" t="s">
        <v>47</v>
      </c>
      <c r="B27" s="101" t="s">
        <v>42</v>
      </c>
      <c r="C27" s="101" t="s">
        <v>43</v>
      </c>
      <c r="D27" s="63">
        <v>200000</v>
      </c>
      <c r="E27" s="102" t="s">
        <v>44</v>
      </c>
      <c r="F27" s="103">
        <v>43837</v>
      </c>
      <c r="G27" s="104">
        <v>43837</v>
      </c>
      <c r="H27" s="102"/>
      <c r="I27" s="105"/>
      <c r="J27" s="63">
        <f t="shared" ref="J27:J50" si="1">D27-H27</f>
        <v>200000</v>
      </c>
      <c r="K27" s="102" t="s">
        <v>39</v>
      </c>
      <c r="L27" s="62" t="s">
        <v>40</v>
      </c>
      <c r="M27" s="63">
        <v>125000</v>
      </c>
      <c r="N27" s="90" t="s">
        <v>155</v>
      </c>
    </row>
    <row r="28" spans="1:14" ht="36" customHeight="1" x14ac:dyDescent="0.25">
      <c r="A28" s="100" t="s">
        <v>47</v>
      </c>
      <c r="B28" s="101" t="s">
        <v>42</v>
      </c>
      <c r="C28" s="101" t="s">
        <v>43</v>
      </c>
      <c r="D28" s="63">
        <v>0</v>
      </c>
      <c r="E28" s="102" t="s">
        <v>44</v>
      </c>
      <c r="F28" s="103">
        <v>43837</v>
      </c>
      <c r="G28" s="104">
        <v>43837</v>
      </c>
      <c r="H28" s="102"/>
      <c r="I28" s="105"/>
      <c r="J28" s="63">
        <f t="shared" si="1"/>
        <v>0</v>
      </c>
      <c r="K28" s="102" t="s">
        <v>39</v>
      </c>
      <c r="L28" s="62" t="s">
        <v>40</v>
      </c>
      <c r="M28" s="63">
        <v>75000</v>
      </c>
      <c r="N28" s="90" t="s">
        <v>155</v>
      </c>
    </row>
    <row r="29" spans="1:14" ht="36" customHeight="1" x14ac:dyDescent="0.25">
      <c r="A29" s="100" t="s">
        <v>48</v>
      </c>
      <c r="B29" s="101" t="s">
        <v>42</v>
      </c>
      <c r="C29" s="101" t="s">
        <v>43</v>
      </c>
      <c r="D29" s="63">
        <v>250000</v>
      </c>
      <c r="E29" s="102" t="s">
        <v>44</v>
      </c>
      <c r="F29" s="103">
        <v>43843</v>
      </c>
      <c r="G29" s="104">
        <v>43843</v>
      </c>
      <c r="H29" s="102"/>
      <c r="I29" s="105"/>
      <c r="J29" s="63">
        <f t="shared" si="1"/>
        <v>250000</v>
      </c>
      <c r="K29" s="102" t="s">
        <v>37</v>
      </c>
      <c r="L29" s="62" t="s">
        <v>38</v>
      </c>
      <c r="M29" s="63">
        <v>150000</v>
      </c>
      <c r="N29" s="90" t="s">
        <v>155</v>
      </c>
    </row>
    <row r="30" spans="1:14" ht="36" customHeight="1" x14ac:dyDescent="0.25">
      <c r="A30" s="100" t="s">
        <v>48</v>
      </c>
      <c r="B30" s="101" t="s">
        <v>42</v>
      </c>
      <c r="C30" s="101" t="s">
        <v>43</v>
      </c>
      <c r="D30" s="63">
        <v>0</v>
      </c>
      <c r="E30" s="102" t="s">
        <v>44</v>
      </c>
      <c r="F30" s="103">
        <v>43843</v>
      </c>
      <c r="G30" s="104">
        <v>43843</v>
      </c>
      <c r="H30" s="102"/>
      <c r="I30" s="105"/>
      <c r="J30" s="63">
        <f t="shared" si="1"/>
        <v>0</v>
      </c>
      <c r="K30" s="102" t="s">
        <v>39</v>
      </c>
      <c r="L30" s="62" t="s">
        <v>40</v>
      </c>
      <c r="M30" s="63">
        <v>100000</v>
      </c>
      <c r="N30" s="90" t="s">
        <v>155</v>
      </c>
    </row>
    <row r="31" spans="1:14" ht="36" customHeight="1" x14ac:dyDescent="0.25">
      <c r="A31" s="100" t="s">
        <v>49</v>
      </c>
      <c r="B31" s="101" t="s">
        <v>42</v>
      </c>
      <c r="C31" s="101" t="s">
        <v>43</v>
      </c>
      <c r="D31" s="63">
        <v>200000</v>
      </c>
      <c r="E31" s="102" t="s">
        <v>44</v>
      </c>
      <c r="F31" s="103">
        <v>43852</v>
      </c>
      <c r="G31" s="104">
        <v>43852</v>
      </c>
      <c r="H31" s="102"/>
      <c r="I31" s="105"/>
      <c r="J31" s="63">
        <f t="shared" si="1"/>
        <v>200000</v>
      </c>
      <c r="K31" s="102" t="s">
        <v>37</v>
      </c>
      <c r="L31" s="62" t="s">
        <v>38</v>
      </c>
      <c r="M31" s="63">
        <v>125000</v>
      </c>
      <c r="N31" s="90" t="s">
        <v>155</v>
      </c>
    </row>
    <row r="32" spans="1:14" ht="36" customHeight="1" x14ac:dyDescent="0.25">
      <c r="A32" s="100" t="s">
        <v>49</v>
      </c>
      <c r="B32" s="101" t="s">
        <v>42</v>
      </c>
      <c r="C32" s="101" t="s">
        <v>43</v>
      </c>
      <c r="D32" s="63">
        <v>0</v>
      </c>
      <c r="E32" s="102" t="s">
        <v>44</v>
      </c>
      <c r="F32" s="103">
        <v>43852</v>
      </c>
      <c r="G32" s="104">
        <v>43852</v>
      </c>
      <c r="H32" s="102"/>
      <c r="I32" s="105"/>
      <c r="J32" s="63">
        <f t="shared" si="1"/>
        <v>0</v>
      </c>
      <c r="K32" s="102" t="s">
        <v>39</v>
      </c>
      <c r="L32" s="62" t="s">
        <v>40</v>
      </c>
      <c r="M32" s="63">
        <v>75000</v>
      </c>
      <c r="N32" s="90" t="s">
        <v>155</v>
      </c>
    </row>
    <row r="33" spans="1:14" ht="36" customHeight="1" x14ac:dyDescent="0.25">
      <c r="A33" s="100" t="s">
        <v>50</v>
      </c>
      <c r="B33" s="101" t="s">
        <v>42</v>
      </c>
      <c r="C33" s="101" t="s">
        <v>43</v>
      </c>
      <c r="D33" s="63">
        <v>200000</v>
      </c>
      <c r="E33" s="102" t="s">
        <v>44</v>
      </c>
      <c r="F33" s="103">
        <v>43857</v>
      </c>
      <c r="G33" s="104">
        <v>43857</v>
      </c>
      <c r="H33" s="102"/>
      <c r="I33" s="105"/>
      <c r="J33" s="63">
        <f t="shared" si="1"/>
        <v>200000</v>
      </c>
      <c r="K33" s="102" t="s">
        <v>37</v>
      </c>
      <c r="L33" s="62" t="s">
        <v>38</v>
      </c>
      <c r="M33" s="63">
        <v>125000</v>
      </c>
      <c r="N33" s="90" t="s">
        <v>155</v>
      </c>
    </row>
    <row r="34" spans="1:14" ht="36" customHeight="1" x14ac:dyDescent="0.25">
      <c r="A34" s="100" t="s">
        <v>50</v>
      </c>
      <c r="B34" s="101" t="s">
        <v>42</v>
      </c>
      <c r="C34" s="101" t="s">
        <v>43</v>
      </c>
      <c r="D34" s="63">
        <v>0</v>
      </c>
      <c r="E34" s="102" t="s">
        <v>44</v>
      </c>
      <c r="F34" s="103">
        <v>43857</v>
      </c>
      <c r="G34" s="104">
        <v>43857</v>
      </c>
      <c r="H34" s="102"/>
      <c r="I34" s="105"/>
      <c r="J34" s="63">
        <f t="shared" si="1"/>
        <v>0</v>
      </c>
      <c r="K34" s="102" t="s">
        <v>39</v>
      </c>
      <c r="L34" s="62" t="s">
        <v>40</v>
      </c>
      <c r="M34" s="63">
        <v>75000</v>
      </c>
      <c r="N34" s="90" t="s">
        <v>155</v>
      </c>
    </row>
    <row r="35" spans="1:14" ht="36" customHeight="1" x14ac:dyDescent="0.25">
      <c r="A35" s="100" t="s">
        <v>51</v>
      </c>
      <c r="B35" s="101" t="s">
        <v>42</v>
      </c>
      <c r="C35" s="101" t="s">
        <v>43</v>
      </c>
      <c r="D35" s="63">
        <v>200000</v>
      </c>
      <c r="E35" s="102" t="s">
        <v>44</v>
      </c>
      <c r="F35" s="103">
        <v>43864</v>
      </c>
      <c r="G35" s="104">
        <v>43864</v>
      </c>
      <c r="H35" s="102"/>
      <c r="I35" s="105"/>
      <c r="J35" s="63">
        <f t="shared" si="1"/>
        <v>200000</v>
      </c>
      <c r="K35" s="102" t="s">
        <v>39</v>
      </c>
      <c r="L35" s="62" t="s">
        <v>38</v>
      </c>
      <c r="M35" s="63">
        <v>135000</v>
      </c>
      <c r="N35" s="90" t="s">
        <v>155</v>
      </c>
    </row>
    <row r="36" spans="1:14" ht="36" customHeight="1" x14ac:dyDescent="0.25">
      <c r="A36" s="100" t="s">
        <v>51</v>
      </c>
      <c r="B36" s="101" t="s">
        <v>42</v>
      </c>
      <c r="C36" s="101" t="s">
        <v>43</v>
      </c>
      <c r="D36" s="63">
        <v>0</v>
      </c>
      <c r="E36" s="102" t="s">
        <v>44</v>
      </c>
      <c r="F36" s="103">
        <v>43864</v>
      </c>
      <c r="G36" s="104">
        <v>43864</v>
      </c>
      <c r="H36" s="102"/>
      <c r="I36" s="105"/>
      <c r="J36" s="63">
        <f t="shared" si="1"/>
        <v>0</v>
      </c>
      <c r="K36" s="102" t="s">
        <v>39</v>
      </c>
      <c r="L36" s="62" t="s">
        <v>40</v>
      </c>
      <c r="M36" s="63">
        <v>65000</v>
      </c>
      <c r="N36" s="90" t="s">
        <v>155</v>
      </c>
    </row>
    <row r="37" spans="1:14" ht="36" customHeight="1" x14ac:dyDescent="0.25">
      <c r="A37" s="100" t="s">
        <v>52</v>
      </c>
      <c r="B37" s="101" t="s">
        <v>42</v>
      </c>
      <c r="C37" s="101" t="s">
        <v>43</v>
      </c>
      <c r="D37" s="63">
        <v>200000</v>
      </c>
      <c r="E37" s="102" t="s">
        <v>44</v>
      </c>
      <c r="F37" s="103">
        <v>43871</v>
      </c>
      <c r="G37" s="104">
        <v>43871</v>
      </c>
      <c r="H37" s="102"/>
      <c r="I37" s="105"/>
      <c r="J37" s="63">
        <f t="shared" si="1"/>
        <v>200000</v>
      </c>
      <c r="K37" s="102" t="s">
        <v>39</v>
      </c>
      <c r="L37" s="62" t="s">
        <v>38</v>
      </c>
      <c r="M37" s="63">
        <v>135000</v>
      </c>
      <c r="N37" s="90" t="s">
        <v>155</v>
      </c>
    </row>
    <row r="38" spans="1:14" ht="36" customHeight="1" x14ac:dyDescent="0.25">
      <c r="A38" s="100" t="s">
        <v>52</v>
      </c>
      <c r="B38" s="101" t="s">
        <v>42</v>
      </c>
      <c r="C38" s="101" t="s">
        <v>43</v>
      </c>
      <c r="D38" s="63">
        <v>0</v>
      </c>
      <c r="E38" s="102" t="s">
        <v>44</v>
      </c>
      <c r="F38" s="103">
        <v>43871</v>
      </c>
      <c r="G38" s="104">
        <v>43871</v>
      </c>
      <c r="H38" s="102"/>
      <c r="I38" s="105"/>
      <c r="J38" s="63">
        <f t="shared" si="1"/>
        <v>0</v>
      </c>
      <c r="K38" s="102" t="s">
        <v>39</v>
      </c>
      <c r="L38" s="62" t="s">
        <v>40</v>
      </c>
      <c r="M38" s="63">
        <v>65000</v>
      </c>
      <c r="N38" s="90" t="s">
        <v>155</v>
      </c>
    </row>
    <row r="39" spans="1:14" ht="36" customHeight="1" x14ac:dyDescent="0.25">
      <c r="A39" s="86" t="s">
        <v>53</v>
      </c>
      <c r="B39" s="73" t="s">
        <v>42</v>
      </c>
      <c r="C39" s="73" t="s">
        <v>43</v>
      </c>
      <c r="D39" s="64">
        <v>200000</v>
      </c>
      <c r="E39" s="74" t="s">
        <v>44</v>
      </c>
      <c r="F39" s="87">
        <v>43878</v>
      </c>
      <c r="G39" s="88">
        <v>43878</v>
      </c>
      <c r="H39" s="74"/>
      <c r="I39" s="107"/>
      <c r="J39" s="64">
        <f t="shared" si="1"/>
        <v>200000</v>
      </c>
      <c r="K39" s="74" t="s">
        <v>39</v>
      </c>
      <c r="L39" s="75" t="s">
        <v>38</v>
      </c>
      <c r="M39" s="63">
        <v>125000</v>
      </c>
      <c r="N39" s="90" t="s">
        <v>155</v>
      </c>
    </row>
    <row r="40" spans="1:14" ht="36" customHeight="1" x14ac:dyDescent="0.25">
      <c r="A40" s="86" t="s">
        <v>53</v>
      </c>
      <c r="B40" s="73" t="s">
        <v>42</v>
      </c>
      <c r="C40" s="73" t="s">
        <v>43</v>
      </c>
      <c r="D40" s="64">
        <v>0</v>
      </c>
      <c r="E40" s="74" t="s">
        <v>44</v>
      </c>
      <c r="F40" s="87">
        <v>43878</v>
      </c>
      <c r="G40" s="88">
        <v>43878</v>
      </c>
      <c r="H40" s="74"/>
      <c r="I40" s="107"/>
      <c r="J40" s="64">
        <f t="shared" si="1"/>
        <v>0</v>
      </c>
      <c r="K40" s="74" t="s">
        <v>39</v>
      </c>
      <c r="L40" s="75" t="s">
        <v>40</v>
      </c>
      <c r="M40" s="63">
        <v>75000</v>
      </c>
      <c r="N40" s="90" t="s">
        <v>155</v>
      </c>
    </row>
    <row r="41" spans="1:14" ht="36" customHeight="1" x14ac:dyDescent="0.25">
      <c r="A41" s="86" t="s">
        <v>54</v>
      </c>
      <c r="B41" s="73" t="s">
        <v>42</v>
      </c>
      <c r="C41" s="73" t="s">
        <v>43</v>
      </c>
      <c r="D41" s="64">
        <v>200000</v>
      </c>
      <c r="E41" s="74" t="s">
        <v>44</v>
      </c>
      <c r="F41" s="87">
        <v>43882</v>
      </c>
      <c r="G41" s="88">
        <v>43882</v>
      </c>
      <c r="H41" s="74"/>
      <c r="I41" s="107"/>
      <c r="J41" s="64">
        <f t="shared" si="1"/>
        <v>200000</v>
      </c>
      <c r="K41" s="74" t="s">
        <v>39</v>
      </c>
      <c r="L41" s="75" t="s">
        <v>38</v>
      </c>
      <c r="M41" s="63">
        <v>125000</v>
      </c>
      <c r="N41" s="90" t="s">
        <v>155</v>
      </c>
    </row>
    <row r="42" spans="1:14" ht="36" customHeight="1" x14ac:dyDescent="0.25">
      <c r="A42" s="86" t="s">
        <v>54</v>
      </c>
      <c r="B42" s="73" t="s">
        <v>42</v>
      </c>
      <c r="C42" s="73" t="s">
        <v>43</v>
      </c>
      <c r="D42" s="64">
        <v>0</v>
      </c>
      <c r="E42" s="74" t="s">
        <v>44</v>
      </c>
      <c r="F42" s="87">
        <v>43882</v>
      </c>
      <c r="G42" s="88">
        <v>43882</v>
      </c>
      <c r="H42" s="74"/>
      <c r="I42" s="107"/>
      <c r="J42" s="64">
        <f t="shared" si="1"/>
        <v>0</v>
      </c>
      <c r="K42" s="74" t="s">
        <v>39</v>
      </c>
      <c r="L42" s="75" t="s">
        <v>40</v>
      </c>
      <c r="M42" s="63">
        <v>75000</v>
      </c>
      <c r="N42" s="90" t="s">
        <v>155</v>
      </c>
    </row>
    <row r="43" spans="1:14" ht="36" customHeight="1" x14ac:dyDescent="0.25">
      <c r="A43" s="86" t="s">
        <v>55</v>
      </c>
      <c r="B43" s="73" t="s">
        <v>42</v>
      </c>
      <c r="C43" s="73" t="s">
        <v>43</v>
      </c>
      <c r="D43" s="64">
        <v>200000</v>
      </c>
      <c r="E43" s="74" t="s">
        <v>44</v>
      </c>
      <c r="F43" s="87">
        <v>43889</v>
      </c>
      <c r="G43" s="88">
        <v>43889</v>
      </c>
      <c r="H43" s="74"/>
      <c r="I43" s="107"/>
      <c r="J43" s="64">
        <f t="shared" si="1"/>
        <v>200000</v>
      </c>
      <c r="K43" s="74" t="s">
        <v>39</v>
      </c>
      <c r="L43" s="75" t="s">
        <v>38</v>
      </c>
      <c r="M43" s="63">
        <v>125000</v>
      </c>
      <c r="N43" s="90" t="s">
        <v>155</v>
      </c>
    </row>
    <row r="44" spans="1:14" ht="36" customHeight="1" x14ac:dyDescent="0.25">
      <c r="A44" s="86" t="s">
        <v>55</v>
      </c>
      <c r="B44" s="73" t="s">
        <v>42</v>
      </c>
      <c r="C44" s="73" t="s">
        <v>43</v>
      </c>
      <c r="D44" s="64">
        <v>0</v>
      </c>
      <c r="E44" s="74" t="s">
        <v>44</v>
      </c>
      <c r="F44" s="87">
        <v>43889</v>
      </c>
      <c r="G44" s="88">
        <v>43889</v>
      </c>
      <c r="H44" s="74"/>
      <c r="I44" s="107"/>
      <c r="J44" s="64">
        <f t="shared" si="1"/>
        <v>0</v>
      </c>
      <c r="K44" s="74" t="s">
        <v>39</v>
      </c>
      <c r="L44" s="75" t="s">
        <v>40</v>
      </c>
      <c r="M44" s="63">
        <v>75000</v>
      </c>
      <c r="N44" s="90" t="s">
        <v>155</v>
      </c>
    </row>
    <row r="45" spans="1:14" ht="36" customHeight="1" x14ac:dyDescent="0.25">
      <c r="A45" s="86" t="s">
        <v>58</v>
      </c>
      <c r="B45" s="73" t="s">
        <v>42</v>
      </c>
      <c r="C45" s="73" t="s">
        <v>43</v>
      </c>
      <c r="D45" s="64">
        <v>200000</v>
      </c>
      <c r="E45" s="74" t="s">
        <v>44</v>
      </c>
      <c r="F45" s="87">
        <v>43895</v>
      </c>
      <c r="G45" s="88">
        <v>43895</v>
      </c>
      <c r="H45" s="74"/>
      <c r="I45" s="107"/>
      <c r="J45" s="64">
        <f t="shared" si="1"/>
        <v>200000</v>
      </c>
      <c r="K45" s="74" t="s">
        <v>37</v>
      </c>
      <c r="L45" s="75" t="s">
        <v>57</v>
      </c>
      <c r="M45" s="63">
        <v>125000</v>
      </c>
      <c r="N45" s="90" t="s">
        <v>155</v>
      </c>
    </row>
    <row r="46" spans="1:14" ht="36" customHeight="1" x14ac:dyDescent="0.25">
      <c r="A46" s="86" t="s">
        <v>58</v>
      </c>
      <c r="B46" s="73" t="s">
        <v>42</v>
      </c>
      <c r="C46" s="73" t="s">
        <v>43</v>
      </c>
      <c r="D46" s="64">
        <v>0</v>
      </c>
      <c r="E46" s="74" t="s">
        <v>44</v>
      </c>
      <c r="F46" s="87">
        <v>43895</v>
      </c>
      <c r="G46" s="88">
        <v>43895</v>
      </c>
      <c r="H46" s="74"/>
      <c r="I46" s="107"/>
      <c r="J46" s="64">
        <f t="shared" si="1"/>
        <v>0</v>
      </c>
      <c r="K46" s="74" t="s">
        <v>39</v>
      </c>
      <c r="L46" s="75" t="s">
        <v>40</v>
      </c>
      <c r="M46" s="63">
        <v>75000</v>
      </c>
      <c r="N46" s="90" t="s">
        <v>155</v>
      </c>
    </row>
    <row r="47" spans="1:14" ht="42" customHeight="1" x14ac:dyDescent="0.25">
      <c r="A47" s="100" t="s">
        <v>59</v>
      </c>
      <c r="B47" s="101" t="s">
        <v>42</v>
      </c>
      <c r="C47" s="101" t="s">
        <v>43</v>
      </c>
      <c r="D47" s="63">
        <v>200000</v>
      </c>
      <c r="E47" s="102" t="s">
        <v>44</v>
      </c>
      <c r="F47" s="103">
        <v>43902</v>
      </c>
      <c r="G47" s="104">
        <v>43902</v>
      </c>
      <c r="H47" s="102"/>
      <c r="I47" s="105"/>
      <c r="J47" s="63">
        <f t="shared" si="1"/>
        <v>200000</v>
      </c>
      <c r="K47" s="102" t="s">
        <v>37</v>
      </c>
      <c r="L47" s="62" t="s">
        <v>57</v>
      </c>
      <c r="M47" s="63">
        <v>125000</v>
      </c>
      <c r="N47" s="90" t="s">
        <v>155</v>
      </c>
    </row>
    <row r="48" spans="1:14" ht="50.25" customHeight="1" x14ac:dyDescent="0.25">
      <c r="A48" s="86" t="s">
        <v>59</v>
      </c>
      <c r="B48" s="73" t="s">
        <v>42</v>
      </c>
      <c r="C48" s="73" t="s">
        <v>43</v>
      </c>
      <c r="D48" s="64">
        <v>0</v>
      </c>
      <c r="E48" s="74" t="s">
        <v>44</v>
      </c>
      <c r="F48" s="87">
        <v>43902</v>
      </c>
      <c r="G48" s="88">
        <v>43902</v>
      </c>
      <c r="H48" s="74"/>
      <c r="I48" s="107"/>
      <c r="J48" s="64">
        <f t="shared" si="1"/>
        <v>0</v>
      </c>
      <c r="K48" s="74" t="s">
        <v>39</v>
      </c>
      <c r="L48" s="75" t="s">
        <v>40</v>
      </c>
      <c r="M48" s="63">
        <v>75000</v>
      </c>
      <c r="N48" s="90" t="s">
        <v>155</v>
      </c>
    </row>
    <row r="49" spans="1:14" s="58" customFormat="1" ht="51.75" customHeight="1" x14ac:dyDescent="0.25">
      <c r="A49" s="100" t="s">
        <v>56</v>
      </c>
      <c r="B49" s="101" t="s">
        <v>42</v>
      </c>
      <c r="C49" s="101" t="s">
        <v>43</v>
      </c>
      <c r="D49" s="63">
        <v>200000</v>
      </c>
      <c r="E49" s="102" t="s">
        <v>44</v>
      </c>
      <c r="F49" s="103">
        <v>43908</v>
      </c>
      <c r="G49" s="104">
        <v>43908</v>
      </c>
      <c r="H49" s="102"/>
      <c r="I49" s="105"/>
      <c r="J49" s="63">
        <f t="shared" si="1"/>
        <v>200000</v>
      </c>
      <c r="K49" s="102" t="s">
        <v>37</v>
      </c>
      <c r="L49" s="62" t="s">
        <v>57</v>
      </c>
      <c r="M49" s="63">
        <v>125000</v>
      </c>
      <c r="N49" s="90" t="s">
        <v>155</v>
      </c>
    </row>
    <row r="50" spans="1:14" ht="51.75" customHeight="1" x14ac:dyDescent="0.25">
      <c r="A50" s="100" t="s">
        <v>56</v>
      </c>
      <c r="B50" s="101" t="s">
        <v>42</v>
      </c>
      <c r="C50" s="101" t="s">
        <v>43</v>
      </c>
      <c r="D50" s="63">
        <v>0</v>
      </c>
      <c r="E50" s="102" t="s">
        <v>44</v>
      </c>
      <c r="F50" s="103">
        <v>43908</v>
      </c>
      <c r="G50" s="104">
        <v>43908</v>
      </c>
      <c r="H50" s="102"/>
      <c r="I50" s="105"/>
      <c r="J50" s="63">
        <f t="shared" si="1"/>
        <v>0</v>
      </c>
      <c r="K50" s="102" t="s">
        <v>39</v>
      </c>
      <c r="L50" s="62" t="s">
        <v>40</v>
      </c>
      <c r="M50" s="63">
        <v>75000</v>
      </c>
      <c r="N50" s="90" t="s">
        <v>155</v>
      </c>
    </row>
    <row r="51" spans="1:14" ht="77.25" customHeight="1" x14ac:dyDescent="0.25">
      <c r="A51" s="86" t="s">
        <v>83</v>
      </c>
      <c r="B51" s="73" t="s">
        <v>82</v>
      </c>
      <c r="C51" s="73" t="s">
        <v>86</v>
      </c>
      <c r="D51" s="68">
        <v>118867.03</v>
      </c>
      <c r="E51" s="74" t="s">
        <v>44</v>
      </c>
      <c r="F51" s="87">
        <v>44534</v>
      </c>
      <c r="G51" s="88">
        <v>44534</v>
      </c>
      <c r="H51" s="89"/>
      <c r="I51" s="89"/>
      <c r="J51" s="68">
        <v>118867.03</v>
      </c>
      <c r="K51" s="74" t="s">
        <v>72</v>
      </c>
      <c r="L51" s="75" t="s">
        <v>73</v>
      </c>
      <c r="M51" s="68">
        <v>41888.239999999998</v>
      </c>
      <c r="N51" s="90" t="s">
        <v>155</v>
      </c>
    </row>
    <row r="52" spans="1:14" ht="33" customHeight="1" x14ac:dyDescent="0.25">
      <c r="A52" s="86" t="s">
        <v>83</v>
      </c>
      <c r="B52" s="73" t="s">
        <v>82</v>
      </c>
      <c r="C52" s="73" t="s">
        <v>86</v>
      </c>
      <c r="D52" s="68">
        <v>0</v>
      </c>
      <c r="E52" s="74" t="s">
        <v>44</v>
      </c>
      <c r="F52" s="87">
        <v>44534</v>
      </c>
      <c r="G52" s="88">
        <v>44534</v>
      </c>
      <c r="H52" s="89"/>
      <c r="I52" s="89"/>
      <c r="J52" s="68">
        <v>0</v>
      </c>
      <c r="K52" s="74" t="s">
        <v>84</v>
      </c>
      <c r="L52" s="75" t="s">
        <v>85</v>
      </c>
      <c r="M52" s="68">
        <v>56882.23</v>
      </c>
      <c r="N52" s="90" t="s">
        <v>155</v>
      </c>
    </row>
    <row r="53" spans="1:14" ht="33" customHeight="1" x14ac:dyDescent="0.25">
      <c r="A53" s="86" t="s">
        <v>83</v>
      </c>
      <c r="B53" s="73" t="s">
        <v>82</v>
      </c>
      <c r="C53" s="73" t="s">
        <v>86</v>
      </c>
      <c r="D53" s="68">
        <v>0</v>
      </c>
      <c r="E53" s="74" t="s">
        <v>44</v>
      </c>
      <c r="F53" s="87">
        <v>44534</v>
      </c>
      <c r="G53" s="88">
        <v>44534</v>
      </c>
      <c r="H53" s="89"/>
      <c r="I53" s="89"/>
      <c r="J53" s="68">
        <v>0</v>
      </c>
      <c r="K53" s="74" t="s">
        <v>87</v>
      </c>
      <c r="L53" s="75" t="s">
        <v>88</v>
      </c>
      <c r="M53" s="68">
        <v>19696.560000000001</v>
      </c>
      <c r="N53" s="90" t="s">
        <v>155</v>
      </c>
    </row>
    <row r="54" spans="1:14" ht="33" customHeight="1" x14ac:dyDescent="0.25">
      <c r="A54" s="86" t="s">
        <v>83</v>
      </c>
      <c r="B54" s="73" t="s">
        <v>82</v>
      </c>
      <c r="C54" s="73" t="s">
        <v>86</v>
      </c>
      <c r="D54" s="68">
        <v>0</v>
      </c>
      <c r="E54" s="74" t="s">
        <v>44</v>
      </c>
      <c r="F54" s="87">
        <v>44534</v>
      </c>
      <c r="G54" s="88">
        <v>44534</v>
      </c>
      <c r="H54" s="89"/>
      <c r="I54" s="89"/>
      <c r="J54" s="68">
        <v>0</v>
      </c>
      <c r="K54" s="74" t="s">
        <v>90</v>
      </c>
      <c r="L54" s="75" t="s">
        <v>89</v>
      </c>
      <c r="M54" s="68">
        <v>400</v>
      </c>
      <c r="N54" s="90" t="s">
        <v>155</v>
      </c>
    </row>
    <row r="55" spans="1:14" ht="33" customHeight="1" x14ac:dyDescent="0.25">
      <c r="A55" s="86" t="s">
        <v>91</v>
      </c>
      <c r="B55" s="73" t="s">
        <v>92</v>
      </c>
      <c r="C55" s="73" t="s">
        <v>93</v>
      </c>
      <c r="D55" s="68">
        <v>584620</v>
      </c>
      <c r="E55" s="74" t="s">
        <v>44</v>
      </c>
      <c r="F55" s="87" t="s">
        <v>79</v>
      </c>
      <c r="G55" s="88">
        <v>44534</v>
      </c>
      <c r="H55" s="89"/>
      <c r="I55" s="89"/>
      <c r="J55" s="68">
        <v>584620</v>
      </c>
      <c r="K55" s="74" t="s">
        <v>19</v>
      </c>
      <c r="L55" s="75" t="s">
        <v>94</v>
      </c>
      <c r="M55" s="68">
        <v>584620</v>
      </c>
      <c r="N55" s="90" t="s">
        <v>155</v>
      </c>
    </row>
    <row r="56" spans="1:14" ht="39" customHeight="1" x14ac:dyDescent="0.25">
      <c r="A56" s="86" t="s">
        <v>95</v>
      </c>
      <c r="B56" s="89" t="s">
        <v>96</v>
      </c>
      <c r="C56" s="89" t="s">
        <v>97</v>
      </c>
      <c r="D56" s="68">
        <v>1500</v>
      </c>
      <c r="E56" s="74" t="s">
        <v>44</v>
      </c>
      <c r="F56" s="87">
        <v>44201</v>
      </c>
      <c r="G56" s="88">
        <v>44201</v>
      </c>
      <c r="H56" s="89"/>
      <c r="I56" s="89"/>
      <c r="J56" s="68">
        <v>1500</v>
      </c>
      <c r="K56" s="74" t="s">
        <v>98</v>
      </c>
      <c r="L56" s="75" t="s">
        <v>99</v>
      </c>
      <c r="M56" s="68">
        <v>1500</v>
      </c>
      <c r="N56" s="90" t="s">
        <v>155</v>
      </c>
    </row>
    <row r="57" spans="1:14" ht="39" customHeight="1" x14ac:dyDescent="0.25">
      <c r="A57" s="86" t="s">
        <v>100</v>
      </c>
      <c r="B57" s="89" t="s">
        <v>96</v>
      </c>
      <c r="C57" s="89" t="s">
        <v>97</v>
      </c>
      <c r="D57" s="68">
        <v>1230</v>
      </c>
      <c r="E57" s="74" t="s">
        <v>44</v>
      </c>
      <c r="F57" s="87">
        <v>44201</v>
      </c>
      <c r="G57" s="88">
        <v>44201</v>
      </c>
      <c r="H57" s="89"/>
      <c r="I57" s="89"/>
      <c r="J57" s="68">
        <v>1230</v>
      </c>
      <c r="K57" s="74" t="s">
        <v>98</v>
      </c>
      <c r="L57" s="75" t="s">
        <v>99</v>
      </c>
      <c r="M57" s="68">
        <v>1230</v>
      </c>
      <c r="N57" s="90" t="s">
        <v>155</v>
      </c>
    </row>
    <row r="58" spans="1:14" ht="33.75" customHeight="1" x14ac:dyDescent="0.25">
      <c r="A58" s="86" t="s">
        <v>101</v>
      </c>
      <c r="B58" s="89" t="s">
        <v>96</v>
      </c>
      <c r="C58" s="89" t="s">
        <v>97</v>
      </c>
      <c r="D58" s="68">
        <v>1140</v>
      </c>
      <c r="E58" s="74" t="s">
        <v>44</v>
      </c>
      <c r="F58" s="87">
        <v>44201</v>
      </c>
      <c r="G58" s="88">
        <v>44201</v>
      </c>
      <c r="H58" s="89"/>
      <c r="I58" s="89"/>
      <c r="J58" s="68">
        <v>1140</v>
      </c>
      <c r="K58" s="74" t="s">
        <v>98</v>
      </c>
      <c r="L58" s="75" t="s">
        <v>99</v>
      </c>
      <c r="M58" s="68">
        <v>1140</v>
      </c>
      <c r="N58" s="90" t="s">
        <v>155</v>
      </c>
    </row>
    <row r="59" spans="1:14" ht="45" customHeight="1" x14ac:dyDescent="0.25">
      <c r="A59" s="86" t="s">
        <v>102</v>
      </c>
      <c r="B59" s="75" t="s">
        <v>103</v>
      </c>
      <c r="C59" s="75" t="s">
        <v>104</v>
      </c>
      <c r="D59" s="68">
        <v>237367.41</v>
      </c>
      <c r="E59" s="74" t="s">
        <v>44</v>
      </c>
      <c r="F59" s="87" t="s">
        <v>105</v>
      </c>
      <c r="G59" s="87" t="s">
        <v>105</v>
      </c>
      <c r="H59" s="89"/>
      <c r="I59" s="89"/>
      <c r="J59" s="68">
        <v>237367.41</v>
      </c>
      <c r="K59" s="69" t="s">
        <v>106</v>
      </c>
      <c r="L59" s="6" t="s">
        <v>107</v>
      </c>
      <c r="M59" s="68">
        <v>237367.41</v>
      </c>
      <c r="N59" s="90" t="s">
        <v>155</v>
      </c>
    </row>
    <row r="60" spans="1:14" ht="45" customHeight="1" x14ac:dyDescent="0.25">
      <c r="A60" s="86" t="s">
        <v>108</v>
      </c>
      <c r="B60" s="75" t="s">
        <v>109</v>
      </c>
      <c r="C60" s="89" t="s">
        <v>110</v>
      </c>
      <c r="D60" s="68">
        <v>59500</v>
      </c>
      <c r="E60" s="74" t="s">
        <v>44</v>
      </c>
      <c r="F60" s="87" t="s">
        <v>116</v>
      </c>
      <c r="G60" s="87" t="s">
        <v>116</v>
      </c>
      <c r="H60" s="89"/>
      <c r="I60" s="89"/>
      <c r="J60" s="68">
        <v>59500</v>
      </c>
      <c r="K60" s="74" t="s">
        <v>19</v>
      </c>
      <c r="L60" s="75" t="s">
        <v>94</v>
      </c>
      <c r="M60" s="68">
        <v>59500</v>
      </c>
      <c r="N60" s="90" t="s">
        <v>155</v>
      </c>
    </row>
    <row r="61" spans="1:14" ht="45" customHeight="1" x14ac:dyDescent="0.25">
      <c r="A61" s="86" t="s">
        <v>111</v>
      </c>
      <c r="B61" s="75" t="s">
        <v>112</v>
      </c>
      <c r="C61" s="75" t="s">
        <v>113</v>
      </c>
      <c r="D61" s="68">
        <v>10481.68</v>
      </c>
      <c r="E61" s="74" t="s">
        <v>44</v>
      </c>
      <c r="F61" s="87">
        <v>44320</v>
      </c>
      <c r="G61" s="87">
        <v>44320</v>
      </c>
      <c r="H61" s="89"/>
      <c r="I61" s="89"/>
      <c r="J61" s="68">
        <v>10481.68</v>
      </c>
      <c r="K61" s="69" t="s">
        <v>114</v>
      </c>
      <c r="L61" s="6" t="s">
        <v>115</v>
      </c>
      <c r="M61" s="68">
        <v>10481.68</v>
      </c>
      <c r="N61" s="90" t="s">
        <v>155</v>
      </c>
    </row>
    <row r="62" spans="1:14" ht="45" customHeight="1" x14ac:dyDescent="0.25">
      <c r="A62" s="86" t="s">
        <v>118</v>
      </c>
      <c r="B62" s="75" t="s">
        <v>119</v>
      </c>
      <c r="C62" s="75" t="s">
        <v>120</v>
      </c>
      <c r="D62" s="68">
        <v>178224.6</v>
      </c>
      <c r="E62" s="74" t="s">
        <v>44</v>
      </c>
      <c r="F62" s="87" t="s">
        <v>79</v>
      </c>
      <c r="G62" s="87"/>
      <c r="H62" s="89"/>
      <c r="I62" s="89"/>
      <c r="J62" s="68">
        <v>178224.6</v>
      </c>
      <c r="K62" s="69" t="s">
        <v>121</v>
      </c>
      <c r="L62" s="6" t="s">
        <v>122</v>
      </c>
      <c r="M62" s="68">
        <v>178224.6</v>
      </c>
      <c r="N62" s="90" t="s">
        <v>155</v>
      </c>
    </row>
    <row r="63" spans="1:14" ht="45.75" customHeight="1" x14ac:dyDescent="0.25">
      <c r="A63" s="86" t="s">
        <v>124</v>
      </c>
      <c r="B63" s="75" t="s">
        <v>103</v>
      </c>
      <c r="C63" s="75" t="s">
        <v>123</v>
      </c>
      <c r="D63" s="68">
        <v>7885.79</v>
      </c>
      <c r="E63" s="74" t="s">
        <v>44</v>
      </c>
      <c r="F63" s="87" t="s">
        <v>105</v>
      </c>
      <c r="G63" s="87" t="s">
        <v>105</v>
      </c>
      <c r="H63" s="89"/>
      <c r="I63" s="89"/>
      <c r="J63" s="68">
        <v>7885.79</v>
      </c>
      <c r="K63" s="69" t="s">
        <v>106</v>
      </c>
      <c r="L63" s="6" t="s">
        <v>107</v>
      </c>
      <c r="M63" s="68">
        <v>7885.79</v>
      </c>
      <c r="N63" s="90" t="s">
        <v>155</v>
      </c>
    </row>
    <row r="64" spans="1:14" ht="45" customHeight="1" x14ac:dyDescent="0.25">
      <c r="A64" s="86" t="s">
        <v>125</v>
      </c>
      <c r="B64" s="75" t="s">
        <v>103</v>
      </c>
      <c r="C64" s="75" t="s">
        <v>123</v>
      </c>
      <c r="D64" s="68">
        <v>2170.3000000000002</v>
      </c>
      <c r="E64" s="74" t="s">
        <v>44</v>
      </c>
      <c r="F64" s="87" t="s">
        <v>105</v>
      </c>
      <c r="G64" s="87" t="s">
        <v>105</v>
      </c>
      <c r="H64" s="89"/>
      <c r="I64" s="89"/>
      <c r="J64" s="68">
        <v>2170.3000000000002</v>
      </c>
      <c r="K64" s="69" t="s">
        <v>106</v>
      </c>
      <c r="L64" s="6" t="s">
        <v>107</v>
      </c>
      <c r="M64" s="68">
        <v>2170.3000000000002</v>
      </c>
      <c r="N64" s="90" t="s">
        <v>155</v>
      </c>
    </row>
    <row r="65" spans="1:14" ht="33.75" customHeight="1" x14ac:dyDescent="0.25">
      <c r="A65" s="86" t="s">
        <v>126</v>
      </c>
      <c r="B65" s="75" t="s">
        <v>103</v>
      </c>
      <c r="C65" s="75" t="s">
        <v>123</v>
      </c>
      <c r="D65" s="68">
        <v>3535.17</v>
      </c>
      <c r="E65" s="74" t="s">
        <v>44</v>
      </c>
      <c r="F65" s="87" t="s">
        <v>105</v>
      </c>
      <c r="G65" s="87" t="s">
        <v>105</v>
      </c>
      <c r="H65" s="89"/>
      <c r="I65" s="89"/>
      <c r="J65" s="68">
        <v>3535.17</v>
      </c>
      <c r="K65" s="69" t="s">
        <v>106</v>
      </c>
      <c r="L65" s="6" t="s">
        <v>107</v>
      </c>
      <c r="M65" s="68">
        <v>3535.17</v>
      </c>
      <c r="N65" s="90" t="s">
        <v>155</v>
      </c>
    </row>
    <row r="66" spans="1:14" ht="33.75" customHeight="1" x14ac:dyDescent="0.25">
      <c r="A66" s="86" t="s">
        <v>127</v>
      </c>
      <c r="B66" s="75" t="s">
        <v>128</v>
      </c>
      <c r="C66" s="75" t="s">
        <v>129</v>
      </c>
      <c r="D66" s="68">
        <v>4484</v>
      </c>
      <c r="E66" s="74" t="s">
        <v>44</v>
      </c>
      <c r="F66" s="87" t="s">
        <v>130</v>
      </c>
      <c r="G66" s="87" t="s">
        <v>130</v>
      </c>
      <c r="H66" s="89"/>
      <c r="I66" s="89"/>
      <c r="J66" s="68">
        <v>4484</v>
      </c>
      <c r="K66" s="69" t="s">
        <v>133</v>
      </c>
      <c r="L66" s="6" t="s">
        <v>134</v>
      </c>
      <c r="M66" s="68">
        <v>4484</v>
      </c>
      <c r="N66" s="90" t="s">
        <v>155</v>
      </c>
    </row>
    <row r="67" spans="1:14" ht="33.75" customHeight="1" x14ac:dyDescent="0.25">
      <c r="A67" s="86" t="s">
        <v>131</v>
      </c>
      <c r="B67" s="75" t="s">
        <v>132</v>
      </c>
      <c r="C67" s="75" t="s">
        <v>129</v>
      </c>
      <c r="D67" s="68">
        <v>82305</v>
      </c>
      <c r="E67" s="74" t="s">
        <v>44</v>
      </c>
      <c r="F67" s="87" t="s">
        <v>105</v>
      </c>
      <c r="G67" s="87" t="s">
        <v>105</v>
      </c>
      <c r="H67" s="89"/>
      <c r="I67" s="89"/>
      <c r="J67" s="68">
        <v>82305</v>
      </c>
      <c r="K67" s="69" t="s">
        <v>133</v>
      </c>
      <c r="L67" s="6" t="s">
        <v>134</v>
      </c>
      <c r="M67" s="68">
        <v>82305</v>
      </c>
      <c r="N67" s="90" t="s">
        <v>155</v>
      </c>
    </row>
    <row r="68" spans="1:14" ht="33.75" customHeight="1" x14ac:dyDescent="0.25">
      <c r="A68" s="86" t="s">
        <v>135</v>
      </c>
      <c r="B68" s="75" t="s">
        <v>136</v>
      </c>
      <c r="C68" s="75" t="s">
        <v>137</v>
      </c>
      <c r="D68" s="68">
        <v>7178.24</v>
      </c>
      <c r="E68" s="74" t="s">
        <v>44</v>
      </c>
      <c r="F68" s="87" t="s">
        <v>130</v>
      </c>
      <c r="G68" s="87" t="s">
        <v>130</v>
      </c>
      <c r="H68" s="89"/>
      <c r="I68" s="89"/>
      <c r="J68" s="68">
        <v>7178.24</v>
      </c>
      <c r="K68" s="69" t="s">
        <v>138</v>
      </c>
      <c r="L68" s="6" t="s">
        <v>139</v>
      </c>
      <c r="M68" s="68">
        <v>7178.24</v>
      </c>
      <c r="N68" s="90" t="s">
        <v>155</v>
      </c>
    </row>
    <row r="69" spans="1:14" ht="33" customHeight="1" x14ac:dyDescent="0.25">
      <c r="A69" s="86" t="s">
        <v>140</v>
      </c>
      <c r="B69" s="89" t="s">
        <v>141</v>
      </c>
      <c r="C69" s="75" t="s">
        <v>142</v>
      </c>
      <c r="D69" s="68">
        <v>99450.03</v>
      </c>
      <c r="E69" s="74" t="s">
        <v>44</v>
      </c>
      <c r="F69" s="87" t="s">
        <v>143</v>
      </c>
      <c r="G69" s="87" t="s">
        <v>143</v>
      </c>
      <c r="H69" s="89"/>
      <c r="I69" s="89"/>
      <c r="J69" s="68">
        <v>99450.03</v>
      </c>
      <c r="K69" s="69" t="s">
        <v>144</v>
      </c>
      <c r="L69" s="6" t="s">
        <v>145</v>
      </c>
      <c r="M69" s="68">
        <v>22285.03</v>
      </c>
      <c r="N69" s="90" t="s">
        <v>155</v>
      </c>
    </row>
    <row r="70" spans="1:14" ht="33" customHeight="1" x14ac:dyDescent="0.25">
      <c r="A70" s="86" t="s">
        <v>140</v>
      </c>
      <c r="B70" s="89" t="s">
        <v>141</v>
      </c>
      <c r="C70" s="75" t="s">
        <v>142</v>
      </c>
      <c r="D70" s="68">
        <v>0</v>
      </c>
      <c r="E70" s="74" t="s">
        <v>44</v>
      </c>
      <c r="F70" s="87" t="s">
        <v>143</v>
      </c>
      <c r="G70" s="87" t="s">
        <v>143</v>
      </c>
      <c r="H70" s="89"/>
      <c r="I70" s="89"/>
      <c r="J70" s="68">
        <v>0</v>
      </c>
      <c r="K70" s="69" t="s">
        <v>146</v>
      </c>
      <c r="L70" s="6" t="s">
        <v>147</v>
      </c>
      <c r="M70" s="68">
        <v>24803</v>
      </c>
      <c r="N70" s="90" t="s">
        <v>155</v>
      </c>
    </row>
    <row r="71" spans="1:14" ht="33" customHeight="1" x14ac:dyDescent="0.25">
      <c r="A71" s="86" t="s">
        <v>140</v>
      </c>
      <c r="B71" s="89" t="s">
        <v>141</v>
      </c>
      <c r="C71" s="75" t="s">
        <v>142</v>
      </c>
      <c r="D71" s="68">
        <v>0</v>
      </c>
      <c r="E71" s="74" t="s">
        <v>44</v>
      </c>
      <c r="F71" s="87" t="s">
        <v>143</v>
      </c>
      <c r="G71" s="87" t="s">
        <v>143</v>
      </c>
      <c r="H71" s="89"/>
      <c r="I71" s="89"/>
      <c r="J71" s="68">
        <v>0</v>
      </c>
      <c r="K71" s="69" t="s">
        <v>148</v>
      </c>
      <c r="L71" s="6" t="s">
        <v>149</v>
      </c>
      <c r="M71" s="68">
        <v>52362</v>
      </c>
      <c r="N71" s="90" t="s">
        <v>155</v>
      </c>
    </row>
    <row r="72" spans="1:14" ht="24" customHeight="1" x14ac:dyDescent="0.25">
      <c r="A72" s="86" t="s">
        <v>150</v>
      </c>
      <c r="B72" s="89" t="s">
        <v>151</v>
      </c>
      <c r="C72" s="75" t="s">
        <v>152</v>
      </c>
      <c r="D72" s="68">
        <v>48000</v>
      </c>
      <c r="E72" s="74"/>
      <c r="F72" s="87" t="s">
        <v>156</v>
      </c>
      <c r="G72" s="87" t="s">
        <v>156</v>
      </c>
      <c r="H72" s="89"/>
      <c r="I72" s="89"/>
      <c r="J72" s="68">
        <v>48000</v>
      </c>
      <c r="K72" s="91" t="s">
        <v>153</v>
      </c>
      <c r="L72" s="92" t="s">
        <v>154</v>
      </c>
      <c r="M72" s="68">
        <v>48000</v>
      </c>
      <c r="N72" s="90" t="s">
        <v>155</v>
      </c>
    </row>
    <row r="73" spans="1:14" ht="33" customHeight="1" x14ac:dyDescent="0.25">
      <c r="A73" s="93" t="s">
        <v>80</v>
      </c>
      <c r="B73" s="92" t="s">
        <v>71</v>
      </c>
      <c r="C73" s="92" t="s">
        <v>81</v>
      </c>
      <c r="D73" s="94">
        <v>2500000</v>
      </c>
      <c r="E73" s="95" t="s">
        <v>44</v>
      </c>
      <c r="F73" s="72">
        <v>44532</v>
      </c>
      <c r="G73" s="72">
        <v>44532</v>
      </c>
      <c r="H73" s="108"/>
      <c r="I73" s="108"/>
      <c r="J73" s="94">
        <v>2500000</v>
      </c>
      <c r="K73" s="91" t="s">
        <v>72</v>
      </c>
      <c r="L73" s="8" t="s">
        <v>73</v>
      </c>
      <c r="M73" s="94">
        <v>2500000</v>
      </c>
      <c r="N73" s="90" t="s">
        <v>155</v>
      </c>
    </row>
    <row r="74" spans="1:14" ht="33" customHeight="1" x14ac:dyDescent="0.25">
      <c r="A74" s="93" t="s">
        <v>168</v>
      </c>
      <c r="B74" s="92" t="s">
        <v>71</v>
      </c>
      <c r="C74" s="92" t="s">
        <v>158</v>
      </c>
      <c r="D74" s="94">
        <v>20000</v>
      </c>
      <c r="E74" s="95" t="s">
        <v>44</v>
      </c>
      <c r="F74" s="96">
        <v>44472</v>
      </c>
      <c r="G74" s="72">
        <v>44472</v>
      </c>
      <c r="H74" s="108"/>
      <c r="I74" s="108"/>
      <c r="J74" s="94">
        <v>20000</v>
      </c>
      <c r="K74" s="91" t="s">
        <v>160</v>
      </c>
      <c r="L74" s="8" t="s">
        <v>161</v>
      </c>
      <c r="M74" s="94">
        <v>20000</v>
      </c>
      <c r="N74" s="90" t="s">
        <v>155</v>
      </c>
    </row>
    <row r="75" spans="1:14" ht="33" customHeight="1" x14ac:dyDescent="0.25">
      <c r="A75" s="93" t="s">
        <v>80</v>
      </c>
      <c r="B75" s="92" t="s">
        <v>71</v>
      </c>
      <c r="C75" s="91" t="s">
        <v>165</v>
      </c>
      <c r="D75" s="97">
        <v>254500</v>
      </c>
      <c r="E75" s="95" t="s">
        <v>44</v>
      </c>
      <c r="F75" s="72" t="s">
        <v>166</v>
      </c>
      <c r="G75" s="72" t="s">
        <v>167</v>
      </c>
      <c r="H75" s="99"/>
      <c r="I75" s="99"/>
      <c r="J75" s="97">
        <v>254500</v>
      </c>
      <c r="K75" s="91" t="s">
        <v>72</v>
      </c>
      <c r="L75" s="8" t="s">
        <v>73</v>
      </c>
      <c r="M75" s="97">
        <v>254500</v>
      </c>
      <c r="N75" s="90" t="s">
        <v>155</v>
      </c>
    </row>
    <row r="76" spans="1:14" s="5" customFormat="1" ht="33" customHeight="1" x14ac:dyDescent="0.25">
      <c r="A76" s="93" t="s">
        <v>157</v>
      </c>
      <c r="B76" s="92" t="s">
        <v>71</v>
      </c>
      <c r="C76" s="92" t="s">
        <v>158</v>
      </c>
      <c r="D76" s="94">
        <v>519000</v>
      </c>
      <c r="E76" s="95" t="s">
        <v>44</v>
      </c>
      <c r="F76" s="96" t="s">
        <v>159</v>
      </c>
      <c r="G76" s="72" t="s">
        <v>159</v>
      </c>
      <c r="H76" s="108"/>
      <c r="I76" s="108"/>
      <c r="J76" s="94">
        <v>519000</v>
      </c>
      <c r="K76" s="91" t="s">
        <v>160</v>
      </c>
      <c r="L76" s="8" t="s">
        <v>161</v>
      </c>
      <c r="M76" s="94">
        <v>519000</v>
      </c>
      <c r="N76" s="90" t="s">
        <v>155</v>
      </c>
    </row>
    <row r="77" spans="1:14" s="5" customFormat="1" ht="33" customHeight="1" x14ac:dyDescent="0.25">
      <c r="A77" s="93" t="s">
        <v>162</v>
      </c>
      <c r="B77" s="92" t="s">
        <v>71</v>
      </c>
      <c r="C77" s="92" t="s">
        <v>158</v>
      </c>
      <c r="D77" s="94">
        <v>106500</v>
      </c>
      <c r="E77" s="95" t="s">
        <v>44</v>
      </c>
      <c r="F77" s="96" t="s">
        <v>163</v>
      </c>
      <c r="G77" s="72" t="s">
        <v>163</v>
      </c>
      <c r="H77" s="108"/>
      <c r="I77" s="108"/>
      <c r="J77" s="94">
        <v>106500</v>
      </c>
      <c r="K77" s="91" t="s">
        <v>160</v>
      </c>
      <c r="L77" s="8" t="s">
        <v>161</v>
      </c>
      <c r="M77" s="94">
        <v>106500</v>
      </c>
      <c r="N77" s="90" t="s">
        <v>155</v>
      </c>
    </row>
    <row r="78" spans="1:14" s="5" customFormat="1" ht="33" customHeight="1" x14ac:dyDescent="0.25">
      <c r="A78" s="93" t="s">
        <v>164</v>
      </c>
      <c r="B78" s="92" t="s">
        <v>71</v>
      </c>
      <c r="C78" s="92" t="s">
        <v>158</v>
      </c>
      <c r="D78" s="94">
        <v>137000</v>
      </c>
      <c r="E78" s="95" t="s">
        <v>44</v>
      </c>
      <c r="F78" s="96">
        <v>44412</v>
      </c>
      <c r="G78" s="72">
        <v>44412</v>
      </c>
      <c r="H78" s="108"/>
      <c r="I78" s="108"/>
      <c r="J78" s="94">
        <v>137000</v>
      </c>
      <c r="K78" s="91" t="s">
        <v>160</v>
      </c>
      <c r="L78" s="8" t="s">
        <v>161</v>
      </c>
      <c r="M78" s="94">
        <v>137000</v>
      </c>
      <c r="N78" s="90" t="s">
        <v>155</v>
      </c>
    </row>
    <row r="79" spans="1:14" s="5" customFormat="1" ht="25.5" customHeight="1" x14ac:dyDescent="0.25">
      <c r="A79" s="98" t="s">
        <v>171</v>
      </c>
      <c r="B79" s="92" t="s">
        <v>169</v>
      </c>
      <c r="C79" s="92" t="s">
        <v>170</v>
      </c>
      <c r="D79" s="94">
        <v>800000</v>
      </c>
      <c r="E79" s="95" t="s">
        <v>44</v>
      </c>
      <c r="F79" s="96" t="s">
        <v>143</v>
      </c>
      <c r="G79" s="96" t="s">
        <v>143</v>
      </c>
      <c r="H79" s="108"/>
      <c r="I79" s="108"/>
      <c r="J79" s="94">
        <v>800000</v>
      </c>
      <c r="K79" s="91" t="s">
        <v>37</v>
      </c>
      <c r="L79" s="62" t="s">
        <v>38</v>
      </c>
      <c r="M79" s="63">
        <v>400000</v>
      </c>
      <c r="N79" s="90" t="s">
        <v>155</v>
      </c>
    </row>
    <row r="80" spans="1:14" s="5" customFormat="1" ht="22.5" customHeight="1" x14ac:dyDescent="0.25">
      <c r="A80" s="98" t="s">
        <v>171</v>
      </c>
      <c r="B80" s="92" t="s">
        <v>169</v>
      </c>
      <c r="C80" s="92" t="s">
        <v>170</v>
      </c>
      <c r="D80" s="94">
        <v>0</v>
      </c>
      <c r="E80" s="95" t="s">
        <v>44</v>
      </c>
      <c r="F80" s="96" t="s">
        <v>143</v>
      </c>
      <c r="G80" s="96" t="s">
        <v>143</v>
      </c>
      <c r="H80" s="108"/>
      <c r="I80" s="108"/>
      <c r="J80" s="94">
        <v>0</v>
      </c>
      <c r="K80" s="91" t="s">
        <v>39</v>
      </c>
      <c r="L80" s="62" t="s">
        <v>40</v>
      </c>
      <c r="M80" s="63">
        <v>400000</v>
      </c>
      <c r="N80" s="90" t="s">
        <v>155</v>
      </c>
    </row>
    <row r="81" spans="1:14" ht="28.5" customHeight="1" x14ac:dyDescent="0.25">
      <c r="A81" s="98" t="s">
        <v>172</v>
      </c>
      <c r="B81" s="92" t="s">
        <v>173</v>
      </c>
      <c r="C81" s="92" t="s">
        <v>174</v>
      </c>
      <c r="D81" s="94">
        <v>19436.61</v>
      </c>
      <c r="E81" s="95" t="s">
        <v>44</v>
      </c>
      <c r="F81" s="96" t="s">
        <v>175</v>
      </c>
      <c r="G81" s="96" t="s">
        <v>175</v>
      </c>
      <c r="H81" s="108"/>
      <c r="I81" s="108"/>
      <c r="J81" s="94">
        <v>19436.61</v>
      </c>
      <c r="K81" s="91" t="s">
        <v>176</v>
      </c>
      <c r="L81" s="8" t="s">
        <v>177</v>
      </c>
      <c r="M81" s="94">
        <v>19436.61</v>
      </c>
      <c r="N81" s="90" t="s">
        <v>155</v>
      </c>
    </row>
    <row r="82" spans="1:14" ht="40.5" customHeight="1" x14ac:dyDescent="0.25">
      <c r="A82" s="98" t="s">
        <v>178</v>
      </c>
      <c r="B82" s="92" t="s">
        <v>179</v>
      </c>
      <c r="C82" s="92" t="s">
        <v>180</v>
      </c>
      <c r="D82" s="94">
        <v>30699.97</v>
      </c>
      <c r="E82" s="95" t="s">
        <v>44</v>
      </c>
      <c r="F82" s="96" t="s">
        <v>181</v>
      </c>
      <c r="G82" s="96" t="s">
        <v>181</v>
      </c>
      <c r="H82" s="108"/>
      <c r="I82" s="108"/>
      <c r="J82" s="94">
        <v>30699.97</v>
      </c>
      <c r="K82" s="91" t="s">
        <v>138</v>
      </c>
      <c r="L82" s="8" t="s">
        <v>139</v>
      </c>
      <c r="M82" s="94">
        <v>30699.97</v>
      </c>
      <c r="N82" s="90" t="s">
        <v>155</v>
      </c>
    </row>
    <row r="83" spans="1:14" ht="30" customHeight="1" x14ac:dyDescent="0.25">
      <c r="A83" s="98" t="s">
        <v>182</v>
      </c>
      <c r="B83" s="92" t="s">
        <v>183</v>
      </c>
      <c r="C83" s="92" t="s">
        <v>184</v>
      </c>
      <c r="D83" s="94">
        <v>165200</v>
      </c>
      <c r="E83" s="95" t="s">
        <v>44</v>
      </c>
      <c r="F83" s="96">
        <v>44321</v>
      </c>
      <c r="G83" s="96">
        <v>44321</v>
      </c>
      <c r="H83" s="108"/>
      <c r="I83" s="108"/>
      <c r="J83" s="94">
        <v>165200</v>
      </c>
      <c r="K83" s="91" t="s">
        <v>185</v>
      </c>
      <c r="L83" s="8" t="s">
        <v>186</v>
      </c>
      <c r="M83" s="94">
        <v>165200</v>
      </c>
      <c r="N83" s="90" t="s">
        <v>155</v>
      </c>
    </row>
    <row r="84" spans="1:14" ht="28.5" customHeight="1" thickBot="1" x14ac:dyDescent="0.3">
      <c r="A84" s="41"/>
      <c r="B84" s="42"/>
      <c r="C84" s="43" t="s">
        <v>78</v>
      </c>
      <c r="D84" s="45">
        <f>SUM(D10:D83)</f>
        <v>11193571.630000001</v>
      </c>
      <c r="E84" s="23"/>
      <c r="F84" s="24"/>
      <c r="G84" s="44"/>
      <c r="H84" s="25"/>
      <c r="I84" s="25"/>
      <c r="J84" s="65">
        <f>SUM(J10:J83)</f>
        <v>11193571.630000001</v>
      </c>
      <c r="K84" s="46"/>
      <c r="L84" s="47"/>
      <c r="M84" s="45">
        <f>SUM(M10:M83)</f>
        <v>11193571.630000001</v>
      </c>
      <c r="N84" s="28"/>
    </row>
    <row r="85" spans="1:14" ht="25.5" customHeight="1" thickTop="1" x14ac:dyDescent="0.25">
      <c r="A85" s="41"/>
      <c r="B85" s="42"/>
      <c r="C85" s="48"/>
      <c r="D85" s="49"/>
      <c r="E85" s="26"/>
      <c r="F85" s="27"/>
      <c r="G85" s="50"/>
      <c r="H85" s="28"/>
      <c r="I85" s="28"/>
      <c r="J85" s="66"/>
      <c r="K85" s="48"/>
      <c r="L85" s="51"/>
      <c r="M85" s="29"/>
      <c r="N85" s="28"/>
    </row>
    <row r="86" spans="1:14" ht="25.5" customHeight="1" x14ac:dyDescent="0.25">
      <c r="A86" s="41"/>
      <c r="B86" s="42"/>
      <c r="C86" s="48"/>
      <c r="D86" s="49"/>
      <c r="E86" s="26"/>
      <c r="F86" s="27"/>
      <c r="G86" s="50"/>
      <c r="H86" s="28"/>
      <c r="I86" s="28"/>
      <c r="J86" s="66"/>
      <c r="K86" s="48"/>
      <c r="L86" s="51"/>
      <c r="M86" s="29"/>
      <c r="N86" s="5"/>
    </row>
    <row r="87" spans="1:14" ht="25.5" customHeight="1" thickBot="1" x14ac:dyDescent="0.3">
      <c r="A87" s="30"/>
      <c r="B87" s="53"/>
      <c r="C87" s="31"/>
      <c r="D87" s="52"/>
      <c r="E87" s="421"/>
      <c r="F87" s="421"/>
      <c r="G87" s="421"/>
      <c r="H87" s="28"/>
      <c r="I87" s="28"/>
      <c r="J87" s="67"/>
      <c r="K87" s="32"/>
      <c r="L87" s="33"/>
      <c r="M87" s="28"/>
      <c r="N87" s="5"/>
    </row>
    <row r="88" spans="1:14" ht="30" customHeight="1" x14ac:dyDescent="0.25">
      <c r="A88" s="30"/>
      <c r="B88" s="54" t="s">
        <v>74</v>
      </c>
      <c r="C88" s="34"/>
      <c r="D88" s="55"/>
      <c r="E88" s="418" t="s">
        <v>61</v>
      </c>
      <c r="F88" s="418"/>
      <c r="G88" s="418"/>
      <c r="H88" s="28"/>
      <c r="I88" s="28"/>
      <c r="J88" s="422" t="s">
        <v>77</v>
      </c>
      <c r="K88" s="422"/>
      <c r="L88" s="33"/>
      <c r="M88" s="28"/>
      <c r="N88" s="5"/>
    </row>
    <row r="89" spans="1:14" ht="32.25" customHeight="1" x14ac:dyDescent="0.25">
      <c r="A89" s="30"/>
      <c r="B89" s="54" t="s">
        <v>75</v>
      </c>
      <c r="C89" s="34"/>
      <c r="D89" s="55"/>
      <c r="E89" s="418" t="s">
        <v>11</v>
      </c>
      <c r="F89" s="418"/>
      <c r="G89" s="418"/>
      <c r="H89" s="28"/>
      <c r="I89" s="28"/>
      <c r="J89" s="418" t="s">
        <v>17</v>
      </c>
      <c r="K89" s="418"/>
      <c r="L89" s="33"/>
      <c r="M89" s="28"/>
      <c r="N89" s="5"/>
    </row>
    <row r="90" spans="1:14" ht="32.25" customHeight="1" x14ac:dyDescent="0.25">
      <c r="A90" s="30"/>
      <c r="B90" s="54" t="s">
        <v>76</v>
      </c>
      <c r="C90" s="34"/>
      <c r="D90" s="55"/>
      <c r="E90" s="418" t="s">
        <v>12</v>
      </c>
      <c r="F90" s="418"/>
      <c r="G90" s="418"/>
      <c r="H90" s="28"/>
      <c r="I90" s="28"/>
      <c r="J90" s="418" t="s">
        <v>18</v>
      </c>
      <c r="K90" s="418"/>
      <c r="L90" s="33"/>
      <c r="M90" s="28"/>
      <c r="N90" s="5"/>
    </row>
    <row r="91" spans="1:14" x14ac:dyDescent="0.25">
      <c r="A91" s="5"/>
      <c r="B91" s="5"/>
      <c r="C91" s="5"/>
      <c r="D91" s="5"/>
      <c r="E91" s="5"/>
      <c r="F91" s="57"/>
      <c r="G91" s="5"/>
      <c r="H91" s="5"/>
      <c r="I91" s="5"/>
      <c r="J91" s="58"/>
      <c r="K91" s="5"/>
      <c r="L91" s="5"/>
      <c r="M91" s="5"/>
      <c r="N91" s="5"/>
    </row>
    <row r="92" spans="1:14" x14ac:dyDescent="0.25">
      <c r="A92" s="5"/>
      <c r="B92" s="5"/>
      <c r="C92" s="5"/>
      <c r="D92" s="5"/>
      <c r="E92" s="5"/>
      <c r="F92" s="57"/>
      <c r="G92" s="5"/>
      <c r="H92" s="5"/>
      <c r="I92" s="5"/>
      <c r="J92" s="58"/>
      <c r="K92" s="5"/>
      <c r="L92" s="5"/>
      <c r="M92" s="5"/>
      <c r="N92" s="5"/>
    </row>
  </sheetData>
  <mergeCells count="9">
    <mergeCell ref="A3:N3"/>
    <mergeCell ref="E90:G90"/>
    <mergeCell ref="J90:K90"/>
    <mergeCell ref="H8:I8"/>
    <mergeCell ref="E87:G87"/>
    <mergeCell ref="E88:G88"/>
    <mergeCell ref="J88:K88"/>
    <mergeCell ref="E89:G89"/>
    <mergeCell ref="J89:K89"/>
  </mergeCells>
  <phoneticPr fontId="29" type="noConversion"/>
  <pageMargins left="0.48" right="0.36" top="0.64783653846153844" bottom="0.75" header="0.3" footer="0.3"/>
  <pageSetup paperSize="5" scale="6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32770" r:id="rId4">
          <objectPr defaultSize="0" autoPict="0" r:id="rId5">
            <anchor moveWithCells="1" sizeWithCells="1">
              <from>
                <xdr:col>4</xdr:col>
                <xdr:colOff>838200</xdr:colOff>
                <xdr:row>0</xdr:row>
                <xdr:rowOff>0</xdr:rowOff>
              </from>
              <to>
                <xdr:col>5</xdr:col>
                <xdr:colOff>990600</xdr:colOff>
                <xdr:row>2</xdr:row>
                <xdr:rowOff>0</xdr:rowOff>
              </to>
            </anchor>
          </objectPr>
        </oleObject>
      </mc:Choice>
      <mc:Fallback>
        <oleObject progId="Word.Picture.8" shapeId="3277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61"/>
  <sheetViews>
    <sheetView topLeftCell="A58" workbookViewId="0">
      <selection activeCell="K134" sqref="K134:L135"/>
    </sheetView>
  </sheetViews>
  <sheetFormatPr baseColWidth="10" defaultRowHeight="15" x14ac:dyDescent="0.25"/>
  <cols>
    <col min="1" max="1" width="11.42578125" customWidth="1"/>
    <col min="2" max="2" width="18.5703125" customWidth="1"/>
    <col min="3" max="3" width="32.7109375" customWidth="1"/>
    <col min="4" max="4" width="15.28515625" customWidth="1"/>
    <col min="5" max="5" width="6.42578125" customWidth="1"/>
    <col min="8" max="8" width="6.42578125" customWidth="1"/>
    <col min="9" max="9" width="6.140625" customWidth="1"/>
    <col min="10" max="10" width="15.7109375" customWidth="1"/>
    <col min="11" max="11" width="8.7109375" customWidth="1"/>
    <col min="12" max="12" width="19" customWidth="1"/>
    <col min="13" max="13" width="15.28515625" customWidth="1"/>
  </cols>
  <sheetData>
    <row r="1" spans="1:15" ht="18.75" x14ac:dyDescent="0.3">
      <c r="A1" s="110"/>
      <c r="B1" s="111"/>
      <c r="C1" s="112"/>
      <c r="D1" s="113"/>
      <c r="E1" s="114"/>
      <c r="F1" s="115"/>
      <c r="G1" s="116"/>
      <c r="H1" s="114"/>
      <c r="I1" s="114"/>
      <c r="J1" s="117"/>
      <c r="K1" s="118"/>
      <c r="L1" s="119"/>
      <c r="M1" s="114"/>
      <c r="N1" s="114"/>
    </row>
    <row r="2" spans="1:15" ht="18.75" x14ac:dyDescent="0.25">
      <c r="A2" s="10"/>
      <c r="B2" s="120"/>
      <c r="C2" s="121"/>
      <c r="D2" s="122"/>
      <c r="E2" s="38"/>
      <c r="F2" s="123"/>
      <c r="G2" s="124"/>
      <c r="H2" s="38"/>
      <c r="I2" s="38"/>
      <c r="J2" s="121"/>
      <c r="K2" s="125"/>
      <c r="L2" s="126"/>
      <c r="M2" s="38"/>
      <c r="N2" s="38"/>
    </row>
    <row r="3" spans="1:15" ht="22.5" x14ac:dyDescent="0.25">
      <c r="A3" s="419" t="s">
        <v>0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</row>
    <row r="4" spans="1: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5" ht="18.75" x14ac:dyDescent="0.25">
      <c r="A6" s="10" t="s">
        <v>194</v>
      </c>
      <c r="B6" s="17"/>
      <c r="C6" s="36"/>
      <c r="D6" s="37"/>
      <c r="E6" s="38"/>
      <c r="F6" s="18"/>
      <c r="G6" s="38"/>
      <c r="H6" s="38"/>
      <c r="I6" s="38"/>
      <c r="J6" s="61"/>
      <c r="K6" s="19"/>
      <c r="L6" s="20"/>
      <c r="M6" s="21"/>
      <c r="N6" s="21"/>
    </row>
    <row r="7" spans="1:15" ht="18.75" x14ac:dyDescent="0.25">
      <c r="A7" s="39"/>
      <c r="B7" s="7"/>
      <c r="C7" s="2"/>
      <c r="D7" s="11"/>
      <c r="E7" s="1"/>
      <c r="F7" s="9"/>
      <c r="G7" s="3"/>
      <c r="H7" s="1"/>
      <c r="I7" s="1"/>
      <c r="J7" s="60"/>
      <c r="K7" s="16"/>
      <c r="L7" s="70"/>
      <c r="M7" s="13"/>
      <c r="N7" s="13"/>
    </row>
    <row r="8" spans="1:15" ht="18.75" x14ac:dyDescent="0.25">
      <c r="A8" s="12"/>
      <c r="B8" s="22" t="s">
        <v>187</v>
      </c>
      <c r="C8" s="15"/>
      <c r="D8" s="35"/>
      <c r="E8" s="13"/>
      <c r="F8" s="14"/>
      <c r="G8" s="40"/>
      <c r="H8" s="420"/>
      <c r="I8" s="420"/>
      <c r="J8" s="59"/>
      <c r="K8" s="16"/>
      <c r="L8" s="70"/>
      <c r="M8" s="13"/>
      <c r="N8" s="13"/>
    </row>
    <row r="9" spans="1:15" ht="39" x14ac:dyDescent="0.25">
      <c r="A9" s="129" t="s">
        <v>1</v>
      </c>
      <c r="B9" s="80" t="s">
        <v>2</v>
      </c>
      <c r="C9" s="80" t="s">
        <v>3</v>
      </c>
      <c r="D9" s="130" t="s">
        <v>195</v>
      </c>
      <c r="E9" s="80" t="s">
        <v>5</v>
      </c>
      <c r="F9" s="131" t="s">
        <v>6</v>
      </c>
      <c r="G9" s="80" t="s">
        <v>7</v>
      </c>
      <c r="H9" s="129" t="s">
        <v>8</v>
      </c>
      <c r="I9" s="80" t="s">
        <v>10</v>
      </c>
      <c r="J9" s="132" t="s">
        <v>9</v>
      </c>
      <c r="K9" s="80" t="s">
        <v>13</v>
      </c>
      <c r="L9" s="80" t="s">
        <v>14</v>
      </c>
      <c r="M9" s="129" t="s">
        <v>196</v>
      </c>
      <c r="N9" s="80" t="s">
        <v>16</v>
      </c>
      <c r="O9" s="133"/>
    </row>
    <row r="10" spans="1:15" ht="27.75" customHeight="1" x14ac:dyDescent="0.25">
      <c r="A10" s="134" t="s">
        <v>70</v>
      </c>
      <c r="B10" s="135" t="s">
        <v>62</v>
      </c>
      <c r="C10" s="135" t="s">
        <v>60</v>
      </c>
      <c r="D10" s="175">
        <v>94985.1</v>
      </c>
      <c r="E10" s="136" t="s">
        <v>44</v>
      </c>
      <c r="F10" s="137">
        <v>43822</v>
      </c>
      <c r="G10" s="138">
        <v>43822</v>
      </c>
      <c r="H10" s="136"/>
      <c r="I10" s="139"/>
      <c r="J10" s="175">
        <f t="shared" ref="J10:J52" si="0">D10-H10</f>
        <v>94985.1</v>
      </c>
      <c r="K10" s="136" t="s">
        <v>19</v>
      </c>
      <c r="L10" s="140" t="s">
        <v>20</v>
      </c>
      <c r="M10" s="175">
        <v>94985.1</v>
      </c>
      <c r="N10" s="141" t="s">
        <v>155</v>
      </c>
      <c r="O10" s="133"/>
    </row>
    <row r="11" spans="1:15" ht="27.75" customHeight="1" x14ac:dyDescent="0.25">
      <c r="A11" s="134" t="s">
        <v>69</v>
      </c>
      <c r="B11" s="135" t="s">
        <v>62</v>
      </c>
      <c r="C11" s="135" t="s">
        <v>60</v>
      </c>
      <c r="D11" s="175">
        <v>250974.9</v>
      </c>
      <c r="E11" s="136" t="s">
        <v>44</v>
      </c>
      <c r="F11" s="137">
        <v>43822</v>
      </c>
      <c r="G11" s="138">
        <v>43822</v>
      </c>
      <c r="H11" s="136"/>
      <c r="I11" s="139"/>
      <c r="J11" s="175">
        <f t="shared" si="0"/>
        <v>250974.9</v>
      </c>
      <c r="K11" s="136" t="s">
        <v>19</v>
      </c>
      <c r="L11" s="140" t="s">
        <v>20</v>
      </c>
      <c r="M11" s="175">
        <v>250974.9</v>
      </c>
      <c r="N11" s="141" t="s">
        <v>155</v>
      </c>
      <c r="O11" s="133"/>
    </row>
    <row r="12" spans="1:15" ht="27.75" customHeight="1" x14ac:dyDescent="0.25">
      <c r="A12" s="134" t="s">
        <v>68</v>
      </c>
      <c r="B12" s="135" t="s">
        <v>62</v>
      </c>
      <c r="C12" s="135" t="s">
        <v>60</v>
      </c>
      <c r="D12" s="175">
        <v>125047.8</v>
      </c>
      <c r="E12" s="136" t="s">
        <v>44</v>
      </c>
      <c r="F12" s="137">
        <v>43825</v>
      </c>
      <c r="G12" s="138">
        <v>43825</v>
      </c>
      <c r="H12" s="136"/>
      <c r="I12" s="139"/>
      <c r="J12" s="175">
        <f t="shared" si="0"/>
        <v>125047.8</v>
      </c>
      <c r="K12" s="136" t="s">
        <v>19</v>
      </c>
      <c r="L12" s="140" t="s">
        <v>20</v>
      </c>
      <c r="M12" s="175">
        <v>125047.8</v>
      </c>
      <c r="N12" s="141" t="s">
        <v>155</v>
      </c>
      <c r="O12" s="133"/>
    </row>
    <row r="13" spans="1:15" ht="27.75" customHeight="1" x14ac:dyDescent="0.25">
      <c r="A13" s="134" t="s">
        <v>67</v>
      </c>
      <c r="B13" s="135" t="s">
        <v>62</v>
      </c>
      <c r="C13" s="135" t="s">
        <v>60</v>
      </c>
      <c r="D13" s="175">
        <v>15598.98</v>
      </c>
      <c r="E13" s="136" t="s">
        <v>44</v>
      </c>
      <c r="F13" s="137">
        <v>43826</v>
      </c>
      <c r="G13" s="138">
        <v>43826</v>
      </c>
      <c r="H13" s="136"/>
      <c r="I13" s="139"/>
      <c r="J13" s="175">
        <f t="shared" si="0"/>
        <v>15598.98</v>
      </c>
      <c r="K13" s="136" t="s">
        <v>19</v>
      </c>
      <c r="L13" s="140" t="s">
        <v>20</v>
      </c>
      <c r="M13" s="175">
        <v>15598.98</v>
      </c>
      <c r="N13" s="141" t="s">
        <v>155</v>
      </c>
      <c r="O13" s="133"/>
    </row>
    <row r="14" spans="1:15" ht="27.75" customHeight="1" x14ac:dyDescent="0.25">
      <c r="A14" s="134" t="s">
        <v>66</v>
      </c>
      <c r="B14" s="135" t="s">
        <v>62</v>
      </c>
      <c r="C14" s="135" t="s">
        <v>60</v>
      </c>
      <c r="D14" s="175">
        <v>227642.18</v>
      </c>
      <c r="E14" s="136" t="s">
        <v>44</v>
      </c>
      <c r="F14" s="137">
        <v>43850</v>
      </c>
      <c r="G14" s="138">
        <v>43850</v>
      </c>
      <c r="H14" s="136"/>
      <c r="I14" s="139"/>
      <c r="J14" s="175">
        <f t="shared" si="0"/>
        <v>227642.18</v>
      </c>
      <c r="K14" s="136" t="s">
        <v>19</v>
      </c>
      <c r="L14" s="140" t="s">
        <v>20</v>
      </c>
      <c r="M14" s="175">
        <v>227642.18</v>
      </c>
      <c r="N14" s="141" t="s">
        <v>155</v>
      </c>
      <c r="O14" s="133"/>
    </row>
    <row r="15" spans="1:15" ht="27.75" customHeight="1" x14ac:dyDescent="0.25">
      <c r="A15" s="134" t="s">
        <v>65</v>
      </c>
      <c r="B15" s="135" t="s">
        <v>62</v>
      </c>
      <c r="C15" s="135" t="s">
        <v>60</v>
      </c>
      <c r="D15" s="175">
        <v>81717.3</v>
      </c>
      <c r="E15" s="136" t="s">
        <v>44</v>
      </c>
      <c r="F15" s="137">
        <v>43850</v>
      </c>
      <c r="G15" s="138">
        <v>43850</v>
      </c>
      <c r="H15" s="136"/>
      <c r="I15" s="139"/>
      <c r="J15" s="175">
        <f t="shared" si="0"/>
        <v>81717.3</v>
      </c>
      <c r="K15" s="136" t="s">
        <v>19</v>
      </c>
      <c r="L15" s="140" t="s">
        <v>20</v>
      </c>
      <c r="M15" s="175">
        <v>81717.3</v>
      </c>
      <c r="N15" s="141" t="s">
        <v>155</v>
      </c>
      <c r="O15" s="133"/>
    </row>
    <row r="16" spans="1:15" ht="27.75" customHeight="1" x14ac:dyDescent="0.25">
      <c r="A16" s="134" t="s">
        <v>33</v>
      </c>
      <c r="B16" s="135" t="s">
        <v>62</v>
      </c>
      <c r="C16" s="135" t="s">
        <v>60</v>
      </c>
      <c r="D16" s="175">
        <v>332692.2</v>
      </c>
      <c r="E16" s="136" t="s">
        <v>44</v>
      </c>
      <c r="F16" s="137">
        <v>43881</v>
      </c>
      <c r="G16" s="138">
        <v>43881</v>
      </c>
      <c r="H16" s="136"/>
      <c r="I16" s="139"/>
      <c r="J16" s="175">
        <f t="shared" si="0"/>
        <v>332692.2</v>
      </c>
      <c r="K16" s="136" t="s">
        <v>19</v>
      </c>
      <c r="L16" s="140" t="s">
        <v>20</v>
      </c>
      <c r="M16" s="175">
        <v>332692.2</v>
      </c>
      <c r="N16" s="141" t="s">
        <v>155</v>
      </c>
      <c r="O16" s="133"/>
    </row>
    <row r="17" spans="1:15" ht="25.5" customHeight="1" x14ac:dyDescent="0.25">
      <c r="A17" s="134" t="s">
        <v>63</v>
      </c>
      <c r="B17" s="135" t="s">
        <v>62</v>
      </c>
      <c r="C17" s="135" t="s">
        <v>60</v>
      </c>
      <c r="D17" s="175">
        <v>77994.899999999994</v>
      </c>
      <c r="E17" s="136" t="s">
        <v>44</v>
      </c>
      <c r="F17" s="137">
        <v>43882</v>
      </c>
      <c r="G17" s="138">
        <v>43882</v>
      </c>
      <c r="H17" s="136"/>
      <c r="I17" s="139"/>
      <c r="J17" s="175">
        <f t="shared" si="0"/>
        <v>77994.899999999994</v>
      </c>
      <c r="K17" s="136" t="s">
        <v>19</v>
      </c>
      <c r="L17" s="140" t="s">
        <v>20</v>
      </c>
      <c r="M17" s="175">
        <v>77994.899999999994</v>
      </c>
      <c r="N17" s="141" t="s">
        <v>155</v>
      </c>
      <c r="O17" s="133"/>
    </row>
    <row r="18" spans="1:15" ht="21.75" customHeight="1" x14ac:dyDescent="0.25">
      <c r="A18" s="134" t="s">
        <v>64</v>
      </c>
      <c r="B18" s="135" t="s">
        <v>62</v>
      </c>
      <c r="C18" s="135" t="s">
        <v>60</v>
      </c>
      <c r="D18" s="175">
        <v>786642.44</v>
      </c>
      <c r="E18" s="136" t="s">
        <v>44</v>
      </c>
      <c r="F18" s="137">
        <v>44048</v>
      </c>
      <c r="G18" s="138">
        <v>44048</v>
      </c>
      <c r="H18" s="136"/>
      <c r="I18" s="139"/>
      <c r="J18" s="175">
        <f t="shared" si="0"/>
        <v>786642.44</v>
      </c>
      <c r="K18" s="136" t="s">
        <v>19</v>
      </c>
      <c r="L18" s="140" t="s">
        <v>20</v>
      </c>
      <c r="M18" s="175">
        <v>786642.44</v>
      </c>
      <c r="N18" s="141" t="s">
        <v>155</v>
      </c>
      <c r="O18" s="133"/>
    </row>
    <row r="19" spans="1:15" s="5" customFormat="1" ht="21.75" customHeight="1" x14ac:dyDescent="0.25">
      <c r="A19" s="134"/>
      <c r="B19" s="135"/>
      <c r="C19" s="203" t="s">
        <v>261</v>
      </c>
      <c r="D19" s="189">
        <f>SUM(D10:D18)</f>
        <v>1993295.7999999998</v>
      </c>
      <c r="E19" s="190"/>
      <c r="F19" s="191"/>
      <c r="G19" s="192"/>
      <c r="H19" s="190"/>
      <c r="I19" s="193"/>
      <c r="J19" s="189">
        <f>SUM(J10:J18)</f>
        <v>1993295.7999999998</v>
      </c>
      <c r="K19" s="190"/>
      <c r="L19" s="194"/>
      <c r="M19" s="189">
        <f>SUM(M10:M18)</f>
        <v>1993295.7999999998</v>
      </c>
      <c r="N19" s="141"/>
      <c r="O19" s="133"/>
    </row>
    <row r="20" spans="1:15" s="5" customFormat="1" ht="21.75" customHeight="1" x14ac:dyDescent="0.25">
      <c r="A20" s="134"/>
      <c r="B20" s="135"/>
      <c r="C20" s="135"/>
      <c r="D20" s="189"/>
      <c r="E20" s="190"/>
      <c r="F20" s="191"/>
      <c r="G20" s="192"/>
      <c r="H20" s="190"/>
      <c r="I20" s="193"/>
      <c r="J20" s="189"/>
      <c r="K20" s="190"/>
      <c r="L20" s="194"/>
      <c r="M20" s="189"/>
      <c r="N20" s="141"/>
      <c r="O20" s="133"/>
    </row>
    <row r="21" spans="1:15" s="178" customFormat="1" ht="24.75" customHeight="1" x14ac:dyDescent="0.25">
      <c r="A21" s="134" t="s">
        <v>34</v>
      </c>
      <c r="B21" s="135" t="s">
        <v>36</v>
      </c>
      <c r="C21" s="135" t="s">
        <v>35</v>
      </c>
      <c r="D21" s="175">
        <v>250000</v>
      </c>
      <c r="E21" s="136" t="s">
        <v>44</v>
      </c>
      <c r="F21" s="137">
        <v>44169</v>
      </c>
      <c r="G21" s="138">
        <v>44169</v>
      </c>
      <c r="H21" s="136"/>
      <c r="I21" s="139"/>
      <c r="J21" s="175">
        <f t="shared" si="0"/>
        <v>250000</v>
      </c>
      <c r="K21" s="136" t="s">
        <v>37</v>
      </c>
      <c r="L21" s="140" t="s">
        <v>38</v>
      </c>
      <c r="M21" s="175">
        <v>150000</v>
      </c>
      <c r="N21" s="141" t="s">
        <v>155</v>
      </c>
      <c r="O21" s="179"/>
    </row>
    <row r="22" spans="1:15" ht="21.75" customHeight="1" x14ac:dyDescent="0.25">
      <c r="A22" s="134" t="s">
        <v>34</v>
      </c>
      <c r="B22" s="135" t="s">
        <v>36</v>
      </c>
      <c r="C22" s="135" t="s">
        <v>35</v>
      </c>
      <c r="D22" s="175">
        <v>0</v>
      </c>
      <c r="E22" s="136" t="s">
        <v>44</v>
      </c>
      <c r="F22" s="137">
        <v>44169</v>
      </c>
      <c r="G22" s="138">
        <v>44169</v>
      </c>
      <c r="H22" s="136"/>
      <c r="I22" s="139"/>
      <c r="J22" s="175">
        <f t="shared" si="0"/>
        <v>0</v>
      </c>
      <c r="K22" s="136" t="s">
        <v>39</v>
      </c>
      <c r="L22" s="140" t="s">
        <v>40</v>
      </c>
      <c r="M22" s="175">
        <v>100000</v>
      </c>
      <c r="N22" s="141" t="s">
        <v>155</v>
      </c>
      <c r="O22" s="179"/>
    </row>
    <row r="23" spans="1:15" s="178" customFormat="1" ht="25.5" customHeight="1" x14ac:dyDescent="0.25">
      <c r="A23" s="134" t="s">
        <v>41</v>
      </c>
      <c r="B23" s="135" t="s">
        <v>42</v>
      </c>
      <c r="C23" s="135" t="s">
        <v>43</v>
      </c>
      <c r="D23" s="175">
        <v>250000</v>
      </c>
      <c r="E23" s="136" t="s">
        <v>44</v>
      </c>
      <c r="F23" s="137">
        <v>43809</v>
      </c>
      <c r="G23" s="138">
        <v>43809</v>
      </c>
      <c r="H23" s="136"/>
      <c r="I23" s="139"/>
      <c r="J23" s="175">
        <f t="shared" si="0"/>
        <v>250000</v>
      </c>
      <c r="K23" s="136" t="s">
        <v>37</v>
      </c>
      <c r="L23" s="140" t="s">
        <v>38</v>
      </c>
      <c r="M23" s="175">
        <v>150000</v>
      </c>
      <c r="N23" s="141" t="s">
        <v>155</v>
      </c>
      <c r="O23" s="179"/>
    </row>
    <row r="24" spans="1:15" ht="35.25" customHeight="1" x14ac:dyDescent="0.25">
      <c r="A24" s="134" t="s">
        <v>41</v>
      </c>
      <c r="B24" s="135" t="s">
        <v>42</v>
      </c>
      <c r="C24" s="135" t="s">
        <v>43</v>
      </c>
      <c r="D24" s="175">
        <v>0</v>
      </c>
      <c r="E24" s="136" t="s">
        <v>44</v>
      </c>
      <c r="F24" s="137">
        <v>43809</v>
      </c>
      <c r="G24" s="138">
        <v>43809</v>
      </c>
      <c r="H24" s="136"/>
      <c r="I24" s="139"/>
      <c r="J24" s="175">
        <f t="shared" si="0"/>
        <v>0</v>
      </c>
      <c r="K24" s="136" t="s">
        <v>39</v>
      </c>
      <c r="L24" s="140" t="s">
        <v>40</v>
      </c>
      <c r="M24" s="175">
        <v>100000</v>
      </c>
      <c r="N24" s="141" t="s">
        <v>155</v>
      </c>
      <c r="O24" s="179"/>
    </row>
    <row r="25" spans="1:15" s="178" customFormat="1" ht="27" customHeight="1" x14ac:dyDescent="0.25">
      <c r="A25" s="134" t="s">
        <v>45</v>
      </c>
      <c r="B25" s="135" t="s">
        <v>42</v>
      </c>
      <c r="C25" s="135" t="s">
        <v>43</v>
      </c>
      <c r="D25" s="175">
        <v>50000</v>
      </c>
      <c r="E25" s="136" t="s">
        <v>44</v>
      </c>
      <c r="F25" s="137">
        <v>43822</v>
      </c>
      <c r="G25" s="138">
        <v>43822</v>
      </c>
      <c r="H25" s="136"/>
      <c r="I25" s="139"/>
      <c r="J25" s="175">
        <f t="shared" si="0"/>
        <v>50000</v>
      </c>
      <c r="K25" s="136" t="s">
        <v>37</v>
      </c>
      <c r="L25" s="140" t="s">
        <v>38</v>
      </c>
      <c r="M25" s="175">
        <v>30000</v>
      </c>
      <c r="N25" s="141" t="s">
        <v>155</v>
      </c>
      <c r="O25" s="179"/>
    </row>
    <row r="26" spans="1:15" ht="27.75" customHeight="1" x14ac:dyDescent="0.25">
      <c r="A26" s="134" t="s">
        <v>45</v>
      </c>
      <c r="B26" s="135" t="s">
        <v>42</v>
      </c>
      <c r="C26" s="135" t="s">
        <v>43</v>
      </c>
      <c r="D26" s="175">
        <v>0</v>
      </c>
      <c r="E26" s="136" t="s">
        <v>44</v>
      </c>
      <c r="F26" s="137">
        <v>43822</v>
      </c>
      <c r="G26" s="138">
        <v>43822</v>
      </c>
      <c r="H26" s="136"/>
      <c r="I26" s="139"/>
      <c r="J26" s="175">
        <f t="shared" si="0"/>
        <v>0</v>
      </c>
      <c r="K26" s="136" t="s">
        <v>39</v>
      </c>
      <c r="L26" s="140" t="s">
        <v>40</v>
      </c>
      <c r="M26" s="175">
        <v>20000</v>
      </c>
      <c r="N26" s="141" t="s">
        <v>155</v>
      </c>
      <c r="O26" s="179"/>
    </row>
    <row r="27" spans="1:15" s="178" customFormat="1" ht="25.5" customHeight="1" x14ac:dyDescent="0.25">
      <c r="A27" s="134" t="s">
        <v>46</v>
      </c>
      <c r="B27" s="135" t="s">
        <v>42</v>
      </c>
      <c r="C27" s="135" t="s">
        <v>43</v>
      </c>
      <c r="D27" s="175">
        <v>200000</v>
      </c>
      <c r="E27" s="136" t="s">
        <v>44</v>
      </c>
      <c r="F27" s="137">
        <v>43822</v>
      </c>
      <c r="G27" s="138">
        <v>43822</v>
      </c>
      <c r="H27" s="136"/>
      <c r="I27" s="139"/>
      <c r="J27" s="175">
        <f t="shared" si="0"/>
        <v>200000</v>
      </c>
      <c r="K27" s="136" t="s">
        <v>37</v>
      </c>
      <c r="L27" s="140" t="s">
        <v>38</v>
      </c>
      <c r="M27" s="175">
        <v>125000</v>
      </c>
      <c r="N27" s="141" t="s">
        <v>155</v>
      </c>
      <c r="O27" s="179"/>
    </row>
    <row r="28" spans="1:15" ht="27.75" customHeight="1" x14ac:dyDescent="0.25">
      <c r="A28" s="134" t="s">
        <v>46</v>
      </c>
      <c r="B28" s="135" t="s">
        <v>42</v>
      </c>
      <c r="C28" s="135" t="s">
        <v>43</v>
      </c>
      <c r="D28" s="175">
        <v>0</v>
      </c>
      <c r="E28" s="136" t="s">
        <v>44</v>
      </c>
      <c r="F28" s="137">
        <v>43822</v>
      </c>
      <c r="G28" s="138">
        <v>43822</v>
      </c>
      <c r="H28" s="136"/>
      <c r="I28" s="139"/>
      <c r="J28" s="175">
        <f t="shared" si="0"/>
        <v>0</v>
      </c>
      <c r="K28" s="136" t="s">
        <v>39</v>
      </c>
      <c r="L28" s="140" t="s">
        <v>40</v>
      </c>
      <c r="M28" s="175">
        <v>75000</v>
      </c>
      <c r="N28" s="141" t="s">
        <v>155</v>
      </c>
      <c r="O28" s="179"/>
    </row>
    <row r="29" spans="1:15" s="178" customFormat="1" ht="27" customHeight="1" x14ac:dyDescent="0.25">
      <c r="A29" s="134" t="s">
        <v>47</v>
      </c>
      <c r="B29" s="135" t="s">
        <v>42</v>
      </c>
      <c r="C29" s="135" t="s">
        <v>43</v>
      </c>
      <c r="D29" s="175">
        <v>200000</v>
      </c>
      <c r="E29" s="136" t="s">
        <v>44</v>
      </c>
      <c r="F29" s="137">
        <v>43837</v>
      </c>
      <c r="G29" s="138">
        <v>43837</v>
      </c>
      <c r="H29" s="136"/>
      <c r="I29" s="139"/>
      <c r="J29" s="175">
        <f t="shared" si="0"/>
        <v>200000</v>
      </c>
      <c r="K29" s="136" t="s">
        <v>39</v>
      </c>
      <c r="L29" s="140" t="s">
        <v>40</v>
      </c>
      <c r="M29" s="175">
        <v>125000</v>
      </c>
      <c r="N29" s="141" t="s">
        <v>155</v>
      </c>
      <c r="O29" s="179"/>
    </row>
    <row r="30" spans="1:15" ht="24.75" customHeight="1" x14ac:dyDescent="0.25">
      <c r="A30" s="134" t="s">
        <v>47</v>
      </c>
      <c r="B30" s="135" t="s">
        <v>42</v>
      </c>
      <c r="C30" s="135" t="s">
        <v>43</v>
      </c>
      <c r="D30" s="175">
        <v>0</v>
      </c>
      <c r="E30" s="136" t="s">
        <v>44</v>
      </c>
      <c r="F30" s="137">
        <v>43837</v>
      </c>
      <c r="G30" s="138">
        <v>43837</v>
      </c>
      <c r="H30" s="136"/>
      <c r="I30" s="139"/>
      <c r="J30" s="175">
        <f t="shared" si="0"/>
        <v>0</v>
      </c>
      <c r="K30" s="136" t="s">
        <v>39</v>
      </c>
      <c r="L30" s="140" t="s">
        <v>40</v>
      </c>
      <c r="M30" s="175">
        <v>75000</v>
      </c>
      <c r="N30" s="141" t="s">
        <v>155</v>
      </c>
      <c r="O30" s="179"/>
    </row>
    <row r="31" spans="1:15" s="178" customFormat="1" ht="27.75" customHeight="1" x14ac:dyDescent="0.25">
      <c r="A31" s="134" t="s">
        <v>48</v>
      </c>
      <c r="B31" s="135" t="s">
        <v>42</v>
      </c>
      <c r="C31" s="135" t="s">
        <v>43</v>
      </c>
      <c r="D31" s="175">
        <v>250000</v>
      </c>
      <c r="E31" s="136" t="s">
        <v>44</v>
      </c>
      <c r="F31" s="137">
        <v>43843</v>
      </c>
      <c r="G31" s="138">
        <v>43843</v>
      </c>
      <c r="H31" s="136"/>
      <c r="I31" s="139"/>
      <c r="J31" s="175">
        <f t="shared" si="0"/>
        <v>250000</v>
      </c>
      <c r="K31" s="136" t="s">
        <v>37</v>
      </c>
      <c r="L31" s="140" t="s">
        <v>38</v>
      </c>
      <c r="M31" s="175">
        <v>150000</v>
      </c>
      <c r="N31" s="141" t="s">
        <v>155</v>
      </c>
      <c r="O31" s="179"/>
    </row>
    <row r="32" spans="1:15" ht="33" customHeight="1" x14ac:dyDescent="0.25">
      <c r="A32" s="134" t="s">
        <v>48</v>
      </c>
      <c r="B32" s="135" t="s">
        <v>42</v>
      </c>
      <c r="C32" s="135" t="s">
        <v>43</v>
      </c>
      <c r="D32" s="175">
        <v>0</v>
      </c>
      <c r="E32" s="136" t="s">
        <v>44</v>
      </c>
      <c r="F32" s="137">
        <v>43843</v>
      </c>
      <c r="G32" s="138">
        <v>43843</v>
      </c>
      <c r="H32" s="136"/>
      <c r="I32" s="139"/>
      <c r="J32" s="175">
        <f t="shared" si="0"/>
        <v>0</v>
      </c>
      <c r="K32" s="136" t="s">
        <v>39</v>
      </c>
      <c r="L32" s="140" t="s">
        <v>40</v>
      </c>
      <c r="M32" s="175">
        <v>100000</v>
      </c>
      <c r="N32" s="141" t="s">
        <v>155</v>
      </c>
      <c r="O32" s="179"/>
    </row>
    <row r="33" spans="1:47" s="178" customFormat="1" ht="27.75" customHeight="1" x14ac:dyDescent="0.25">
      <c r="A33" s="134" t="s">
        <v>49</v>
      </c>
      <c r="B33" s="135" t="s">
        <v>42</v>
      </c>
      <c r="C33" s="135" t="s">
        <v>43</v>
      </c>
      <c r="D33" s="175">
        <v>200000</v>
      </c>
      <c r="E33" s="136" t="s">
        <v>44</v>
      </c>
      <c r="F33" s="137">
        <v>43852</v>
      </c>
      <c r="G33" s="138">
        <v>43852</v>
      </c>
      <c r="H33" s="136"/>
      <c r="I33" s="139"/>
      <c r="J33" s="175">
        <f t="shared" si="0"/>
        <v>200000</v>
      </c>
      <c r="K33" s="136" t="s">
        <v>37</v>
      </c>
      <c r="L33" s="140" t="s">
        <v>38</v>
      </c>
      <c r="M33" s="175">
        <v>125000</v>
      </c>
      <c r="N33" s="141" t="s">
        <v>155</v>
      </c>
      <c r="O33" s="179"/>
    </row>
    <row r="34" spans="1:47" ht="27.75" customHeight="1" x14ac:dyDescent="0.25">
      <c r="A34" s="134" t="s">
        <v>49</v>
      </c>
      <c r="B34" s="135" t="s">
        <v>42</v>
      </c>
      <c r="C34" s="135" t="s">
        <v>43</v>
      </c>
      <c r="D34" s="175">
        <v>0</v>
      </c>
      <c r="E34" s="136" t="s">
        <v>44</v>
      </c>
      <c r="F34" s="137">
        <v>43852</v>
      </c>
      <c r="G34" s="138">
        <v>43852</v>
      </c>
      <c r="H34" s="136"/>
      <c r="I34" s="139"/>
      <c r="J34" s="175">
        <f t="shared" si="0"/>
        <v>0</v>
      </c>
      <c r="K34" s="136" t="s">
        <v>39</v>
      </c>
      <c r="L34" s="140" t="s">
        <v>40</v>
      </c>
      <c r="M34" s="175">
        <v>75000</v>
      </c>
      <c r="N34" s="141" t="s">
        <v>155</v>
      </c>
      <c r="O34" s="179"/>
    </row>
    <row r="35" spans="1:47" s="178" customFormat="1" ht="27.75" customHeight="1" x14ac:dyDescent="0.25">
      <c r="A35" s="134" t="s">
        <v>50</v>
      </c>
      <c r="B35" s="135" t="s">
        <v>42</v>
      </c>
      <c r="C35" s="135" t="s">
        <v>43</v>
      </c>
      <c r="D35" s="175">
        <v>200000</v>
      </c>
      <c r="E35" s="136" t="s">
        <v>44</v>
      </c>
      <c r="F35" s="137">
        <v>43857</v>
      </c>
      <c r="G35" s="138">
        <v>43857</v>
      </c>
      <c r="H35" s="136"/>
      <c r="I35" s="139"/>
      <c r="J35" s="175">
        <f t="shared" si="0"/>
        <v>200000</v>
      </c>
      <c r="K35" s="136" t="s">
        <v>37</v>
      </c>
      <c r="L35" s="140" t="s">
        <v>38</v>
      </c>
      <c r="M35" s="175">
        <v>125000</v>
      </c>
      <c r="N35" s="141" t="s">
        <v>155</v>
      </c>
      <c r="O35" s="179"/>
    </row>
    <row r="36" spans="1:47" ht="27.75" customHeight="1" x14ac:dyDescent="0.25">
      <c r="A36" s="134" t="s">
        <v>50</v>
      </c>
      <c r="B36" s="135" t="s">
        <v>42</v>
      </c>
      <c r="C36" s="135" t="s">
        <v>43</v>
      </c>
      <c r="D36" s="175">
        <v>0</v>
      </c>
      <c r="E36" s="136" t="s">
        <v>44</v>
      </c>
      <c r="F36" s="137">
        <v>43857</v>
      </c>
      <c r="G36" s="138">
        <v>43857</v>
      </c>
      <c r="H36" s="136"/>
      <c r="I36" s="139"/>
      <c r="J36" s="175">
        <f t="shared" si="0"/>
        <v>0</v>
      </c>
      <c r="K36" s="136" t="s">
        <v>39</v>
      </c>
      <c r="L36" s="140" t="s">
        <v>40</v>
      </c>
      <c r="M36" s="175">
        <v>75000</v>
      </c>
      <c r="N36" s="141" t="s">
        <v>155</v>
      </c>
      <c r="O36" s="179"/>
    </row>
    <row r="37" spans="1:47" s="178" customFormat="1" ht="27.75" customHeight="1" x14ac:dyDescent="0.25">
      <c r="A37" s="134" t="s">
        <v>51</v>
      </c>
      <c r="B37" s="135" t="s">
        <v>42</v>
      </c>
      <c r="C37" s="135" t="s">
        <v>43</v>
      </c>
      <c r="D37" s="175">
        <v>200000</v>
      </c>
      <c r="E37" s="136" t="s">
        <v>44</v>
      </c>
      <c r="F37" s="137">
        <v>43864</v>
      </c>
      <c r="G37" s="138">
        <v>43864</v>
      </c>
      <c r="H37" s="136"/>
      <c r="I37" s="139"/>
      <c r="J37" s="175">
        <f t="shared" si="0"/>
        <v>200000</v>
      </c>
      <c r="K37" s="136" t="s">
        <v>39</v>
      </c>
      <c r="L37" s="140" t="s">
        <v>38</v>
      </c>
      <c r="M37" s="175">
        <v>135000</v>
      </c>
      <c r="N37" s="141" t="s">
        <v>155</v>
      </c>
      <c r="O37" s="179"/>
    </row>
    <row r="38" spans="1:47" ht="27.75" customHeight="1" x14ac:dyDescent="0.25">
      <c r="A38" s="134" t="s">
        <v>51</v>
      </c>
      <c r="B38" s="135" t="s">
        <v>42</v>
      </c>
      <c r="C38" s="135" t="s">
        <v>43</v>
      </c>
      <c r="D38" s="175">
        <v>0</v>
      </c>
      <c r="E38" s="136" t="s">
        <v>44</v>
      </c>
      <c r="F38" s="137">
        <v>43864</v>
      </c>
      <c r="G38" s="138">
        <v>43864</v>
      </c>
      <c r="H38" s="136"/>
      <c r="I38" s="139"/>
      <c r="J38" s="175">
        <f t="shared" si="0"/>
        <v>0</v>
      </c>
      <c r="K38" s="136" t="s">
        <v>39</v>
      </c>
      <c r="L38" s="140" t="s">
        <v>40</v>
      </c>
      <c r="M38" s="175">
        <v>65000</v>
      </c>
      <c r="N38" s="141" t="s">
        <v>155</v>
      </c>
      <c r="O38" s="179"/>
    </row>
    <row r="39" spans="1:47" s="178" customFormat="1" ht="21.75" customHeight="1" x14ac:dyDescent="0.25">
      <c r="A39" s="134" t="s">
        <v>52</v>
      </c>
      <c r="B39" s="135" t="s">
        <v>42</v>
      </c>
      <c r="C39" s="135" t="s">
        <v>43</v>
      </c>
      <c r="D39" s="175">
        <v>200000</v>
      </c>
      <c r="E39" s="136" t="s">
        <v>44</v>
      </c>
      <c r="F39" s="137">
        <v>43871</v>
      </c>
      <c r="G39" s="138">
        <v>43871</v>
      </c>
      <c r="H39" s="136"/>
      <c r="I39" s="139"/>
      <c r="J39" s="175">
        <f t="shared" si="0"/>
        <v>200000</v>
      </c>
      <c r="K39" s="136" t="s">
        <v>39</v>
      </c>
      <c r="L39" s="144" t="s">
        <v>38</v>
      </c>
      <c r="M39" s="175">
        <v>135000</v>
      </c>
      <c r="N39" s="141" t="s">
        <v>155</v>
      </c>
      <c r="O39" s="179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</row>
    <row r="40" spans="1:47" ht="24.75" customHeight="1" x14ac:dyDescent="0.25">
      <c r="A40" s="134" t="s">
        <v>52</v>
      </c>
      <c r="B40" s="135" t="s">
        <v>42</v>
      </c>
      <c r="C40" s="135" t="s">
        <v>43</v>
      </c>
      <c r="D40" s="175">
        <v>0</v>
      </c>
      <c r="E40" s="136" t="s">
        <v>44</v>
      </c>
      <c r="F40" s="137">
        <v>43871</v>
      </c>
      <c r="G40" s="138">
        <v>43871</v>
      </c>
      <c r="H40" s="136"/>
      <c r="I40" s="139"/>
      <c r="J40" s="175">
        <f t="shared" si="0"/>
        <v>0</v>
      </c>
      <c r="K40" s="136" t="s">
        <v>39</v>
      </c>
      <c r="L40" s="144" t="s">
        <v>40</v>
      </c>
      <c r="M40" s="175">
        <v>65000</v>
      </c>
      <c r="N40" s="141" t="s">
        <v>155</v>
      </c>
      <c r="O40" s="179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</row>
    <row r="41" spans="1:47" s="178" customFormat="1" ht="26.25" customHeight="1" x14ac:dyDescent="0.25">
      <c r="A41" s="134" t="s">
        <v>53</v>
      </c>
      <c r="B41" s="173" t="s">
        <v>42</v>
      </c>
      <c r="C41" s="134" t="s">
        <v>43</v>
      </c>
      <c r="D41" s="175">
        <v>200000</v>
      </c>
      <c r="E41" s="136" t="s">
        <v>44</v>
      </c>
      <c r="F41" s="137">
        <v>43878</v>
      </c>
      <c r="G41" s="138">
        <v>43878</v>
      </c>
      <c r="H41" s="142"/>
      <c r="I41" s="143"/>
      <c r="J41" s="176">
        <f t="shared" si="0"/>
        <v>200000</v>
      </c>
      <c r="K41" s="142" t="s">
        <v>39</v>
      </c>
      <c r="L41" s="144" t="s">
        <v>38</v>
      </c>
      <c r="M41" s="175">
        <v>125000</v>
      </c>
      <c r="N41" s="141" t="s">
        <v>155</v>
      </c>
      <c r="O41" s="179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</row>
    <row r="42" spans="1:47" ht="26.25" customHeight="1" x14ac:dyDescent="0.25">
      <c r="A42" s="134" t="s">
        <v>53</v>
      </c>
      <c r="B42" s="173" t="s">
        <v>42</v>
      </c>
      <c r="C42" s="134" t="s">
        <v>43</v>
      </c>
      <c r="D42" s="175">
        <v>0</v>
      </c>
      <c r="E42" s="136" t="s">
        <v>44</v>
      </c>
      <c r="F42" s="137">
        <v>43878</v>
      </c>
      <c r="G42" s="138">
        <v>43878</v>
      </c>
      <c r="H42" s="142"/>
      <c r="I42" s="143"/>
      <c r="J42" s="176">
        <f t="shared" si="0"/>
        <v>0</v>
      </c>
      <c r="K42" s="142" t="s">
        <v>39</v>
      </c>
      <c r="L42" s="144" t="s">
        <v>40</v>
      </c>
      <c r="M42" s="175">
        <v>75000</v>
      </c>
      <c r="N42" s="141" t="s">
        <v>155</v>
      </c>
      <c r="O42" s="179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</row>
    <row r="43" spans="1:47" s="178" customFormat="1" ht="26.25" customHeight="1" x14ac:dyDescent="0.25">
      <c r="A43" s="134" t="s">
        <v>54</v>
      </c>
      <c r="B43" s="173" t="s">
        <v>42</v>
      </c>
      <c r="C43" s="134" t="s">
        <v>43</v>
      </c>
      <c r="D43" s="175">
        <v>200000</v>
      </c>
      <c r="E43" s="136" t="s">
        <v>44</v>
      </c>
      <c r="F43" s="137">
        <v>43882</v>
      </c>
      <c r="G43" s="138">
        <v>43882</v>
      </c>
      <c r="H43" s="142"/>
      <c r="I43" s="143"/>
      <c r="J43" s="176">
        <f t="shared" si="0"/>
        <v>200000</v>
      </c>
      <c r="K43" s="142" t="s">
        <v>39</v>
      </c>
      <c r="L43" s="144" t="s">
        <v>38</v>
      </c>
      <c r="M43" s="175">
        <v>125000</v>
      </c>
      <c r="N43" s="141" t="s">
        <v>155</v>
      </c>
      <c r="O43" s="179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</row>
    <row r="44" spans="1:47" ht="26.25" customHeight="1" x14ac:dyDescent="0.25">
      <c r="A44" s="134" t="s">
        <v>54</v>
      </c>
      <c r="B44" s="173" t="s">
        <v>42</v>
      </c>
      <c r="C44" s="134" t="s">
        <v>43</v>
      </c>
      <c r="D44" s="175">
        <v>0</v>
      </c>
      <c r="E44" s="136" t="s">
        <v>44</v>
      </c>
      <c r="F44" s="137">
        <v>43882</v>
      </c>
      <c r="G44" s="138">
        <v>43882</v>
      </c>
      <c r="H44" s="142"/>
      <c r="I44" s="143"/>
      <c r="J44" s="176">
        <f t="shared" si="0"/>
        <v>0</v>
      </c>
      <c r="K44" s="142" t="s">
        <v>39</v>
      </c>
      <c r="L44" s="144" t="s">
        <v>40</v>
      </c>
      <c r="M44" s="175">
        <v>75000</v>
      </c>
      <c r="N44" s="141" t="s">
        <v>155</v>
      </c>
      <c r="O44" s="179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</row>
    <row r="45" spans="1:47" s="178" customFormat="1" ht="26.25" customHeight="1" x14ac:dyDescent="0.25">
      <c r="A45" s="134" t="s">
        <v>55</v>
      </c>
      <c r="B45" s="173" t="s">
        <v>42</v>
      </c>
      <c r="C45" s="134" t="s">
        <v>43</v>
      </c>
      <c r="D45" s="175">
        <v>200000</v>
      </c>
      <c r="E45" s="136" t="s">
        <v>44</v>
      </c>
      <c r="F45" s="137">
        <v>43889</v>
      </c>
      <c r="G45" s="138">
        <v>43889</v>
      </c>
      <c r="H45" s="142"/>
      <c r="I45" s="143"/>
      <c r="J45" s="176">
        <f t="shared" si="0"/>
        <v>200000</v>
      </c>
      <c r="K45" s="142" t="s">
        <v>39</v>
      </c>
      <c r="L45" s="144" t="s">
        <v>38</v>
      </c>
      <c r="M45" s="175">
        <v>125000</v>
      </c>
      <c r="N45" s="141" t="s">
        <v>155</v>
      </c>
      <c r="O45" s="179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</row>
    <row r="46" spans="1:47" ht="26.25" customHeight="1" x14ac:dyDescent="0.25">
      <c r="A46" s="134" t="s">
        <v>55</v>
      </c>
      <c r="B46" s="173" t="s">
        <v>42</v>
      </c>
      <c r="C46" s="134" t="s">
        <v>43</v>
      </c>
      <c r="D46" s="175">
        <v>0</v>
      </c>
      <c r="E46" s="136" t="s">
        <v>44</v>
      </c>
      <c r="F46" s="137">
        <v>43889</v>
      </c>
      <c r="G46" s="138">
        <v>43889</v>
      </c>
      <c r="H46" s="142"/>
      <c r="I46" s="143"/>
      <c r="J46" s="176">
        <f t="shared" si="0"/>
        <v>0</v>
      </c>
      <c r="K46" s="142" t="s">
        <v>39</v>
      </c>
      <c r="L46" s="144" t="s">
        <v>40</v>
      </c>
      <c r="M46" s="175">
        <v>75000</v>
      </c>
      <c r="N46" s="141" t="s">
        <v>155</v>
      </c>
      <c r="O46" s="179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</row>
    <row r="47" spans="1:47" s="178" customFormat="1" ht="26.25" customHeight="1" x14ac:dyDescent="0.25">
      <c r="A47" s="134" t="s">
        <v>58</v>
      </c>
      <c r="B47" s="173" t="s">
        <v>42</v>
      </c>
      <c r="C47" s="134" t="s">
        <v>43</v>
      </c>
      <c r="D47" s="175">
        <v>200000</v>
      </c>
      <c r="E47" s="136" t="s">
        <v>44</v>
      </c>
      <c r="F47" s="137">
        <v>43895</v>
      </c>
      <c r="G47" s="138">
        <v>43895</v>
      </c>
      <c r="H47" s="142"/>
      <c r="I47" s="143"/>
      <c r="J47" s="176">
        <f t="shared" si="0"/>
        <v>200000</v>
      </c>
      <c r="K47" s="142" t="s">
        <v>37</v>
      </c>
      <c r="L47" s="144" t="s">
        <v>57</v>
      </c>
      <c r="M47" s="175">
        <v>125000</v>
      </c>
      <c r="N47" s="141" t="s">
        <v>155</v>
      </c>
      <c r="O47" s="179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</row>
    <row r="48" spans="1:47" ht="26.25" customHeight="1" x14ac:dyDescent="0.25">
      <c r="A48" s="134" t="s">
        <v>58</v>
      </c>
      <c r="B48" s="173" t="s">
        <v>42</v>
      </c>
      <c r="C48" s="134" t="s">
        <v>43</v>
      </c>
      <c r="D48" s="175">
        <v>0</v>
      </c>
      <c r="E48" s="136" t="s">
        <v>44</v>
      </c>
      <c r="F48" s="137">
        <v>43895</v>
      </c>
      <c r="G48" s="138">
        <v>43895</v>
      </c>
      <c r="H48" s="142"/>
      <c r="I48" s="143"/>
      <c r="J48" s="176">
        <f t="shared" si="0"/>
        <v>0</v>
      </c>
      <c r="K48" s="142" t="s">
        <v>39</v>
      </c>
      <c r="L48" s="144" t="s">
        <v>40</v>
      </c>
      <c r="M48" s="175">
        <v>75000</v>
      </c>
      <c r="N48" s="141" t="s">
        <v>155</v>
      </c>
      <c r="O48" s="179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</row>
    <row r="49" spans="1:47" s="178" customFormat="1" ht="30.75" customHeight="1" x14ac:dyDescent="0.25">
      <c r="A49" s="134" t="s">
        <v>59</v>
      </c>
      <c r="B49" s="173" t="s">
        <v>42</v>
      </c>
      <c r="C49" s="135" t="s">
        <v>43</v>
      </c>
      <c r="D49" s="175">
        <v>200000</v>
      </c>
      <c r="E49" s="136" t="s">
        <v>44</v>
      </c>
      <c r="F49" s="137">
        <v>43902</v>
      </c>
      <c r="G49" s="138">
        <v>43902</v>
      </c>
      <c r="H49" s="136"/>
      <c r="I49" s="139"/>
      <c r="J49" s="175">
        <f t="shared" si="0"/>
        <v>200000</v>
      </c>
      <c r="K49" s="136" t="s">
        <v>37</v>
      </c>
      <c r="L49" s="144" t="s">
        <v>57</v>
      </c>
      <c r="M49" s="175">
        <v>125000</v>
      </c>
      <c r="N49" s="141" t="s">
        <v>155</v>
      </c>
      <c r="O49" s="179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</row>
    <row r="50" spans="1:47" ht="37.5" customHeight="1" x14ac:dyDescent="0.25">
      <c r="A50" s="134" t="s">
        <v>59</v>
      </c>
      <c r="B50" s="173" t="s">
        <v>42</v>
      </c>
      <c r="C50" s="135" t="s">
        <v>43</v>
      </c>
      <c r="D50" s="175">
        <v>0</v>
      </c>
      <c r="E50" s="136" t="s">
        <v>44</v>
      </c>
      <c r="F50" s="137">
        <v>43902</v>
      </c>
      <c r="G50" s="138">
        <v>43902</v>
      </c>
      <c r="H50" s="142"/>
      <c r="I50" s="143"/>
      <c r="J50" s="176">
        <f t="shared" si="0"/>
        <v>0</v>
      </c>
      <c r="K50" s="142" t="s">
        <v>39</v>
      </c>
      <c r="L50" s="144" t="s">
        <v>40</v>
      </c>
      <c r="M50" s="175">
        <v>75000</v>
      </c>
      <c r="N50" s="141" t="s">
        <v>155</v>
      </c>
      <c r="O50" s="179"/>
    </row>
    <row r="51" spans="1:47" s="178" customFormat="1" ht="23.25" x14ac:dyDescent="0.25">
      <c r="A51" s="134" t="s">
        <v>56</v>
      </c>
      <c r="B51" s="173" t="s">
        <v>42</v>
      </c>
      <c r="C51" s="135" t="s">
        <v>43</v>
      </c>
      <c r="D51" s="175">
        <v>200000</v>
      </c>
      <c r="E51" s="136" t="s">
        <v>44</v>
      </c>
      <c r="F51" s="137">
        <v>43908</v>
      </c>
      <c r="G51" s="138">
        <v>43908</v>
      </c>
      <c r="H51" s="136"/>
      <c r="I51" s="139"/>
      <c r="J51" s="175">
        <f t="shared" si="0"/>
        <v>200000</v>
      </c>
      <c r="K51" s="136" t="s">
        <v>37</v>
      </c>
      <c r="L51" s="144" t="s">
        <v>57</v>
      </c>
      <c r="M51" s="175">
        <v>125000</v>
      </c>
      <c r="N51" s="141" t="s">
        <v>155</v>
      </c>
      <c r="O51" s="179"/>
    </row>
    <row r="52" spans="1:47" ht="24" customHeight="1" x14ac:dyDescent="0.25">
      <c r="A52" s="134" t="s">
        <v>56</v>
      </c>
      <c r="B52" s="173" t="s">
        <v>42</v>
      </c>
      <c r="C52" s="135" t="s">
        <v>43</v>
      </c>
      <c r="D52" s="175">
        <v>0</v>
      </c>
      <c r="E52" s="136" t="s">
        <v>44</v>
      </c>
      <c r="F52" s="137">
        <v>43908</v>
      </c>
      <c r="G52" s="138">
        <v>43908</v>
      </c>
      <c r="H52" s="136"/>
      <c r="I52" s="139"/>
      <c r="J52" s="175">
        <f t="shared" si="0"/>
        <v>0</v>
      </c>
      <c r="K52" s="136" t="s">
        <v>39</v>
      </c>
      <c r="L52" s="140" t="s">
        <v>40</v>
      </c>
      <c r="M52" s="175">
        <v>75000</v>
      </c>
      <c r="N52" s="141" t="s">
        <v>155</v>
      </c>
      <c r="O52" s="179"/>
    </row>
    <row r="53" spans="1:47" s="5" customFormat="1" ht="24" customHeight="1" x14ac:dyDescent="0.25">
      <c r="A53" s="134"/>
      <c r="B53" s="173"/>
      <c r="C53" s="135" t="s">
        <v>261</v>
      </c>
      <c r="D53" s="189">
        <f>SUM(D21:D52)</f>
        <v>3200000</v>
      </c>
      <c r="E53" s="136"/>
      <c r="F53" s="137"/>
      <c r="G53" s="138"/>
      <c r="H53" s="136"/>
      <c r="I53" s="139"/>
      <c r="J53" s="189">
        <f>SUM(J21:J52)</f>
        <v>3200000</v>
      </c>
      <c r="K53" s="136"/>
      <c r="L53" s="140"/>
      <c r="M53" s="189">
        <f>SUM(M21:M52)</f>
        <v>3200000</v>
      </c>
      <c r="N53" s="141"/>
      <c r="O53" s="179"/>
    </row>
    <row r="54" spans="1:47" s="5" customFormat="1" ht="24" customHeight="1" x14ac:dyDescent="0.25">
      <c r="A54" s="134"/>
      <c r="B54" s="173"/>
      <c r="C54" s="135"/>
      <c r="D54" s="175"/>
      <c r="E54" s="136"/>
      <c r="F54" s="137"/>
      <c r="G54" s="138"/>
      <c r="H54" s="136"/>
      <c r="I54" s="139"/>
      <c r="J54" s="175"/>
      <c r="K54" s="136"/>
      <c r="L54" s="140"/>
      <c r="M54" s="175"/>
      <c r="N54" s="141"/>
      <c r="O54" s="179"/>
    </row>
    <row r="55" spans="1:47" ht="37.5" customHeight="1" x14ac:dyDescent="0.25">
      <c r="A55" s="134" t="s">
        <v>83</v>
      </c>
      <c r="B55" s="135" t="s">
        <v>82</v>
      </c>
      <c r="C55" s="135" t="s">
        <v>86</v>
      </c>
      <c r="D55" s="175">
        <v>118867.03</v>
      </c>
      <c r="E55" s="136" t="s">
        <v>44</v>
      </c>
      <c r="F55" s="137">
        <v>44534</v>
      </c>
      <c r="G55" s="138">
        <v>44534</v>
      </c>
      <c r="H55" s="145"/>
      <c r="I55" s="145"/>
      <c r="J55" s="175">
        <v>118867.03</v>
      </c>
      <c r="K55" s="142" t="s">
        <v>72</v>
      </c>
      <c r="L55" s="144" t="s">
        <v>73</v>
      </c>
      <c r="M55" s="175">
        <v>41888.239999999998</v>
      </c>
      <c r="N55" s="141" t="s">
        <v>155</v>
      </c>
      <c r="O55" s="179"/>
    </row>
    <row r="56" spans="1:47" ht="35.25" customHeight="1" x14ac:dyDescent="0.25">
      <c r="A56" s="134" t="s">
        <v>83</v>
      </c>
      <c r="B56" s="135" t="s">
        <v>82</v>
      </c>
      <c r="C56" s="135" t="s">
        <v>86</v>
      </c>
      <c r="D56" s="175">
        <v>0</v>
      </c>
      <c r="E56" s="136" t="s">
        <v>44</v>
      </c>
      <c r="F56" s="137">
        <v>44534</v>
      </c>
      <c r="G56" s="138">
        <v>44534</v>
      </c>
      <c r="H56" s="145"/>
      <c r="I56" s="145"/>
      <c r="J56" s="175">
        <v>0</v>
      </c>
      <c r="K56" s="142" t="s">
        <v>84</v>
      </c>
      <c r="L56" s="144" t="s">
        <v>85</v>
      </c>
      <c r="M56" s="175">
        <v>56882.23</v>
      </c>
      <c r="N56" s="141" t="s">
        <v>155</v>
      </c>
      <c r="O56" s="179"/>
    </row>
    <row r="57" spans="1:47" ht="37.5" customHeight="1" x14ac:dyDescent="0.25">
      <c r="A57" s="134" t="s">
        <v>83</v>
      </c>
      <c r="B57" s="135" t="s">
        <v>82</v>
      </c>
      <c r="C57" s="135" t="s">
        <v>86</v>
      </c>
      <c r="D57" s="175">
        <v>0</v>
      </c>
      <c r="E57" s="136" t="s">
        <v>44</v>
      </c>
      <c r="F57" s="137">
        <v>44534</v>
      </c>
      <c r="G57" s="138">
        <v>44534</v>
      </c>
      <c r="H57" s="145"/>
      <c r="I57" s="145"/>
      <c r="J57" s="175">
        <v>0</v>
      </c>
      <c r="K57" s="142" t="s">
        <v>87</v>
      </c>
      <c r="L57" s="144" t="s">
        <v>88</v>
      </c>
      <c r="M57" s="175">
        <v>19696.560000000001</v>
      </c>
      <c r="N57" s="141" t="s">
        <v>155</v>
      </c>
      <c r="O57" s="179"/>
    </row>
    <row r="58" spans="1:47" ht="51" customHeight="1" x14ac:dyDescent="0.25">
      <c r="A58" s="134" t="s">
        <v>83</v>
      </c>
      <c r="B58" s="135" t="s">
        <v>82</v>
      </c>
      <c r="C58" s="135" t="s">
        <v>86</v>
      </c>
      <c r="D58" s="175">
        <v>0</v>
      </c>
      <c r="E58" s="136" t="s">
        <v>44</v>
      </c>
      <c r="F58" s="137">
        <v>44534</v>
      </c>
      <c r="G58" s="138">
        <v>44534</v>
      </c>
      <c r="H58" s="145"/>
      <c r="I58" s="145"/>
      <c r="J58" s="175">
        <v>0</v>
      </c>
      <c r="K58" s="142" t="s">
        <v>90</v>
      </c>
      <c r="L58" s="144" t="s">
        <v>89</v>
      </c>
      <c r="M58" s="175">
        <v>400</v>
      </c>
      <c r="N58" s="141" t="s">
        <v>155</v>
      </c>
      <c r="O58" s="179"/>
    </row>
    <row r="59" spans="1:47" s="5" customFormat="1" ht="30.75" customHeight="1" x14ac:dyDescent="0.25">
      <c r="A59" s="134"/>
      <c r="B59" s="135"/>
      <c r="C59" s="135" t="s">
        <v>261</v>
      </c>
      <c r="D59" s="189">
        <f>SUM(D55:D58)</f>
        <v>118867.03</v>
      </c>
      <c r="E59" s="136"/>
      <c r="F59" s="137"/>
      <c r="G59" s="138"/>
      <c r="H59" s="145"/>
      <c r="I59" s="145"/>
      <c r="J59" s="189">
        <f>SUM(J55:J58)</f>
        <v>118867.03</v>
      </c>
      <c r="K59" s="142"/>
      <c r="L59" s="144"/>
      <c r="M59" s="189">
        <f>SUM(M55:M58)</f>
        <v>118867.03</v>
      </c>
      <c r="N59" s="141"/>
      <c r="O59" s="179"/>
    </row>
    <row r="60" spans="1:47" s="5" customFormat="1" ht="33" customHeight="1" x14ac:dyDescent="0.25">
      <c r="A60" s="134"/>
      <c r="B60" s="135"/>
      <c r="C60" s="135"/>
      <c r="D60" s="175"/>
      <c r="E60" s="136"/>
      <c r="F60" s="137"/>
      <c r="G60" s="138"/>
      <c r="H60" s="145"/>
      <c r="I60" s="145"/>
      <c r="J60" s="175"/>
      <c r="K60" s="142"/>
      <c r="L60" s="144"/>
      <c r="M60" s="175"/>
      <c r="N60" s="141"/>
      <c r="O60" s="179"/>
    </row>
    <row r="61" spans="1:47" s="174" customFormat="1" x14ac:dyDescent="0.25">
      <c r="A61" s="134" t="s">
        <v>64</v>
      </c>
      <c r="B61" s="135" t="s">
        <v>92</v>
      </c>
      <c r="C61" s="135" t="s">
        <v>93</v>
      </c>
      <c r="D61" s="175">
        <v>542207.80000000005</v>
      </c>
      <c r="E61" s="136" t="s">
        <v>44</v>
      </c>
      <c r="F61" s="137">
        <v>44383</v>
      </c>
      <c r="G61" s="138">
        <v>44383</v>
      </c>
      <c r="H61" s="145"/>
      <c r="I61" s="145"/>
      <c r="J61" s="175">
        <v>542207.80000000005</v>
      </c>
      <c r="K61" s="142" t="s">
        <v>19</v>
      </c>
      <c r="L61" s="144" t="s">
        <v>94</v>
      </c>
      <c r="M61" s="175">
        <v>542207.80000000005</v>
      </c>
      <c r="N61" s="141" t="s">
        <v>155</v>
      </c>
      <c r="O61" s="179"/>
    </row>
    <row r="62" spans="1:47" s="174" customFormat="1" x14ac:dyDescent="0.25">
      <c r="A62" s="134" t="s">
        <v>131</v>
      </c>
      <c r="B62" s="135" t="s">
        <v>92</v>
      </c>
      <c r="C62" s="135" t="s">
        <v>93</v>
      </c>
      <c r="D62" s="175">
        <v>41225.69</v>
      </c>
      <c r="E62" s="136"/>
      <c r="F62" s="137" t="s">
        <v>236</v>
      </c>
      <c r="G62" s="138" t="s">
        <v>236</v>
      </c>
      <c r="H62" s="145"/>
      <c r="I62" s="145"/>
      <c r="J62" s="175">
        <v>41225.69</v>
      </c>
      <c r="K62" s="142" t="s">
        <v>19</v>
      </c>
      <c r="L62" s="144" t="s">
        <v>94</v>
      </c>
      <c r="M62" s="175">
        <v>41225.69</v>
      </c>
      <c r="N62" s="141" t="s">
        <v>155</v>
      </c>
      <c r="O62" s="179"/>
    </row>
    <row r="63" spans="1:47" s="174" customFormat="1" x14ac:dyDescent="0.25">
      <c r="A63" s="134"/>
      <c r="B63" s="135"/>
      <c r="C63" s="135" t="s">
        <v>261</v>
      </c>
      <c r="D63" s="175">
        <f>SUM(D61:D62)</f>
        <v>583433.49</v>
      </c>
      <c r="E63" s="136"/>
      <c r="F63" s="137"/>
      <c r="G63" s="138"/>
      <c r="H63" s="145"/>
      <c r="I63" s="145"/>
      <c r="J63" s="175">
        <f>SUM(J61:J62)</f>
        <v>583433.49</v>
      </c>
      <c r="K63" s="142"/>
      <c r="L63" s="144"/>
      <c r="M63" s="175">
        <f>SUM(M61:M62)</f>
        <v>583433.49</v>
      </c>
      <c r="N63" s="141"/>
      <c r="O63" s="179"/>
    </row>
    <row r="64" spans="1:47" s="174" customFormat="1" x14ac:dyDescent="0.25">
      <c r="A64" s="134"/>
      <c r="B64" s="135"/>
      <c r="C64" s="135"/>
      <c r="D64" s="175"/>
      <c r="E64" s="136"/>
      <c r="F64" s="137"/>
      <c r="G64" s="138"/>
      <c r="H64" s="145"/>
      <c r="I64" s="145"/>
      <c r="J64" s="175"/>
      <c r="K64" s="142"/>
      <c r="L64" s="144"/>
      <c r="M64" s="175"/>
      <c r="N64" s="141"/>
      <c r="O64" s="179"/>
    </row>
    <row r="65" spans="1:15" ht="25.5" customHeight="1" x14ac:dyDescent="0.25">
      <c r="A65" s="134" t="s">
        <v>95</v>
      </c>
      <c r="B65" s="135" t="s">
        <v>96</v>
      </c>
      <c r="C65" s="135" t="s">
        <v>97</v>
      </c>
      <c r="D65" s="175">
        <v>1500</v>
      </c>
      <c r="E65" s="136" t="s">
        <v>44</v>
      </c>
      <c r="F65" s="137">
        <v>44201</v>
      </c>
      <c r="G65" s="138">
        <v>44201</v>
      </c>
      <c r="H65" s="145"/>
      <c r="I65" s="145"/>
      <c r="J65" s="175">
        <v>1500</v>
      </c>
      <c r="K65" s="142" t="s">
        <v>98</v>
      </c>
      <c r="L65" s="144" t="s">
        <v>99</v>
      </c>
      <c r="M65" s="175">
        <v>1500</v>
      </c>
      <c r="N65" s="141" t="s">
        <v>155</v>
      </c>
      <c r="O65" s="179"/>
    </row>
    <row r="66" spans="1:15" ht="27" customHeight="1" x14ac:dyDescent="0.25">
      <c r="A66" s="134" t="s">
        <v>100</v>
      </c>
      <c r="B66" s="135" t="s">
        <v>96</v>
      </c>
      <c r="C66" s="135" t="s">
        <v>97</v>
      </c>
      <c r="D66" s="175">
        <v>1230</v>
      </c>
      <c r="E66" s="136" t="s">
        <v>44</v>
      </c>
      <c r="F66" s="137">
        <v>44201</v>
      </c>
      <c r="G66" s="138">
        <v>44201</v>
      </c>
      <c r="H66" s="145"/>
      <c r="I66" s="145"/>
      <c r="J66" s="175">
        <v>1230</v>
      </c>
      <c r="K66" s="142" t="s">
        <v>98</v>
      </c>
      <c r="L66" s="144" t="s">
        <v>99</v>
      </c>
      <c r="M66" s="175">
        <v>1230</v>
      </c>
      <c r="N66" s="141" t="s">
        <v>155</v>
      </c>
      <c r="O66" s="179"/>
    </row>
    <row r="67" spans="1:15" ht="22.5" customHeight="1" x14ac:dyDescent="0.25">
      <c r="A67" s="134" t="s">
        <v>101</v>
      </c>
      <c r="B67" s="135" t="s">
        <v>96</v>
      </c>
      <c r="C67" s="135" t="s">
        <v>97</v>
      </c>
      <c r="D67" s="175">
        <v>1140</v>
      </c>
      <c r="E67" s="136" t="s">
        <v>44</v>
      </c>
      <c r="F67" s="137">
        <v>44201</v>
      </c>
      <c r="G67" s="138">
        <v>44201</v>
      </c>
      <c r="H67" s="145"/>
      <c r="I67" s="145"/>
      <c r="J67" s="175">
        <v>1140</v>
      </c>
      <c r="K67" s="142" t="s">
        <v>98</v>
      </c>
      <c r="L67" s="144" t="s">
        <v>99</v>
      </c>
      <c r="M67" s="175">
        <v>1140</v>
      </c>
      <c r="N67" s="141" t="s">
        <v>155</v>
      </c>
      <c r="O67" s="179"/>
    </row>
    <row r="68" spans="1:15" s="5" customFormat="1" ht="22.5" customHeight="1" x14ac:dyDescent="0.25">
      <c r="A68" s="134"/>
      <c r="B68" s="135"/>
      <c r="C68" s="135" t="s">
        <v>261</v>
      </c>
      <c r="D68" s="189">
        <f>SUM(D65:D67)</f>
        <v>3870</v>
      </c>
      <c r="E68" s="190"/>
      <c r="F68" s="191"/>
      <c r="G68" s="192"/>
      <c r="H68" s="195"/>
      <c r="I68" s="195"/>
      <c r="J68" s="189">
        <f>SUM(J65:J67)</f>
        <v>3870</v>
      </c>
      <c r="K68" s="196"/>
      <c r="L68" s="197"/>
      <c r="M68" s="189">
        <f>SUM(M65:M67)</f>
        <v>3870</v>
      </c>
      <c r="N68" s="141"/>
      <c r="O68" s="179"/>
    </row>
    <row r="69" spans="1:15" s="5" customFormat="1" ht="22.5" customHeight="1" x14ac:dyDescent="0.25">
      <c r="A69" s="134"/>
      <c r="B69" s="135"/>
      <c r="C69" s="135"/>
      <c r="D69" s="175"/>
      <c r="E69" s="136"/>
      <c r="F69" s="137"/>
      <c r="G69" s="138"/>
      <c r="H69" s="145"/>
      <c r="I69" s="145"/>
      <c r="J69" s="175"/>
      <c r="K69" s="142"/>
      <c r="L69" s="144"/>
      <c r="M69" s="175"/>
      <c r="N69" s="141"/>
      <c r="O69" s="179"/>
    </row>
    <row r="70" spans="1:15" ht="26.25" customHeight="1" x14ac:dyDescent="0.25">
      <c r="A70" s="134" t="s">
        <v>108</v>
      </c>
      <c r="B70" s="135" t="s">
        <v>109</v>
      </c>
      <c r="C70" s="135" t="s">
        <v>110</v>
      </c>
      <c r="D70" s="189">
        <v>59500</v>
      </c>
      <c r="E70" s="190" t="s">
        <v>44</v>
      </c>
      <c r="F70" s="191" t="s">
        <v>116</v>
      </c>
      <c r="G70" s="192" t="s">
        <v>116</v>
      </c>
      <c r="H70" s="195"/>
      <c r="I70" s="195"/>
      <c r="J70" s="189">
        <v>59500</v>
      </c>
      <c r="K70" s="196" t="s">
        <v>19</v>
      </c>
      <c r="L70" s="197" t="s">
        <v>94</v>
      </c>
      <c r="M70" s="189">
        <v>59500</v>
      </c>
      <c r="N70" s="141" t="s">
        <v>155</v>
      </c>
      <c r="O70" s="179"/>
    </row>
    <row r="71" spans="1:15" s="5" customFormat="1" ht="23.25" customHeight="1" x14ac:dyDescent="0.25">
      <c r="A71" s="134"/>
      <c r="B71" s="135"/>
      <c r="C71" s="135"/>
      <c r="D71" s="175"/>
      <c r="E71" s="136"/>
      <c r="F71" s="137"/>
      <c r="G71" s="138"/>
      <c r="H71" s="145"/>
      <c r="I71" s="145"/>
      <c r="J71" s="175"/>
      <c r="K71" s="146"/>
      <c r="L71" s="147"/>
      <c r="M71" s="175"/>
      <c r="N71" s="141"/>
      <c r="O71" s="179"/>
    </row>
    <row r="72" spans="1:15" s="5" customFormat="1" ht="23.25" x14ac:dyDescent="0.25">
      <c r="A72" s="134" t="s">
        <v>253</v>
      </c>
      <c r="B72" s="181" t="s">
        <v>119</v>
      </c>
      <c r="C72" s="135" t="s">
        <v>252</v>
      </c>
      <c r="D72" s="175">
        <v>196967.2</v>
      </c>
      <c r="E72" s="136" t="s">
        <v>44</v>
      </c>
      <c r="F72" s="137" t="s">
        <v>155</v>
      </c>
      <c r="G72" s="137" t="s">
        <v>155</v>
      </c>
      <c r="H72" s="184"/>
      <c r="I72" s="184"/>
      <c r="J72" s="175">
        <v>196967.2</v>
      </c>
      <c r="K72" s="146" t="s">
        <v>121</v>
      </c>
      <c r="L72" s="147" t="s">
        <v>122</v>
      </c>
      <c r="M72" s="175">
        <v>196967.2</v>
      </c>
      <c r="N72" s="141" t="s">
        <v>155</v>
      </c>
      <c r="O72" s="179"/>
    </row>
    <row r="73" spans="1:15" s="178" customFormat="1" ht="23.25" x14ac:dyDescent="0.25">
      <c r="A73" s="134" t="s">
        <v>118</v>
      </c>
      <c r="B73" s="135" t="s">
        <v>119</v>
      </c>
      <c r="C73" s="135" t="s">
        <v>120</v>
      </c>
      <c r="D73" s="175">
        <v>178224.6</v>
      </c>
      <c r="E73" s="136" t="s">
        <v>44</v>
      </c>
      <c r="F73" s="137" t="s">
        <v>79</v>
      </c>
      <c r="G73" s="138"/>
      <c r="H73" s="145"/>
      <c r="I73" s="145"/>
      <c r="J73" s="175">
        <v>178224.6</v>
      </c>
      <c r="K73" s="146" t="s">
        <v>121</v>
      </c>
      <c r="L73" s="147" t="s">
        <v>122</v>
      </c>
      <c r="M73" s="175">
        <v>178224.6</v>
      </c>
      <c r="N73" s="141" t="s">
        <v>155</v>
      </c>
      <c r="O73" s="179"/>
    </row>
    <row r="74" spans="1:15" s="178" customFormat="1" x14ac:dyDescent="0.25">
      <c r="A74" s="134"/>
      <c r="B74" s="135"/>
      <c r="C74" s="135" t="s">
        <v>261</v>
      </c>
      <c r="D74" s="189">
        <f>SUM(D72:D73)</f>
        <v>375191.80000000005</v>
      </c>
      <c r="E74" s="190"/>
      <c r="F74" s="191"/>
      <c r="G74" s="192"/>
      <c r="H74" s="195"/>
      <c r="I74" s="195"/>
      <c r="J74" s="189">
        <f>SUM(J72:J73)</f>
        <v>375191.80000000005</v>
      </c>
      <c r="K74" s="198"/>
      <c r="L74" s="199"/>
      <c r="M74" s="189">
        <f>SUM(M72:M73)</f>
        <v>375191.80000000005</v>
      </c>
      <c r="N74" s="141"/>
      <c r="O74" s="179"/>
    </row>
    <row r="75" spans="1:15" s="178" customFormat="1" x14ac:dyDescent="0.25">
      <c r="A75" s="134"/>
      <c r="B75" s="135"/>
      <c r="C75" s="135"/>
      <c r="D75" s="175"/>
      <c r="E75" s="136"/>
      <c r="F75" s="137"/>
      <c r="G75" s="138"/>
      <c r="H75" s="145"/>
      <c r="I75" s="145"/>
      <c r="J75" s="175"/>
      <c r="K75" s="146"/>
      <c r="L75" s="147"/>
      <c r="M75" s="175"/>
      <c r="N75" s="141"/>
      <c r="O75" s="179"/>
    </row>
    <row r="76" spans="1:15" ht="33.75" customHeight="1" x14ac:dyDescent="0.25">
      <c r="A76" s="134" t="s">
        <v>102</v>
      </c>
      <c r="B76" s="135" t="s">
        <v>103</v>
      </c>
      <c r="C76" s="135" t="s">
        <v>104</v>
      </c>
      <c r="D76" s="175">
        <v>237367.41</v>
      </c>
      <c r="E76" s="136" t="s">
        <v>44</v>
      </c>
      <c r="F76" s="137" t="s">
        <v>105</v>
      </c>
      <c r="G76" s="138" t="s">
        <v>105</v>
      </c>
      <c r="H76" s="145"/>
      <c r="I76" s="145"/>
      <c r="J76" s="175">
        <v>237367.41</v>
      </c>
      <c r="K76" s="146" t="s">
        <v>106</v>
      </c>
      <c r="L76" s="147" t="s">
        <v>107</v>
      </c>
      <c r="M76" s="175">
        <v>237367.41</v>
      </c>
      <c r="N76" s="141" t="s">
        <v>155</v>
      </c>
      <c r="O76" s="179"/>
    </row>
    <row r="77" spans="1:15" s="180" customFormat="1" ht="23.25" x14ac:dyDescent="0.25">
      <c r="A77" s="134" t="s">
        <v>124</v>
      </c>
      <c r="B77" s="135" t="s">
        <v>103</v>
      </c>
      <c r="C77" s="135" t="s">
        <v>123</v>
      </c>
      <c r="D77" s="175">
        <v>7885.79</v>
      </c>
      <c r="E77" s="136" t="s">
        <v>44</v>
      </c>
      <c r="F77" s="137" t="s">
        <v>105</v>
      </c>
      <c r="G77" s="138" t="s">
        <v>105</v>
      </c>
      <c r="H77" s="145"/>
      <c r="I77" s="145"/>
      <c r="J77" s="175">
        <v>7885.79</v>
      </c>
      <c r="K77" s="146" t="s">
        <v>106</v>
      </c>
      <c r="L77" s="147" t="s">
        <v>107</v>
      </c>
      <c r="M77" s="175">
        <v>7885.79</v>
      </c>
      <c r="N77" s="141" t="s">
        <v>155</v>
      </c>
      <c r="O77" s="179"/>
    </row>
    <row r="78" spans="1:15" ht="23.25" x14ac:dyDescent="0.25">
      <c r="A78" s="134" t="s">
        <v>125</v>
      </c>
      <c r="B78" s="135" t="s">
        <v>103</v>
      </c>
      <c r="C78" s="135" t="s">
        <v>123</v>
      </c>
      <c r="D78" s="175">
        <v>2170.3000000000002</v>
      </c>
      <c r="E78" s="136" t="s">
        <v>44</v>
      </c>
      <c r="F78" s="137" t="s">
        <v>105</v>
      </c>
      <c r="G78" s="138" t="s">
        <v>105</v>
      </c>
      <c r="H78" s="145"/>
      <c r="I78" s="145"/>
      <c r="J78" s="175">
        <v>2170.3000000000002</v>
      </c>
      <c r="K78" s="146" t="s">
        <v>106</v>
      </c>
      <c r="L78" s="147" t="s">
        <v>107</v>
      </c>
      <c r="M78" s="175">
        <v>2170.3000000000002</v>
      </c>
      <c r="N78" s="141" t="s">
        <v>155</v>
      </c>
      <c r="O78" s="179"/>
    </row>
    <row r="79" spans="1:15" ht="23.25" x14ac:dyDescent="0.25">
      <c r="A79" s="134" t="s">
        <v>126</v>
      </c>
      <c r="B79" s="135" t="s">
        <v>103</v>
      </c>
      <c r="C79" s="135" t="s">
        <v>123</v>
      </c>
      <c r="D79" s="175">
        <v>3535.17</v>
      </c>
      <c r="E79" s="136" t="s">
        <v>44</v>
      </c>
      <c r="F79" s="137" t="s">
        <v>105</v>
      </c>
      <c r="G79" s="138" t="s">
        <v>105</v>
      </c>
      <c r="H79" s="145"/>
      <c r="I79" s="145"/>
      <c r="J79" s="175">
        <v>3535.17</v>
      </c>
      <c r="K79" s="146" t="s">
        <v>106</v>
      </c>
      <c r="L79" s="147" t="s">
        <v>107</v>
      </c>
      <c r="M79" s="175">
        <v>3535.17</v>
      </c>
      <c r="N79" s="141" t="s">
        <v>155</v>
      </c>
      <c r="O79" s="179"/>
    </row>
    <row r="80" spans="1:15" s="5" customFormat="1" ht="23.25" x14ac:dyDescent="0.25">
      <c r="A80" s="134" t="s">
        <v>227</v>
      </c>
      <c r="B80" s="135" t="s">
        <v>228</v>
      </c>
      <c r="C80" s="135" t="s">
        <v>123</v>
      </c>
      <c r="D80" s="175">
        <v>535.54999999999995</v>
      </c>
      <c r="E80" s="136" t="s">
        <v>44</v>
      </c>
      <c r="F80" s="137" t="s">
        <v>215</v>
      </c>
      <c r="G80" s="138" t="s">
        <v>215</v>
      </c>
      <c r="H80" s="184"/>
      <c r="I80" s="184"/>
      <c r="J80" s="175">
        <v>535.54999999999995</v>
      </c>
      <c r="K80" s="187" t="s">
        <v>106</v>
      </c>
      <c r="L80" s="188" t="s">
        <v>107</v>
      </c>
      <c r="M80" s="175">
        <v>535.54999999999995</v>
      </c>
      <c r="N80" s="141" t="s">
        <v>155</v>
      </c>
      <c r="O80" s="179"/>
    </row>
    <row r="81" spans="1:49" s="5" customFormat="1" ht="23.25" x14ac:dyDescent="0.25">
      <c r="A81" s="134" t="s">
        <v>229</v>
      </c>
      <c r="B81" s="135" t="s">
        <v>228</v>
      </c>
      <c r="C81" s="135" t="s">
        <v>123</v>
      </c>
      <c r="D81" s="175">
        <v>7920.49</v>
      </c>
      <c r="E81" s="136" t="s">
        <v>44</v>
      </c>
      <c r="F81" s="137" t="s">
        <v>215</v>
      </c>
      <c r="G81" s="138" t="s">
        <v>215</v>
      </c>
      <c r="H81" s="184"/>
      <c r="I81" s="184"/>
      <c r="J81" s="175">
        <v>7920.49</v>
      </c>
      <c r="K81" s="187" t="s">
        <v>106</v>
      </c>
      <c r="L81" s="188" t="s">
        <v>107</v>
      </c>
      <c r="M81" s="175">
        <v>7920.49</v>
      </c>
      <c r="N81" s="141" t="s">
        <v>155</v>
      </c>
      <c r="O81" s="179"/>
    </row>
    <row r="82" spans="1:49" s="5" customFormat="1" ht="23.25" x14ac:dyDescent="0.25">
      <c r="A82" s="134" t="s">
        <v>230</v>
      </c>
      <c r="B82" s="135" t="s">
        <v>228</v>
      </c>
      <c r="C82" s="135" t="s">
        <v>123</v>
      </c>
      <c r="D82" s="175">
        <v>231385.73</v>
      </c>
      <c r="E82" s="136" t="s">
        <v>44</v>
      </c>
      <c r="F82" s="137" t="s">
        <v>215</v>
      </c>
      <c r="G82" s="138" t="s">
        <v>215</v>
      </c>
      <c r="H82" s="184"/>
      <c r="I82" s="184"/>
      <c r="J82" s="175">
        <v>231385.73</v>
      </c>
      <c r="K82" s="187" t="s">
        <v>106</v>
      </c>
      <c r="L82" s="188" t="s">
        <v>107</v>
      </c>
      <c r="M82" s="175">
        <v>231385.73</v>
      </c>
      <c r="N82" s="141" t="s">
        <v>155</v>
      </c>
      <c r="O82" s="179"/>
    </row>
    <row r="83" spans="1:49" s="5" customFormat="1" ht="23.25" x14ac:dyDescent="0.25">
      <c r="A83" s="134" t="s">
        <v>231</v>
      </c>
      <c r="B83" s="135" t="s">
        <v>228</v>
      </c>
      <c r="C83" s="135" t="s">
        <v>123</v>
      </c>
      <c r="D83" s="175">
        <v>3623.92</v>
      </c>
      <c r="E83" s="136" t="s">
        <v>44</v>
      </c>
      <c r="F83" s="137" t="s">
        <v>215</v>
      </c>
      <c r="G83" s="138" t="s">
        <v>215</v>
      </c>
      <c r="H83" s="184"/>
      <c r="I83" s="184"/>
      <c r="J83" s="175">
        <v>3623.92</v>
      </c>
      <c r="K83" s="187" t="s">
        <v>106</v>
      </c>
      <c r="L83" s="188" t="s">
        <v>107</v>
      </c>
      <c r="M83" s="175">
        <v>3623.92</v>
      </c>
      <c r="N83" s="141" t="s">
        <v>155</v>
      </c>
      <c r="O83" s="179"/>
    </row>
    <row r="84" spans="1:49" s="5" customFormat="1" x14ac:dyDescent="0.25">
      <c r="A84" s="134"/>
      <c r="B84" s="135"/>
      <c r="C84" s="135" t="s">
        <v>261</v>
      </c>
      <c r="D84" s="189">
        <f>SUM(D76:D83)</f>
        <v>494424.36</v>
      </c>
      <c r="E84" s="190"/>
      <c r="F84" s="191"/>
      <c r="G84" s="192"/>
      <c r="H84" s="195"/>
      <c r="I84" s="195"/>
      <c r="J84" s="189">
        <f>SUM(J76:J83)</f>
        <v>494424.36</v>
      </c>
      <c r="K84" s="198"/>
      <c r="L84" s="199"/>
      <c r="M84" s="189">
        <f>SUM(M76:M83)</f>
        <v>494424.36</v>
      </c>
      <c r="N84" s="141"/>
      <c r="O84" s="179"/>
    </row>
    <row r="85" spans="1:49" s="5" customFormat="1" x14ac:dyDescent="0.25">
      <c r="A85" s="134"/>
      <c r="B85" s="135"/>
      <c r="C85" s="135"/>
      <c r="D85" s="175"/>
      <c r="E85" s="136"/>
      <c r="F85" s="137"/>
      <c r="G85" s="138"/>
      <c r="H85" s="145"/>
      <c r="I85" s="145"/>
      <c r="J85" s="175"/>
      <c r="K85" s="146"/>
      <c r="L85" s="147"/>
      <c r="M85" s="175"/>
      <c r="N85" s="141"/>
      <c r="O85" s="179"/>
    </row>
    <row r="86" spans="1:49" ht="36.75" customHeight="1" x14ac:dyDescent="0.25">
      <c r="A86" s="134" t="s">
        <v>131</v>
      </c>
      <c r="B86" s="135" t="s">
        <v>132</v>
      </c>
      <c r="C86" s="135" t="s">
        <v>129</v>
      </c>
      <c r="D86" s="175">
        <v>82305</v>
      </c>
      <c r="E86" s="136" t="s">
        <v>44</v>
      </c>
      <c r="F86" s="137" t="s">
        <v>105</v>
      </c>
      <c r="G86" s="138" t="s">
        <v>105</v>
      </c>
      <c r="H86" s="145"/>
      <c r="I86" s="145"/>
      <c r="J86" s="175">
        <v>82305</v>
      </c>
      <c r="K86" s="146" t="s">
        <v>133</v>
      </c>
      <c r="L86" s="147" t="s">
        <v>134</v>
      </c>
      <c r="M86" s="175">
        <v>82305</v>
      </c>
      <c r="N86" s="141" t="s">
        <v>155</v>
      </c>
      <c r="O86" s="179"/>
    </row>
    <row r="87" spans="1:49" s="5" customFormat="1" ht="24" customHeight="1" x14ac:dyDescent="0.25">
      <c r="A87" s="134"/>
      <c r="B87" s="135"/>
      <c r="C87" s="135"/>
      <c r="D87" s="189">
        <f>SUM(D86)</f>
        <v>82305</v>
      </c>
      <c r="E87" s="136"/>
      <c r="F87" s="137"/>
      <c r="G87" s="138"/>
      <c r="H87" s="145"/>
      <c r="I87" s="145"/>
      <c r="J87" s="189">
        <f>SUM(J86)</f>
        <v>82305</v>
      </c>
      <c r="K87" s="146"/>
      <c r="L87" s="147"/>
      <c r="M87" s="189">
        <f>SUM(M86)</f>
        <v>82305</v>
      </c>
      <c r="N87" s="141"/>
      <c r="O87" s="179"/>
    </row>
    <row r="88" spans="1:49" s="5" customFormat="1" ht="19.5" customHeight="1" x14ac:dyDescent="0.25">
      <c r="A88" s="134"/>
      <c r="B88" s="135"/>
      <c r="C88" s="135"/>
      <c r="D88" s="175"/>
      <c r="E88" s="136"/>
      <c r="F88" s="137"/>
      <c r="G88" s="138"/>
      <c r="H88" s="145"/>
      <c r="I88" s="145"/>
      <c r="J88" s="175"/>
      <c r="K88" s="146"/>
      <c r="L88" s="147"/>
      <c r="M88" s="175"/>
      <c r="N88" s="141"/>
      <c r="O88" s="179"/>
    </row>
    <row r="89" spans="1:49" ht="23.25" x14ac:dyDescent="0.25">
      <c r="A89" s="134" t="s">
        <v>135</v>
      </c>
      <c r="B89" s="135" t="s">
        <v>136</v>
      </c>
      <c r="C89" s="135" t="s">
        <v>137</v>
      </c>
      <c r="D89" s="175">
        <v>7178.24</v>
      </c>
      <c r="E89" s="136" t="s">
        <v>44</v>
      </c>
      <c r="F89" s="137" t="s">
        <v>130</v>
      </c>
      <c r="G89" s="138" t="s">
        <v>130</v>
      </c>
      <c r="H89" s="145"/>
      <c r="I89" s="145"/>
      <c r="J89" s="175">
        <v>7178.24</v>
      </c>
      <c r="K89" s="146" t="s">
        <v>138</v>
      </c>
      <c r="L89" s="147" t="s">
        <v>139</v>
      </c>
      <c r="M89" s="175">
        <v>7178.24</v>
      </c>
      <c r="N89" s="141" t="s">
        <v>155</v>
      </c>
      <c r="O89" s="179"/>
    </row>
    <row r="90" spans="1:49" s="5" customFormat="1" x14ac:dyDescent="0.25">
      <c r="A90" s="134"/>
      <c r="B90" s="135"/>
      <c r="C90" s="135"/>
      <c r="D90" s="189">
        <f>SUM(D89)</f>
        <v>7178.24</v>
      </c>
      <c r="E90" s="136"/>
      <c r="F90" s="137"/>
      <c r="G90" s="138"/>
      <c r="H90" s="145"/>
      <c r="I90" s="145"/>
      <c r="J90" s="189">
        <f>SUM(J89)</f>
        <v>7178.24</v>
      </c>
      <c r="K90" s="146"/>
      <c r="L90" s="147"/>
      <c r="M90" s="189">
        <f>SUM(M89)</f>
        <v>7178.24</v>
      </c>
      <c r="N90" s="141"/>
      <c r="O90" s="179"/>
    </row>
    <row r="91" spans="1:49" s="5" customFormat="1" x14ac:dyDescent="0.25">
      <c r="A91" s="134"/>
      <c r="B91" s="135"/>
      <c r="C91" s="135"/>
      <c r="D91" s="175"/>
      <c r="E91" s="136"/>
      <c r="F91" s="137"/>
      <c r="G91" s="138"/>
      <c r="H91" s="145"/>
      <c r="I91" s="145"/>
      <c r="J91" s="175"/>
      <c r="K91" s="146"/>
      <c r="L91" s="147"/>
      <c r="M91" s="175"/>
      <c r="N91" s="141"/>
      <c r="O91" s="179"/>
    </row>
    <row r="92" spans="1:49" x14ac:dyDescent="0.25">
      <c r="A92" s="134" t="s">
        <v>150</v>
      </c>
      <c r="B92" s="135" t="s">
        <v>151</v>
      </c>
      <c r="C92" s="135" t="s">
        <v>152</v>
      </c>
      <c r="D92" s="175">
        <v>48000</v>
      </c>
      <c r="E92" s="136"/>
      <c r="F92" s="137" t="s">
        <v>156</v>
      </c>
      <c r="G92" s="138" t="s">
        <v>156</v>
      </c>
      <c r="H92" s="145"/>
      <c r="I92" s="145"/>
      <c r="J92" s="175">
        <v>48000</v>
      </c>
      <c r="K92" s="182" t="s">
        <v>153</v>
      </c>
      <c r="L92" s="181" t="s">
        <v>154</v>
      </c>
      <c r="M92" s="175">
        <v>48000</v>
      </c>
      <c r="N92" s="141" t="s">
        <v>155</v>
      </c>
      <c r="O92" s="179"/>
    </row>
    <row r="93" spans="1:49" s="5" customFormat="1" x14ac:dyDescent="0.25">
      <c r="A93" s="134"/>
      <c r="B93" s="135"/>
      <c r="C93" s="135"/>
      <c r="D93" s="189">
        <f>SUM(D92)</f>
        <v>48000</v>
      </c>
      <c r="E93" s="136"/>
      <c r="F93" s="137"/>
      <c r="G93" s="138"/>
      <c r="H93" s="145"/>
      <c r="I93" s="145"/>
      <c r="J93" s="189">
        <f>SUM(J92)</f>
        <v>48000</v>
      </c>
      <c r="K93" s="182"/>
      <c r="L93" s="181"/>
      <c r="M93" s="189">
        <f>SUM(M92)</f>
        <v>48000</v>
      </c>
      <c r="N93" s="141"/>
      <c r="O93" s="179"/>
    </row>
    <row r="94" spans="1:49" s="5" customFormat="1" x14ac:dyDescent="0.25">
      <c r="A94" s="134"/>
      <c r="B94" s="135"/>
      <c r="C94" s="135"/>
      <c r="D94" s="175"/>
      <c r="E94" s="136"/>
      <c r="F94" s="137"/>
      <c r="G94" s="138"/>
      <c r="H94" s="145"/>
      <c r="I94" s="145"/>
      <c r="J94" s="175"/>
      <c r="K94" s="182"/>
      <c r="L94" s="181"/>
      <c r="M94" s="175"/>
      <c r="N94" s="141"/>
      <c r="O94" s="179"/>
    </row>
    <row r="95" spans="1:49" ht="34.5" x14ac:dyDescent="0.25">
      <c r="A95" s="134" t="s">
        <v>80</v>
      </c>
      <c r="B95" s="181" t="s">
        <v>71</v>
      </c>
      <c r="C95" s="135" t="s">
        <v>81</v>
      </c>
      <c r="D95" s="175">
        <v>2500000</v>
      </c>
      <c r="E95" s="136" t="s">
        <v>44</v>
      </c>
      <c r="F95" s="137">
        <v>44532</v>
      </c>
      <c r="G95" s="138">
        <v>44532</v>
      </c>
      <c r="H95" s="184"/>
      <c r="I95" s="184"/>
      <c r="J95" s="175">
        <v>2500000</v>
      </c>
      <c r="K95" s="182" t="s">
        <v>72</v>
      </c>
      <c r="L95" s="183" t="s">
        <v>73</v>
      </c>
      <c r="M95" s="175">
        <v>2500000</v>
      </c>
      <c r="N95" s="141" t="s">
        <v>155</v>
      </c>
      <c r="O95" s="179"/>
    </row>
    <row r="96" spans="1:49" s="178" customFormat="1" ht="23.25" x14ac:dyDescent="0.25">
      <c r="A96" s="134" t="s">
        <v>168</v>
      </c>
      <c r="B96" s="181" t="s">
        <v>71</v>
      </c>
      <c r="C96" s="135" t="s">
        <v>158</v>
      </c>
      <c r="D96" s="175">
        <v>20000</v>
      </c>
      <c r="E96" s="136" t="s">
        <v>44</v>
      </c>
      <c r="F96" s="137">
        <v>44472</v>
      </c>
      <c r="G96" s="138">
        <v>44472</v>
      </c>
      <c r="H96" s="184"/>
      <c r="I96" s="184"/>
      <c r="J96" s="175">
        <v>20000</v>
      </c>
      <c r="K96" s="182" t="s">
        <v>160</v>
      </c>
      <c r="L96" s="183" t="s">
        <v>161</v>
      </c>
      <c r="M96" s="175">
        <v>20000</v>
      </c>
      <c r="N96" s="141" t="s">
        <v>155</v>
      </c>
      <c r="O96" s="179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  <c r="AF96" s="180"/>
      <c r="AG96" s="180"/>
      <c r="AH96" s="180"/>
      <c r="AI96" s="180"/>
      <c r="AJ96" s="180"/>
      <c r="AK96" s="180"/>
      <c r="AL96" s="180"/>
      <c r="AM96" s="180"/>
      <c r="AN96" s="180"/>
      <c r="AO96" s="180"/>
      <c r="AP96" s="180"/>
      <c r="AQ96" s="180"/>
      <c r="AR96" s="180"/>
      <c r="AS96" s="180"/>
      <c r="AT96" s="180"/>
      <c r="AU96" s="180"/>
      <c r="AV96" s="180"/>
      <c r="AW96" s="180"/>
    </row>
    <row r="97" spans="1:49" s="178" customFormat="1" ht="23.25" x14ac:dyDescent="0.25">
      <c r="A97" s="134" t="s">
        <v>80</v>
      </c>
      <c r="B97" s="181" t="s">
        <v>71</v>
      </c>
      <c r="C97" s="182" t="s">
        <v>165</v>
      </c>
      <c r="D97" s="175">
        <v>254500</v>
      </c>
      <c r="E97" s="136" t="s">
        <v>44</v>
      </c>
      <c r="F97" s="137" t="s">
        <v>166</v>
      </c>
      <c r="G97" s="137" t="s">
        <v>166</v>
      </c>
      <c r="H97" s="185"/>
      <c r="I97" s="185"/>
      <c r="J97" s="175">
        <v>254500</v>
      </c>
      <c r="K97" s="182" t="s">
        <v>72</v>
      </c>
      <c r="L97" s="183" t="s">
        <v>73</v>
      </c>
      <c r="M97" s="175">
        <v>254500</v>
      </c>
      <c r="N97" s="141" t="s">
        <v>155</v>
      </c>
      <c r="O97" s="179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  <c r="AA97" s="180"/>
      <c r="AB97" s="180"/>
      <c r="AC97" s="180"/>
      <c r="AD97" s="180"/>
      <c r="AE97" s="180"/>
      <c r="AF97" s="180"/>
      <c r="AG97" s="180"/>
      <c r="AH97" s="180"/>
      <c r="AI97" s="180"/>
      <c r="AJ97" s="180"/>
      <c r="AK97" s="180"/>
      <c r="AL97" s="180"/>
      <c r="AM97" s="180"/>
      <c r="AN97" s="180"/>
      <c r="AO97" s="180"/>
      <c r="AP97" s="180"/>
      <c r="AQ97" s="180"/>
      <c r="AR97" s="180"/>
      <c r="AS97" s="180"/>
      <c r="AT97" s="180"/>
      <c r="AU97" s="180"/>
      <c r="AV97" s="180"/>
      <c r="AW97" s="180"/>
    </row>
    <row r="98" spans="1:49" s="178" customFormat="1" ht="23.25" x14ac:dyDescent="0.25">
      <c r="A98" s="134" t="s">
        <v>157</v>
      </c>
      <c r="B98" s="181" t="s">
        <v>71</v>
      </c>
      <c r="C98" s="181" t="s">
        <v>158</v>
      </c>
      <c r="D98" s="175">
        <v>519000</v>
      </c>
      <c r="E98" s="136" t="s">
        <v>44</v>
      </c>
      <c r="F98" s="137" t="s">
        <v>159</v>
      </c>
      <c r="G98" s="138" t="s">
        <v>159</v>
      </c>
      <c r="H98" s="184"/>
      <c r="I98" s="184"/>
      <c r="J98" s="175">
        <v>519000</v>
      </c>
      <c r="K98" s="182" t="s">
        <v>160</v>
      </c>
      <c r="L98" s="183" t="s">
        <v>161</v>
      </c>
      <c r="M98" s="175">
        <v>519000</v>
      </c>
      <c r="N98" s="141" t="s">
        <v>155</v>
      </c>
      <c r="O98" s="179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  <c r="AF98" s="180"/>
      <c r="AG98" s="180"/>
      <c r="AH98" s="180"/>
      <c r="AI98" s="180"/>
      <c r="AJ98" s="180"/>
      <c r="AK98" s="180"/>
      <c r="AL98" s="180"/>
      <c r="AM98" s="180"/>
      <c r="AN98" s="180"/>
      <c r="AO98" s="180"/>
      <c r="AP98" s="180"/>
      <c r="AQ98" s="180"/>
      <c r="AR98" s="180"/>
      <c r="AS98" s="180"/>
      <c r="AT98" s="180"/>
      <c r="AU98" s="180"/>
      <c r="AV98" s="180"/>
      <c r="AW98" s="180"/>
    </row>
    <row r="99" spans="1:49" s="178" customFormat="1" ht="23.25" x14ac:dyDescent="0.25">
      <c r="A99" s="134" t="s">
        <v>262</v>
      </c>
      <c r="B99" s="181" t="s">
        <v>71</v>
      </c>
      <c r="C99" s="181" t="s">
        <v>158</v>
      </c>
      <c r="D99" s="175">
        <v>299600</v>
      </c>
      <c r="E99" s="136" t="s">
        <v>44</v>
      </c>
      <c r="F99" s="137" t="s">
        <v>159</v>
      </c>
      <c r="G99" s="137" t="s">
        <v>159</v>
      </c>
      <c r="H99" s="184"/>
      <c r="I99" s="184"/>
      <c r="J99" s="175">
        <v>299600</v>
      </c>
      <c r="K99" s="182" t="s">
        <v>160</v>
      </c>
      <c r="L99" s="183" t="s">
        <v>161</v>
      </c>
      <c r="M99" s="175">
        <v>299600</v>
      </c>
      <c r="N99" s="141" t="s">
        <v>155</v>
      </c>
      <c r="O99" s="179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  <c r="AC99" s="180"/>
      <c r="AD99" s="180"/>
      <c r="AE99" s="180"/>
      <c r="AF99" s="180"/>
      <c r="AG99" s="180"/>
      <c r="AH99" s="180"/>
      <c r="AI99" s="180"/>
      <c r="AJ99" s="180"/>
      <c r="AK99" s="180"/>
      <c r="AL99" s="180"/>
      <c r="AM99" s="180"/>
      <c r="AN99" s="180"/>
      <c r="AO99" s="180"/>
      <c r="AP99" s="180"/>
      <c r="AQ99" s="180"/>
      <c r="AR99" s="180"/>
      <c r="AS99" s="180"/>
      <c r="AT99" s="180"/>
      <c r="AU99" s="180"/>
      <c r="AV99" s="180"/>
      <c r="AW99" s="180"/>
    </row>
    <row r="100" spans="1:49" s="178" customFormat="1" ht="23.25" x14ac:dyDescent="0.25">
      <c r="A100" s="134" t="s">
        <v>162</v>
      </c>
      <c r="B100" s="181" t="s">
        <v>71</v>
      </c>
      <c r="C100" s="181" t="s">
        <v>158</v>
      </c>
      <c r="D100" s="175">
        <v>106500</v>
      </c>
      <c r="E100" s="136" t="s">
        <v>44</v>
      </c>
      <c r="F100" s="137" t="s">
        <v>163</v>
      </c>
      <c r="G100" s="138" t="s">
        <v>163</v>
      </c>
      <c r="H100" s="184"/>
      <c r="I100" s="184"/>
      <c r="J100" s="175">
        <v>106500</v>
      </c>
      <c r="K100" s="182" t="s">
        <v>160</v>
      </c>
      <c r="L100" s="183" t="s">
        <v>161</v>
      </c>
      <c r="M100" s="175">
        <v>106500</v>
      </c>
      <c r="N100" s="141" t="s">
        <v>155</v>
      </c>
      <c r="O100" s="179"/>
      <c r="P100" s="180"/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0"/>
      <c r="AH100" s="180"/>
      <c r="AI100" s="180"/>
      <c r="AJ100" s="180"/>
      <c r="AK100" s="180"/>
      <c r="AL100" s="180"/>
      <c r="AM100" s="180"/>
      <c r="AN100" s="180"/>
      <c r="AO100" s="180"/>
      <c r="AP100" s="180"/>
      <c r="AQ100" s="180"/>
      <c r="AR100" s="180"/>
      <c r="AS100" s="180"/>
      <c r="AT100" s="180"/>
      <c r="AU100" s="180"/>
      <c r="AV100" s="180"/>
      <c r="AW100" s="180"/>
    </row>
    <row r="101" spans="1:49" s="178" customFormat="1" ht="23.25" x14ac:dyDescent="0.25">
      <c r="A101" s="134" t="s">
        <v>164</v>
      </c>
      <c r="B101" s="181" t="s">
        <v>71</v>
      </c>
      <c r="C101" s="181" t="s">
        <v>158</v>
      </c>
      <c r="D101" s="175">
        <v>137000</v>
      </c>
      <c r="E101" s="136" t="s">
        <v>44</v>
      </c>
      <c r="F101" s="137">
        <v>44412</v>
      </c>
      <c r="G101" s="138">
        <v>44412</v>
      </c>
      <c r="H101" s="184"/>
      <c r="I101" s="184"/>
      <c r="J101" s="175">
        <v>137000</v>
      </c>
      <c r="K101" s="182" t="s">
        <v>160</v>
      </c>
      <c r="L101" s="183" t="s">
        <v>161</v>
      </c>
      <c r="M101" s="175">
        <v>137000</v>
      </c>
      <c r="N101" s="141" t="s">
        <v>155</v>
      </c>
      <c r="O101" s="179"/>
      <c r="P101" s="180"/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0"/>
      <c r="AK101" s="180"/>
      <c r="AL101" s="180"/>
      <c r="AM101" s="180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0"/>
    </row>
    <row r="102" spans="1:49" s="5" customFormat="1" ht="23.25" x14ac:dyDescent="0.25">
      <c r="A102" s="134" t="s">
        <v>249</v>
      </c>
      <c r="B102" s="181" t="s">
        <v>71</v>
      </c>
      <c r="C102" s="182" t="s">
        <v>165</v>
      </c>
      <c r="D102" s="175">
        <v>255000</v>
      </c>
      <c r="E102" s="136" t="s">
        <v>44</v>
      </c>
      <c r="F102" s="137" t="s">
        <v>105</v>
      </c>
      <c r="G102" s="137" t="s">
        <v>105</v>
      </c>
      <c r="H102" s="184"/>
      <c r="I102" s="184"/>
      <c r="J102" s="175">
        <v>255000</v>
      </c>
      <c r="K102" s="182" t="s">
        <v>72</v>
      </c>
      <c r="L102" s="183" t="s">
        <v>73</v>
      </c>
      <c r="M102" s="175">
        <v>255000</v>
      </c>
      <c r="N102" s="141" t="s">
        <v>155</v>
      </c>
      <c r="O102" s="179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  <c r="AB102" s="180"/>
      <c r="AC102" s="180"/>
      <c r="AD102" s="180"/>
      <c r="AE102" s="180"/>
      <c r="AF102" s="180"/>
      <c r="AG102" s="180"/>
      <c r="AH102" s="180"/>
      <c r="AI102" s="180"/>
      <c r="AJ102" s="180"/>
      <c r="AK102" s="180"/>
      <c r="AL102" s="180"/>
      <c r="AM102" s="180"/>
      <c r="AN102" s="180"/>
      <c r="AO102" s="180"/>
      <c r="AP102" s="180"/>
      <c r="AQ102" s="180"/>
      <c r="AR102" s="180"/>
      <c r="AS102" s="180"/>
      <c r="AT102" s="180"/>
      <c r="AU102" s="180"/>
      <c r="AV102" s="180"/>
      <c r="AW102" s="180"/>
    </row>
    <row r="103" spans="1:49" s="5" customFormat="1" ht="23.25" x14ac:dyDescent="0.25">
      <c r="A103" s="134" t="s">
        <v>251</v>
      </c>
      <c r="B103" s="181" t="s">
        <v>71</v>
      </c>
      <c r="C103" s="182" t="s">
        <v>165</v>
      </c>
      <c r="D103" s="175">
        <v>300000</v>
      </c>
      <c r="E103" s="136" t="s">
        <v>44</v>
      </c>
      <c r="F103" s="137" t="s">
        <v>105</v>
      </c>
      <c r="G103" s="137" t="s">
        <v>105</v>
      </c>
      <c r="H103" s="184"/>
      <c r="I103" s="184"/>
      <c r="J103" s="175">
        <v>300000</v>
      </c>
      <c r="K103" s="182" t="s">
        <v>250</v>
      </c>
      <c r="L103" s="183" t="s">
        <v>73</v>
      </c>
      <c r="M103" s="175">
        <v>300000</v>
      </c>
      <c r="N103" s="141" t="s">
        <v>155</v>
      </c>
      <c r="O103" s="179"/>
      <c r="P103" s="180"/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  <c r="AB103" s="180"/>
      <c r="AC103" s="180"/>
      <c r="AD103" s="180"/>
      <c r="AE103" s="180"/>
      <c r="AF103" s="180"/>
      <c r="AG103" s="180"/>
      <c r="AH103" s="180"/>
      <c r="AI103" s="180"/>
      <c r="AJ103" s="180"/>
      <c r="AK103" s="180"/>
      <c r="AL103" s="180"/>
      <c r="AM103" s="180"/>
      <c r="AN103" s="180"/>
      <c r="AO103" s="180"/>
      <c r="AP103" s="180"/>
      <c r="AQ103" s="180"/>
      <c r="AR103" s="180"/>
      <c r="AS103" s="180"/>
      <c r="AT103" s="180"/>
      <c r="AU103" s="180"/>
      <c r="AV103" s="180"/>
      <c r="AW103" s="180"/>
    </row>
    <row r="104" spans="1:49" s="5" customFormat="1" x14ac:dyDescent="0.25">
      <c r="A104" s="134"/>
      <c r="B104" s="181"/>
      <c r="C104" s="182" t="s">
        <v>261</v>
      </c>
      <c r="D104" s="189">
        <f>SUM(D95:D103)</f>
        <v>4391600</v>
      </c>
      <c r="E104" s="190"/>
      <c r="F104" s="191"/>
      <c r="G104" s="191"/>
      <c r="H104" s="184"/>
      <c r="I104" s="184"/>
      <c r="J104" s="189">
        <f>SUM(J95:J103)</f>
        <v>4391600</v>
      </c>
      <c r="K104" s="200"/>
      <c r="L104" s="201"/>
      <c r="M104" s="189">
        <f>SUM(M95:M103)</f>
        <v>4391600</v>
      </c>
      <c r="N104" s="141"/>
      <c r="O104" s="179"/>
      <c r="P104" s="180"/>
      <c r="Q104" s="180"/>
      <c r="R104" s="180"/>
      <c r="S104" s="180"/>
      <c r="T104" s="180"/>
      <c r="U104" s="180"/>
      <c r="V104" s="180"/>
      <c r="W104" s="180"/>
      <c r="X104" s="180"/>
      <c r="Y104" s="180"/>
      <c r="Z104" s="180"/>
      <c r="AA104" s="180"/>
      <c r="AB104" s="180"/>
      <c r="AC104" s="180"/>
      <c r="AD104" s="180"/>
      <c r="AE104" s="180"/>
      <c r="AF104" s="180"/>
      <c r="AG104" s="180"/>
      <c r="AH104" s="180"/>
      <c r="AI104" s="180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180"/>
      <c r="AT104" s="180"/>
      <c r="AU104" s="180"/>
      <c r="AV104" s="180"/>
      <c r="AW104" s="180"/>
    </row>
    <row r="105" spans="1:49" s="178" customFormat="1" x14ac:dyDescent="0.25">
      <c r="A105" s="134"/>
      <c r="B105" s="181"/>
      <c r="C105" s="181"/>
      <c r="D105" s="175"/>
      <c r="E105" s="136"/>
      <c r="F105" s="137"/>
      <c r="G105" s="138"/>
      <c r="H105" s="184"/>
      <c r="I105" s="184"/>
      <c r="J105" s="175"/>
      <c r="K105" s="182"/>
      <c r="L105" s="183"/>
      <c r="M105" s="175"/>
      <c r="N105" s="141"/>
      <c r="O105" s="179"/>
      <c r="P105" s="180"/>
      <c r="Q105" s="180"/>
      <c r="R105" s="180"/>
      <c r="S105" s="180"/>
      <c r="T105" s="180"/>
      <c r="U105" s="180"/>
      <c r="V105" s="180"/>
      <c r="W105" s="180"/>
      <c r="X105" s="180"/>
      <c r="Y105" s="180"/>
      <c r="Z105" s="180"/>
      <c r="AA105" s="180"/>
      <c r="AB105" s="180"/>
      <c r="AC105" s="180"/>
      <c r="AD105" s="180"/>
      <c r="AE105" s="180"/>
      <c r="AF105" s="180"/>
      <c r="AG105" s="180"/>
      <c r="AH105" s="180"/>
      <c r="AI105" s="180"/>
      <c r="AJ105" s="180"/>
      <c r="AK105" s="180"/>
      <c r="AL105" s="180"/>
      <c r="AM105" s="180"/>
      <c r="AN105" s="180"/>
      <c r="AO105" s="180"/>
      <c r="AP105" s="180"/>
      <c r="AQ105" s="180"/>
      <c r="AR105" s="180"/>
      <c r="AS105" s="180"/>
      <c r="AT105" s="180"/>
      <c r="AU105" s="180"/>
      <c r="AV105" s="180"/>
      <c r="AW105" s="180"/>
    </row>
    <row r="106" spans="1:49" ht="23.25" x14ac:dyDescent="0.25">
      <c r="A106" s="134" t="s">
        <v>171</v>
      </c>
      <c r="B106" s="181" t="s">
        <v>169</v>
      </c>
      <c r="C106" s="181" t="s">
        <v>170</v>
      </c>
      <c r="D106" s="175">
        <v>800000</v>
      </c>
      <c r="E106" s="136" t="s">
        <v>44</v>
      </c>
      <c r="F106" s="137" t="s">
        <v>143</v>
      </c>
      <c r="G106" s="138" t="s">
        <v>143</v>
      </c>
      <c r="H106" s="184"/>
      <c r="I106" s="184"/>
      <c r="J106" s="175">
        <v>800000</v>
      </c>
      <c r="K106" s="182" t="s">
        <v>37</v>
      </c>
      <c r="L106" s="140" t="s">
        <v>38</v>
      </c>
      <c r="M106" s="175">
        <v>400000</v>
      </c>
      <c r="N106" s="141" t="s">
        <v>155</v>
      </c>
      <c r="O106" s="179"/>
    </row>
    <row r="107" spans="1:49" ht="23.25" x14ac:dyDescent="0.25">
      <c r="A107" s="134" t="s">
        <v>171</v>
      </c>
      <c r="B107" s="181" t="s">
        <v>169</v>
      </c>
      <c r="C107" s="181" t="s">
        <v>170</v>
      </c>
      <c r="D107" s="175">
        <v>0</v>
      </c>
      <c r="E107" s="136" t="s">
        <v>44</v>
      </c>
      <c r="F107" s="137" t="s">
        <v>143</v>
      </c>
      <c r="G107" s="138" t="s">
        <v>143</v>
      </c>
      <c r="H107" s="184"/>
      <c r="I107" s="184"/>
      <c r="J107" s="175">
        <v>0</v>
      </c>
      <c r="K107" s="182" t="s">
        <v>39</v>
      </c>
      <c r="L107" s="140" t="s">
        <v>40</v>
      </c>
      <c r="M107" s="175">
        <v>400000</v>
      </c>
      <c r="N107" s="141" t="s">
        <v>155</v>
      </c>
      <c r="O107" s="179"/>
    </row>
    <row r="108" spans="1:49" s="5" customFormat="1" x14ac:dyDescent="0.25">
      <c r="A108" s="134" t="s">
        <v>217</v>
      </c>
      <c r="B108" s="181" t="s">
        <v>218</v>
      </c>
      <c r="C108" s="181" t="s">
        <v>247</v>
      </c>
      <c r="D108" s="175">
        <v>800000</v>
      </c>
      <c r="E108" s="136" t="s">
        <v>44</v>
      </c>
      <c r="F108" s="137" t="s">
        <v>219</v>
      </c>
      <c r="G108" s="138" t="s">
        <v>220</v>
      </c>
      <c r="H108" s="184"/>
      <c r="I108" s="184"/>
      <c r="J108" s="175">
        <v>800000</v>
      </c>
      <c r="K108" s="182" t="s">
        <v>37</v>
      </c>
      <c r="L108" s="140" t="s">
        <v>38</v>
      </c>
      <c r="M108" s="177">
        <v>400000</v>
      </c>
      <c r="N108" s="141" t="s">
        <v>155</v>
      </c>
      <c r="O108" s="179"/>
    </row>
    <row r="109" spans="1:49" s="5" customFormat="1" ht="21.75" customHeight="1" x14ac:dyDescent="0.25">
      <c r="A109" s="134" t="s">
        <v>217</v>
      </c>
      <c r="B109" s="181"/>
      <c r="C109" s="181"/>
      <c r="D109" s="175"/>
      <c r="E109" s="136" t="s">
        <v>44</v>
      </c>
      <c r="F109" s="137"/>
      <c r="G109" s="138"/>
      <c r="H109" s="184"/>
      <c r="I109" s="184"/>
      <c r="J109" s="175"/>
      <c r="K109" s="182" t="s">
        <v>39</v>
      </c>
      <c r="L109" s="140" t="s">
        <v>40</v>
      </c>
      <c r="M109" s="177">
        <v>400000</v>
      </c>
      <c r="N109" s="141" t="s">
        <v>155</v>
      </c>
      <c r="O109" s="179"/>
    </row>
    <row r="110" spans="1:49" s="5" customFormat="1" x14ac:dyDescent="0.25">
      <c r="A110" s="134" t="s">
        <v>260</v>
      </c>
      <c r="B110" s="181" t="s">
        <v>218</v>
      </c>
      <c r="C110" s="181" t="s">
        <v>246</v>
      </c>
      <c r="D110" s="175">
        <v>1092402.1000000001</v>
      </c>
      <c r="E110" s="136" t="s">
        <v>44</v>
      </c>
      <c r="F110" s="137" t="s">
        <v>219</v>
      </c>
      <c r="G110" s="138" t="s">
        <v>220</v>
      </c>
      <c r="H110" s="184"/>
      <c r="I110" s="184"/>
      <c r="J110" s="175">
        <v>1092402.1000000001</v>
      </c>
      <c r="K110" s="182" t="s">
        <v>37</v>
      </c>
      <c r="L110" s="140" t="s">
        <v>38</v>
      </c>
      <c r="M110" s="177">
        <v>507202.1</v>
      </c>
      <c r="N110" s="141" t="s">
        <v>155</v>
      </c>
      <c r="O110" s="179"/>
    </row>
    <row r="111" spans="1:49" s="5" customFormat="1" ht="21" customHeight="1" x14ac:dyDescent="0.25">
      <c r="A111" s="134" t="s">
        <v>260</v>
      </c>
      <c r="B111" s="181"/>
      <c r="C111" s="181"/>
      <c r="D111" s="175"/>
      <c r="E111" s="136" t="s">
        <v>44</v>
      </c>
      <c r="F111" s="137"/>
      <c r="G111" s="138"/>
      <c r="H111" s="184"/>
      <c r="I111" s="184"/>
      <c r="J111" s="175"/>
      <c r="K111" s="182" t="s">
        <v>39</v>
      </c>
      <c r="L111" s="140" t="s">
        <v>40</v>
      </c>
      <c r="M111" s="177">
        <v>585200</v>
      </c>
      <c r="N111" s="141" t="s">
        <v>155</v>
      </c>
      <c r="O111" s="179"/>
    </row>
    <row r="112" spans="1:49" s="5" customFormat="1" ht="21" customHeight="1" x14ac:dyDescent="0.25">
      <c r="A112" s="134"/>
      <c r="B112" s="181"/>
      <c r="C112" s="181" t="s">
        <v>261</v>
      </c>
      <c r="D112" s="189">
        <f>SUM(D106:D111)</f>
        <v>2692402.1</v>
      </c>
      <c r="E112" s="190"/>
      <c r="F112" s="191"/>
      <c r="G112" s="192"/>
      <c r="H112" s="184"/>
      <c r="I112" s="184"/>
      <c r="J112" s="189">
        <f>SUM(J106:J111)</f>
        <v>2692402.1</v>
      </c>
      <c r="K112" s="200"/>
      <c r="L112" s="194"/>
      <c r="M112" s="202">
        <f>SUM(M106:M111)</f>
        <v>2692402.1</v>
      </c>
      <c r="N112" s="141"/>
      <c r="O112" s="179"/>
    </row>
    <row r="113" spans="1:15" s="5" customFormat="1" ht="21" customHeight="1" x14ac:dyDescent="0.25">
      <c r="A113" s="134"/>
      <c r="B113" s="181"/>
      <c r="C113" s="181"/>
      <c r="D113" s="189"/>
      <c r="E113" s="190"/>
      <c r="F113" s="191"/>
      <c r="G113" s="192"/>
      <c r="H113" s="184"/>
      <c r="I113" s="184"/>
      <c r="J113" s="189"/>
      <c r="K113" s="200"/>
      <c r="L113" s="194"/>
      <c r="M113" s="202"/>
      <c r="N113" s="141"/>
      <c r="O113" s="179"/>
    </row>
    <row r="114" spans="1:15" ht="39" customHeight="1" x14ac:dyDescent="0.25">
      <c r="A114" s="134" t="s">
        <v>172</v>
      </c>
      <c r="B114" s="181" t="s">
        <v>173</v>
      </c>
      <c r="C114" s="181" t="s">
        <v>174</v>
      </c>
      <c r="D114" s="175">
        <v>19436.61</v>
      </c>
      <c r="E114" s="136" t="s">
        <v>44</v>
      </c>
      <c r="F114" s="137" t="s">
        <v>175</v>
      </c>
      <c r="G114" s="138" t="s">
        <v>175</v>
      </c>
      <c r="H114" s="184"/>
      <c r="I114" s="184"/>
      <c r="J114" s="175">
        <v>19436.61</v>
      </c>
      <c r="K114" s="182" t="s">
        <v>176</v>
      </c>
      <c r="L114" s="183" t="s">
        <v>177</v>
      </c>
      <c r="M114" s="175">
        <v>19436.61</v>
      </c>
      <c r="N114" s="141" t="s">
        <v>155</v>
      </c>
      <c r="O114" s="179"/>
    </row>
    <row r="115" spans="1:15" s="5" customFormat="1" ht="23.25" customHeight="1" x14ac:dyDescent="0.25">
      <c r="A115" s="134"/>
      <c r="B115" s="181"/>
      <c r="C115" s="181" t="s">
        <v>261</v>
      </c>
      <c r="D115" s="189">
        <f>SUM(D114)</f>
        <v>19436.61</v>
      </c>
      <c r="E115" s="136"/>
      <c r="F115" s="137"/>
      <c r="G115" s="138"/>
      <c r="H115" s="184"/>
      <c r="I115" s="184"/>
      <c r="J115" s="189">
        <f>SUM(J114)</f>
        <v>19436.61</v>
      </c>
      <c r="K115" s="182"/>
      <c r="L115" s="183"/>
      <c r="M115" s="189">
        <f>SUM(M114)</f>
        <v>19436.61</v>
      </c>
      <c r="N115" s="141"/>
      <c r="O115" s="179"/>
    </row>
    <row r="116" spans="1:15" ht="34.5" x14ac:dyDescent="0.25">
      <c r="A116" s="134" t="s">
        <v>178</v>
      </c>
      <c r="B116" s="181" t="s">
        <v>179</v>
      </c>
      <c r="C116" s="181" t="s">
        <v>180</v>
      </c>
      <c r="D116" s="175">
        <v>30699.97</v>
      </c>
      <c r="E116" s="136" t="s">
        <v>44</v>
      </c>
      <c r="F116" s="137" t="s">
        <v>181</v>
      </c>
      <c r="G116" s="138" t="s">
        <v>181</v>
      </c>
      <c r="H116" s="184"/>
      <c r="I116" s="184"/>
      <c r="J116" s="175">
        <v>30699.97</v>
      </c>
      <c r="K116" s="182" t="s">
        <v>138</v>
      </c>
      <c r="L116" s="183" t="s">
        <v>139</v>
      </c>
      <c r="M116" s="175">
        <v>30699.97</v>
      </c>
      <c r="N116" s="141" t="s">
        <v>155</v>
      </c>
      <c r="O116" s="179"/>
    </row>
    <row r="117" spans="1:15" s="5" customFormat="1" x14ac:dyDescent="0.25">
      <c r="A117" s="134"/>
      <c r="B117" s="181"/>
      <c r="C117" s="181" t="s">
        <v>261</v>
      </c>
      <c r="D117" s="189">
        <f>SUM(D116)</f>
        <v>30699.97</v>
      </c>
      <c r="E117" s="136"/>
      <c r="F117" s="137"/>
      <c r="G117" s="138"/>
      <c r="H117" s="184"/>
      <c r="I117" s="184"/>
      <c r="J117" s="189">
        <f>SUM(J116)</f>
        <v>30699.97</v>
      </c>
      <c r="K117" s="182"/>
      <c r="L117" s="183"/>
      <c r="M117" s="175">
        <f>SUM(M116)</f>
        <v>30699.97</v>
      </c>
      <c r="N117" s="141"/>
      <c r="O117" s="179"/>
    </row>
    <row r="118" spans="1:15" s="5" customFormat="1" x14ac:dyDescent="0.25">
      <c r="A118" s="134"/>
      <c r="B118" s="181"/>
      <c r="C118" s="181"/>
      <c r="D118" s="175"/>
      <c r="E118" s="136"/>
      <c r="F118" s="137"/>
      <c r="G118" s="138"/>
      <c r="H118" s="184"/>
      <c r="I118" s="184"/>
      <c r="J118" s="175"/>
      <c r="K118" s="182"/>
      <c r="L118" s="183"/>
      <c r="M118" s="175"/>
      <c r="N118" s="141"/>
      <c r="O118" s="179"/>
    </row>
    <row r="119" spans="1:15" s="5" customFormat="1" ht="24" customHeight="1" x14ac:dyDescent="0.25">
      <c r="A119" s="134" t="s">
        <v>182</v>
      </c>
      <c r="B119" s="181" t="s">
        <v>183</v>
      </c>
      <c r="C119" s="181" t="s">
        <v>184</v>
      </c>
      <c r="D119" s="175">
        <v>165200</v>
      </c>
      <c r="E119" s="136" t="s">
        <v>44</v>
      </c>
      <c r="F119" s="137">
        <v>44321</v>
      </c>
      <c r="G119" s="138">
        <v>44321</v>
      </c>
      <c r="H119" s="184"/>
      <c r="I119" s="184"/>
      <c r="J119" s="175">
        <v>165200</v>
      </c>
      <c r="K119" s="182" t="s">
        <v>185</v>
      </c>
      <c r="L119" s="183" t="s">
        <v>186</v>
      </c>
      <c r="M119" s="189">
        <v>165200</v>
      </c>
      <c r="N119" s="141" t="s">
        <v>155</v>
      </c>
      <c r="O119" s="179"/>
    </row>
    <row r="120" spans="1:15" s="5" customFormat="1" ht="24" customHeight="1" x14ac:dyDescent="0.25">
      <c r="A120" s="134"/>
      <c r="B120" s="181"/>
      <c r="C120" s="181" t="s">
        <v>261</v>
      </c>
      <c r="D120" s="189">
        <f>SUM(D119)</f>
        <v>165200</v>
      </c>
      <c r="E120" s="136"/>
      <c r="F120" s="137"/>
      <c r="G120" s="138"/>
      <c r="H120" s="184"/>
      <c r="I120" s="184"/>
      <c r="J120" s="189">
        <f>SUM(J119)</f>
        <v>165200</v>
      </c>
      <c r="K120" s="182"/>
      <c r="L120" s="183"/>
      <c r="M120" s="189">
        <f>SUM(M119)</f>
        <v>165200</v>
      </c>
      <c r="N120" s="141"/>
      <c r="O120" s="179"/>
    </row>
    <row r="121" spans="1:15" s="5" customFormat="1" ht="24" customHeight="1" x14ac:dyDescent="0.25">
      <c r="A121" s="134"/>
      <c r="B121" s="181"/>
      <c r="C121" s="181"/>
      <c r="D121" s="175"/>
      <c r="E121" s="136"/>
      <c r="F121" s="137"/>
      <c r="G121" s="138"/>
      <c r="H121" s="184"/>
      <c r="I121" s="184"/>
      <c r="J121" s="175"/>
      <c r="K121" s="182"/>
      <c r="L121" s="183"/>
      <c r="M121" s="175"/>
      <c r="N121" s="141"/>
      <c r="O121" s="179"/>
    </row>
    <row r="122" spans="1:15" s="5" customFormat="1" ht="23.25" x14ac:dyDescent="0.25">
      <c r="A122" s="134" t="s">
        <v>197</v>
      </c>
      <c r="B122" s="181" t="s">
        <v>198</v>
      </c>
      <c r="C122" s="181" t="s">
        <v>199</v>
      </c>
      <c r="D122" s="175">
        <v>133524.79999999999</v>
      </c>
      <c r="E122" s="136" t="s">
        <v>44</v>
      </c>
      <c r="F122" s="137" t="s">
        <v>200</v>
      </c>
      <c r="G122" s="138" t="s">
        <v>201</v>
      </c>
      <c r="H122" s="184"/>
      <c r="I122" s="184"/>
      <c r="J122" s="175">
        <v>133524.79999999999</v>
      </c>
      <c r="K122" s="182" t="s">
        <v>202</v>
      </c>
      <c r="L122" s="183" t="s">
        <v>203</v>
      </c>
      <c r="M122" s="177">
        <v>81898</v>
      </c>
      <c r="N122" s="141" t="s">
        <v>155</v>
      </c>
      <c r="O122" s="186"/>
    </row>
    <row r="123" spans="1:15" s="5" customFormat="1" ht="23.25" x14ac:dyDescent="0.25">
      <c r="A123" s="134" t="s">
        <v>197</v>
      </c>
      <c r="B123" s="181"/>
      <c r="C123" s="181"/>
      <c r="D123" s="175"/>
      <c r="E123" s="136" t="s">
        <v>44</v>
      </c>
      <c r="F123" s="137"/>
      <c r="G123" s="138"/>
      <c r="H123" s="184"/>
      <c r="I123" s="184"/>
      <c r="J123" s="175"/>
      <c r="K123" s="182" t="s">
        <v>204</v>
      </c>
      <c r="L123" s="183" t="s">
        <v>205</v>
      </c>
      <c r="M123" s="177">
        <v>33818.800000000003</v>
      </c>
      <c r="N123" s="141" t="s">
        <v>155</v>
      </c>
      <c r="O123" s="186"/>
    </row>
    <row r="124" spans="1:15" s="5" customFormat="1" x14ac:dyDescent="0.25">
      <c r="A124" s="134" t="s">
        <v>197</v>
      </c>
      <c r="B124" s="181"/>
      <c r="C124" s="181"/>
      <c r="D124" s="175"/>
      <c r="E124" s="136"/>
      <c r="F124" s="137"/>
      <c r="G124" s="138"/>
      <c r="H124" s="184"/>
      <c r="I124" s="184"/>
      <c r="J124" s="175"/>
      <c r="K124" s="182" t="s">
        <v>206</v>
      </c>
      <c r="L124" s="183" t="s">
        <v>207</v>
      </c>
      <c r="M124" s="177">
        <v>9558</v>
      </c>
      <c r="N124" s="141" t="s">
        <v>155</v>
      </c>
      <c r="O124" s="186"/>
    </row>
    <row r="125" spans="1:15" s="5" customFormat="1" ht="23.25" x14ac:dyDescent="0.25">
      <c r="A125" s="134" t="s">
        <v>197</v>
      </c>
      <c r="B125" s="181"/>
      <c r="C125" s="181"/>
      <c r="D125" s="175"/>
      <c r="E125" s="136"/>
      <c r="F125" s="137"/>
      <c r="G125" s="138"/>
      <c r="H125" s="184"/>
      <c r="I125" s="184"/>
      <c r="J125" s="175"/>
      <c r="K125" s="182" t="s">
        <v>87</v>
      </c>
      <c r="L125" s="183" t="s">
        <v>88</v>
      </c>
      <c r="M125" s="177">
        <v>8250</v>
      </c>
      <c r="N125" s="141" t="s">
        <v>155</v>
      </c>
      <c r="O125" s="186"/>
    </row>
    <row r="126" spans="1:15" s="5" customFormat="1" x14ac:dyDescent="0.25">
      <c r="A126" s="134"/>
      <c r="B126" s="181"/>
      <c r="C126" s="181" t="s">
        <v>261</v>
      </c>
      <c r="D126" s="189">
        <f>SUM(D122:D125)</f>
        <v>133524.79999999999</v>
      </c>
      <c r="E126" s="136"/>
      <c r="F126" s="137"/>
      <c r="G126" s="138"/>
      <c r="H126" s="184"/>
      <c r="I126" s="184"/>
      <c r="J126" s="189">
        <f>SUM(J122:J125)</f>
        <v>133524.79999999999</v>
      </c>
      <c r="K126" s="182"/>
      <c r="L126" s="183"/>
      <c r="M126" s="202">
        <f>SUM(M122:M125)</f>
        <v>133524.79999999999</v>
      </c>
      <c r="N126" s="141"/>
      <c r="O126" s="186"/>
    </row>
    <row r="127" spans="1:15" s="5" customFormat="1" x14ac:dyDescent="0.25">
      <c r="A127" s="134"/>
      <c r="B127" s="181"/>
      <c r="C127" s="181"/>
      <c r="D127" s="175"/>
      <c r="E127" s="136"/>
      <c r="F127" s="137"/>
      <c r="G127" s="138"/>
      <c r="H127" s="184"/>
      <c r="I127" s="184"/>
      <c r="J127" s="175"/>
      <c r="K127" s="182"/>
      <c r="L127" s="183"/>
      <c r="M127" s="177"/>
      <c r="N127" s="141"/>
      <c r="O127" s="186"/>
    </row>
    <row r="128" spans="1:15" s="5" customFormat="1" x14ac:dyDescent="0.25">
      <c r="A128" s="134" t="s">
        <v>208</v>
      </c>
      <c r="B128" s="181" t="s">
        <v>209</v>
      </c>
      <c r="C128" s="181" t="s">
        <v>210</v>
      </c>
      <c r="D128" s="175">
        <v>900</v>
      </c>
      <c r="E128" s="136" t="s">
        <v>44</v>
      </c>
      <c r="F128" s="137">
        <v>44414</v>
      </c>
      <c r="G128" s="138">
        <v>44414</v>
      </c>
      <c r="H128" s="184"/>
      <c r="I128" s="184"/>
      <c r="J128" s="175">
        <v>900</v>
      </c>
      <c r="K128" s="182" t="s">
        <v>90</v>
      </c>
      <c r="L128" s="182" t="s">
        <v>211</v>
      </c>
      <c r="M128" s="177">
        <v>900</v>
      </c>
      <c r="N128" s="141" t="s">
        <v>155</v>
      </c>
      <c r="O128" s="186"/>
    </row>
    <row r="129" spans="1:15" s="5" customFormat="1" x14ac:dyDescent="0.25">
      <c r="A129" s="134"/>
      <c r="B129" s="181"/>
      <c r="C129" s="181" t="s">
        <v>261</v>
      </c>
      <c r="D129" s="189">
        <v>900</v>
      </c>
      <c r="E129" s="136"/>
      <c r="F129" s="137"/>
      <c r="G129" s="138"/>
      <c r="H129" s="184"/>
      <c r="I129" s="184"/>
      <c r="J129" s="189">
        <v>900</v>
      </c>
      <c r="K129" s="182"/>
      <c r="L129" s="182"/>
      <c r="M129" s="202">
        <v>900</v>
      </c>
      <c r="N129" s="141"/>
      <c r="O129" s="186"/>
    </row>
    <row r="130" spans="1:15" s="5" customFormat="1" x14ac:dyDescent="0.25">
      <c r="A130" s="134"/>
      <c r="B130" s="181"/>
      <c r="C130" s="181"/>
      <c r="D130" s="175"/>
      <c r="E130" s="136"/>
      <c r="F130" s="137"/>
      <c r="G130" s="138"/>
      <c r="H130" s="184"/>
      <c r="I130" s="184"/>
      <c r="J130" s="175"/>
      <c r="K130" s="182"/>
      <c r="L130" s="182"/>
      <c r="M130" s="177"/>
      <c r="N130" s="141"/>
      <c r="O130" s="186"/>
    </row>
    <row r="131" spans="1:15" s="5" customFormat="1" ht="23.25" x14ac:dyDescent="0.25">
      <c r="A131" s="134" t="s">
        <v>91</v>
      </c>
      <c r="B131" s="181" t="s">
        <v>212</v>
      </c>
      <c r="C131" s="181" t="s">
        <v>213</v>
      </c>
      <c r="D131" s="175">
        <v>95580</v>
      </c>
      <c r="E131" s="136" t="s">
        <v>44</v>
      </c>
      <c r="F131" s="137" t="s">
        <v>214</v>
      </c>
      <c r="G131" s="138" t="s">
        <v>215</v>
      </c>
      <c r="H131" s="184"/>
      <c r="I131" s="184"/>
      <c r="J131" s="175">
        <v>95580</v>
      </c>
      <c r="K131" s="182" t="s">
        <v>202</v>
      </c>
      <c r="L131" s="181" t="s">
        <v>216</v>
      </c>
      <c r="M131" s="177">
        <v>95580</v>
      </c>
      <c r="N131" s="141" t="s">
        <v>155</v>
      </c>
      <c r="O131" s="179"/>
    </row>
    <row r="132" spans="1:15" s="5" customFormat="1" ht="24" customHeight="1" x14ac:dyDescent="0.25">
      <c r="A132" s="134"/>
      <c r="B132" s="181"/>
      <c r="C132" s="181" t="s">
        <v>261</v>
      </c>
      <c r="D132" s="189">
        <v>95580</v>
      </c>
      <c r="E132" s="136"/>
      <c r="F132" s="137"/>
      <c r="G132" s="138"/>
      <c r="H132" s="184"/>
      <c r="I132" s="184"/>
      <c r="J132" s="189">
        <v>95580</v>
      </c>
      <c r="K132" s="182"/>
      <c r="L132" s="181"/>
      <c r="M132" s="189">
        <v>95580</v>
      </c>
      <c r="N132" s="141"/>
      <c r="O132" s="179"/>
    </row>
    <row r="133" spans="1:15" s="5" customFormat="1" ht="22.5" customHeight="1" x14ac:dyDescent="0.25">
      <c r="A133" s="134"/>
      <c r="B133" s="181"/>
      <c r="C133" s="181"/>
      <c r="D133" s="175"/>
      <c r="E133" s="136"/>
      <c r="F133" s="137"/>
      <c r="G133" s="138"/>
      <c r="H133" s="184"/>
      <c r="I133" s="184"/>
      <c r="J133" s="175"/>
      <c r="K133" s="182"/>
      <c r="L133" s="181"/>
      <c r="M133" s="177"/>
      <c r="N133" s="141"/>
      <c r="O133" s="179"/>
    </row>
    <row r="134" spans="1:15" s="5" customFormat="1" ht="48.75" x14ac:dyDescent="0.25">
      <c r="A134" s="134" t="s">
        <v>221</v>
      </c>
      <c r="B134" s="181" t="s">
        <v>222</v>
      </c>
      <c r="C134" s="181" t="s">
        <v>223</v>
      </c>
      <c r="D134" s="175">
        <v>15865.54</v>
      </c>
      <c r="E134" s="136" t="s">
        <v>44</v>
      </c>
      <c r="F134" s="137" t="s">
        <v>226</v>
      </c>
      <c r="G134" s="137" t="s">
        <v>226</v>
      </c>
      <c r="H134" s="184"/>
      <c r="I134" s="184"/>
      <c r="J134" s="175">
        <v>15865.54</v>
      </c>
      <c r="K134" s="187" t="s">
        <v>114</v>
      </c>
      <c r="L134" s="188" t="s">
        <v>224</v>
      </c>
      <c r="M134" s="175">
        <v>15865.54</v>
      </c>
      <c r="N134" s="141" t="s">
        <v>155</v>
      </c>
      <c r="O134" s="179"/>
    </row>
    <row r="135" spans="1:15" s="5" customFormat="1" ht="48.75" x14ac:dyDescent="0.25">
      <c r="A135" s="134" t="s">
        <v>225</v>
      </c>
      <c r="B135" s="181" t="s">
        <v>222</v>
      </c>
      <c r="C135" s="181" t="s">
        <v>223</v>
      </c>
      <c r="D135" s="175">
        <v>10827.33</v>
      </c>
      <c r="E135" s="136" t="s">
        <v>44</v>
      </c>
      <c r="F135" s="137" t="s">
        <v>200</v>
      </c>
      <c r="G135" s="138" t="s">
        <v>200</v>
      </c>
      <c r="H135" s="184"/>
      <c r="I135" s="184"/>
      <c r="J135" s="175">
        <v>10827.33</v>
      </c>
      <c r="K135" s="187" t="s">
        <v>114</v>
      </c>
      <c r="L135" s="188" t="s">
        <v>224</v>
      </c>
      <c r="M135" s="175">
        <v>10827.33</v>
      </c>
      <c r="N135" s="141" t="s">
        <v>155</v>
      </c>
      <c r="O135" s="179"/>
    </row>
    <row r="136" spans="1:15" s="5" customFormat="1" x14ac:dyDescent="0.25">
      <c r="A136" s="134"/>
      <c r="B136" s="181"/>
      <c r="C136" s="181" t="s">
        <v>261</v>
      </c>
      <c r="D136" s="189">
        <f>SUM(D134:D135)</f>
        <v>26692.870000000003</v>
      </c>
      <c r="E136" s="136"/>
      <c r="F136" s="137"/>
      <c r="G136" s="138"/>
      <c r="H136" s="184"/>
      <c r="I136" s="184"/>
      <c r="J136" s="189">
        <f>SUM(J134:J135)</f>
        <v>26692.870000000003</v>
      </c>
      <c r="K136" s="187"/>
      <c r="L136" s="188"/>
      <c r="M136" s="189">
        <f>SUM(M134:M135)</f>
        <v>26692.870000000003</v>
      </c>
      <c r="N136" s="141"/>
      <c r="O136" s="179"/>
    </row>
    <row r="137" spans="1:15" s="5" customFormat="1" x14ac:dyDescent="0.25">
      <c r="A137" s="134"/>
      <c r="B137" s="181"/>
      <c r="C137" s="181"/>
      <c r="D137" s="175"/>
      <c r="E137" s="136"/>
      <c r="F137" s="137"/>
      <c r="G137" s="138"/>
      <c r="H137" s="184"/>
      <c r="I137" s="184"/>
      <c r="J137" s="175"/>
      <c r="K137" s="187"/>
      <c r="L137" s="188"/>
      <c r="M137" s="175"/>
      <c r="N137" s="141"/>
      <c r="O137" s="179"/>
    </row>
    <row r="138" spans="1:15" ht="36" customHeight="1" x14ac:dyDescent="0.25">
      <c r="A138" s="134" t="s">
        <v>111</v>
      </c>
      <c r="B138" s="135" t="s">
        <v>112</v>
      </c>
      <c r="C138" s="135" t="s">
        <v>113</v>
      </c>
      <c r="D138" s="175">
        <v>10481.68</v>
      </c>
      <c r="E138" s="136" t="s">
        <v>44</v>
      </c>
      <c r="F138" s="137">
        <v>44320</v>
      </c>
      <c r="G138" s="138">
        <v>44320</v>
      </c>
      <c r="H138" s="145"/>
      <c r="I138" s="145"/>
      <c r="J138" s="175">
        <v>10481.68</v>
      </c>
      <c r="K138" s="146" t="s">
        <v>114</v>
      </c>
      <c r="L138" s="147" t="s">
        <v>115</v>
      </c>
      <c r="M138" s="175">
        <v>10481.68</v>
      </c>
      <c r="N138" s="141" t="s">
        <v>155</v>
      </c>
      <c r="O138" s="179"/>
    </row>
    <row r="139" spans="1:15" s="5" customFormat="1" ht="24.75" customHeight="1" x14ac:dyDescent="0.25">
      <c r="A139" s="134"/>
      <c r="B139" s="135"/>
      <c r="C139" s="135" t="s">
        <v>261</v>
      </c>
      <c r="D139" s="189">
        <v>10481.68</v>
      </c>
      <c r="E139" s="136"/>
      <c r="F139" s="137"/>
      <c r="G139" s="138"/>
      <c r="H139" s="145"/>
      <c r="I139" s="145"/>
      <c r="J139" s="189">
        <v>10481.68</v>
      </c>
      <c r="K139" s="146"/>
      <c r="L139" s="147"/>
      <c r="M139" s="189">
        <v>10481.68</v>
      </c>
      <c r="N139" s="141"/>
      <c r="O139" s="179"/>
    </row>
    <row r="140" spans="1:15" s="5" customFormat="1" x14ac:dyDescent="0.25">
      <c r="A140" s="134"/>
      <c r="B140" s="181"/>
      <c r="D140" s="175"/>
      <c r="E140" s="136"/>
      <c r="F140" s="137"/>
      <c r="G140" s="138"/>
      <c r="H140" s="184"/>
      <c r="I140" s="184"/>
      <c r="J140" s="175"/>
      <c r="K140" s="187"/>
      <c r="L140" s="188"/>
      <c r="M140" s="175"/>
      <c r="N140" s="141"/>
      <c r="O140" s="179"/>
    </row>
    <row r="141" spans="1:15" s="5" customFormat="1" x14ac:dyDescent="0.25">
      <c r="A141" s="134" t="s">
        <v>232</v>
      </c>
      <c r="B141" s="181" t="s">
        <v>233</v>
      </c>
      <c r="C141" s="181" t="s">
        <v>234</v>
      </c>
      <c r="D141" s="175">
        <v>2543.9699999999998</v>
      </c>
      <c r="E141" s="136" t="s">
        <v>44</v>
      </c>
      <c r="F141" s="137">
        <v>44291</v>
      </c>
      <c r="G141" s="137">
        <v>44291</v>
      </c>
      <c r="H141" s="184"/>
      <c r="I141" s="184"/>
      <c r="J141" s="175">
        <v>2543.9699999999998</v>
      </c>
      <c r="K141" s="187" t="s">
        <v>121</v>
      </c>
      <c r="L141" s="188" t="s">
        <v>122</v>
      </c>
      <c r="M141" s="177">
        <v>2543.9699999999998</v>
      </c>
      <c r="N141" s="141" t="s">
        <v>155</v>
      </c>
      <c r="O141" s="179"/>
    </row>
    <row r="142" spans="1:15" s="5" customFormat="1" x14ac:dyDescent="0.25">
      <c r="A142" s="134" t="s">
        <v>235</v>
      </c>
      <c r="B142" s="181" t="s">
        <v>233</v>
      </c>
      <c r="C142" s="181" t="s">
        <v>234</v>
      </c>
      <c r="D142" s="175">
        <v>6184.87</v>
      </c>
      <c r="E142" s="136" t="s">
        <v>44</v>
      </c>
      <c r="F142" s="137">
        <v>44291</v>
      </c>
      <c r="G142" s="137">
        <v>44291</v>
      </c>
      <c r="H142" s="184"/>
      <c r="I142" s="184"/>
      <c r="J142" s="175">
        <v>6184.87</v>
      </c>
      <c r="K142" s="187" t="s">
        <v>121</v>
      </c>
      <c r="L142" s="188" t="s">
        <v>122</v>
      </c>
      <c r="M142" s="175">
        <v>6184.87</v>
      </c>
      <c r="N142" s="141" t="s">
        <v>155</v>
      </c>
      <c r="O142" s="179"/>
    </row>
    <row r="143" spans="1:15" s="5" customFormat="1" x14ac:dyDescent="0.25">
      <c r="A143" s="134"/>
      <c r="B143" s="181"/>
      <c r="C143" s="181" t="s">
        <v>261</v>
      </c>
      <c r="D143" s="189">
        <f>SUM(D141:D142)</f>
        <v>8728.84</v>
      </c>
      <c r="E143" s="136"/>
      <c r="F143" s="137"/>
      <c r="G143" s="137"/>
      <c r="H143" s="184"/>
      <c r="I143" s="184"/>
      <c r="J143" s="189">
        <f>SUM(J141:J142)</f>
        <v>8728.84</v>
      </c>
      <c r="K143" s="187"/>
      <c r="L143" s="188"/>
      <c r="M143" s="189">
        <f>SUM(M141:M142)</f>
        <v>8728.84</v>
      </c>
      <c r="N143" s="141"/>
      <c r="O143" s="179"/>
    </row>
    <row r="144" spans="1:15" s="5" customFormat="1" x14ac:dyDescent="0.25">
      <c r="A144" s="134"/>
      <c r="B144" s="181"/>
      <c r="C144" s="181"/>
      <c r="D144" s="175"/>
      <c r="E144" s="136"/>
      <c r="F144" s="137"/>
      <c r="G144" s="137"/>
      <c r="H144" s="184"/>
      <c r="I144" s="184"/>
      <c r="J144" s="175"/>
      <c r="K144" s="187"/>
      <c r="L144" s="188"/>
      <c r="M144" s="175"/>
      <c r="N144" s="141"/>
      <c r="O144" s="179"/>
    </row>
    <row r="145" spans="1:15" s="5" customFormat="1" ht="24.75" x14ac:dyDescent="0.25">
      <c r="A145" s="134" t="s">
        <v>237</v>
      </c>
      <c r="B145" s="181" t="s">
        <v>238</v>
      </c>
      <c r="C145" s="181" t="s">
        <v>239</v>
      </c>
      <c r="D145" s="175">
        <v>7798</v>
      </c>
      <c r="E145" s="136" t="s">
        <v>44</v>
      </c>
      <c r="F145" s="137" t="s">
        <v>240</v>
      </c>
      <c r="G145" s="137" t="s">
        <v>240</v>
      </c>
      <c r="H145" s="184"/>
      <c r="I145" s="184"/>
      <c r="J145" s="175">
        <v>7798</v>
      </c>
      <c r="K145" s="187" t="s">
        <v>241</v>
      </c>
      <c r="L145" s="188" t="s">
        <v>242</v>
      </c>
      <c r="M145" s="175">
        <v>7798</v>
      </c>
      <c r="N145" s="141" t="s">
        <v>155</v>
      </c>
      <c r="O145" s="179"/>
    </row>
    <row r="146" spans="1:15" s="5" customFormat="1" ht="24.75" x14ac:dyDescent="0.25">
      <c r="A146" s="134" t="s">
        <v>243</v>
      </c>
      <c r="B146" s="181" t="s">
        <v>238</v>
      </c>
      <c r="C146" s="181" t="s">
        <v>239</v>
      </c>
      <c r="D146" s="175">
        <v>600</v>
      </c>
      <c r="E146" s="136" t="s">
        <v>44</v>
      </c>
      <c r="F146" s="137">
        <v>44383</v>
      </c>
      <c r="G146" s="137">
        <v>44383</v>
      </c>
      <c r="H146" s="184"/>
      <c r="I146" s="184"/>
      <c r="J146" s="175">
        <v>600</v>
      </c>
      <c r="K146" s="187" t="s">
        <v>241</v>
      </c>
      <c r="L146" s="188" t="s">
        <v>242</v>
      </c>
      <c r="M146" s="175">
        <v>600</v>
      </c>
      <c r="N146" s="141" t="s">
        <v>155</v>
      </c>
      <c r="O146" s="179"/>
    </row>
    <row r="147" spans="1:15" s="5" customFormat="1" ht="24.75" x14ac:dyDescent="0.25">
      <c r="A147" s="134" t="s">
        <v>245</v>
      </c>
      <c r="B147" s="181" t="s">
        <v>238</v>
      </c>
      <c r="C147" s="181" t="s">
        <v>239</v>
      </c>
      <c r="D147" s="175">
        <v>2642</v>
      </c>
      <c r="E147" s="136" t="s">
        <v>44</v>
      </c>
      <c r="F147" s="137">
        <v>44202</v>
      </c>
      <c r="G147" s="137">
        <v>44202</v>
      </c>
      <c r="H147" s="184"/>
      <c r="I147" s="184"/>
      <c r="J147" s="175">
        <v>2642</v>
      </c>
      <c r="K147" s="187" t="s">
        <v>241</v>
      </c>
      <c r="L147" s="188" t="s">
        <v>242</v>
      </c>
      <c r="M147" s="175">
        <v>2642</v>
      </c>
      <c r="N147" s="141" t="s">
        <v>155</v>
      </c>
      <c r="O147" s="179"/>
    </row>
    <row r="148" spans="1:15" s="5" customFormat="1" ht="24.75" x14ac:dyDescent="0.25">
      <c r="A148" s="134" t="s">
        <v>244</v>
      </c>
      <c r="B148" s="181" t="s">
        <v>238</v>
      </c>
      <c r="C148" s="181" t="s">
        <v>239</v>
      </c>
      <c r="D148" s="175">
        <v>1270</v>
      </c>
      <c r="E148" s="136" t="s">
        <v>44</v>
      </c>
      <c r="F148" s="137">
        <v>44383</v>
      </c>
      <c r="G148" s="137">
        <v>44383</v>
      </c>
      <c r="H148" s="184"/>
      <c r="I148" s="184"/>
      <c r="J148" s="175">
        <v>1270</v>
      </c>
      <c r="K148" s="187" t="s">
        <v>241</v>
      </c>
      <c r="L148" s="188" t="s">
        <v>242</v>
      </c>
      <c r="M148" s="175">
        <v>1270</v>
      </c>
      <c r="N148" s="141" t="s">
        <v>155</v>
      </c>
      <c r="O148" s="179"/>
    </row>
    <row r="149" spans="1:15" s="5" customFormat="1" ht="24.75" x14ac:dyDescent="0.25">
      <c r="A149" s="134" t="s">
        <v>248</v>
      </c>
      <c r="B149" s="181" t="s">
        <v>238</v>
      </c>
      <c r="C149" s="181" t="s">
        <v>239</v>
      </c>
      <c r="D149" s="175">
        <v>1939</v>
      </c>
      <c r="E149" s="136" t="s">
        <v>44</v>
      </c>
      <c r="F149" s="137">
        <v>44260</v>
      </c>
      <c r="G149" s="137">
        <v>44260</v>
      </c>
      <c r="H149" s="184"/>
      <c r="I149" s="184"/>
      <c r="J149" s="175">
        <v>1939</v>
      </c>
      <c r="K149" s="187" t="s">
        <v>241</v>
      </c>
      <c r="L149" s="188" t="s">
        <v>242</v>
      </c>
      <c r="M149" s="175">
        <v>1939</v>
      </c>
      <c r="N149" s="141" t="s">
        <v>155</v>
      </c>
      <c r="O149" s="179"/>
    </row>
    <row r="150" spans="1:15" s="5" customFormat="1" x14ac:dyDescent="0.25">
      <c r="A150" s="134"/>
      <c r="B150" s="181"/>
      <c r="C150" s="181" t="s">
        <v>261</v>
      </c>
      <c r="D150" s="189">
        <f>SUM(D145:D149)</f>
        <v>14249</v>
      </c>
      <c r="E150" s="136"/>
      <c r="F150" s="137"/>
      <c r="G150" s="137"/>
      <c r="H150" s="184"/>
      <c r="I150" s="184"/>
      <c r="J150" s="189">
        <f>SUM(J145:J149)</f>
        <v>14249</v>
      </c>
      <c r="K150" s="187"/>
      <c r="L150" s="188"/>
      <c r="M150" s="189">
        <f>SUM(M145:M149)</f>
        <v>14249</v>
      </c>
      <c r="N150" s="141"/>
      <c r="O150" s="179"/>
    </row>
    <row r="151" spans="1:15" s="5" customFormat="1" x14ac:dyDescent="0.25">
      <c r="A151" s="134"/>
      <c r="B151" s="181"/>
      <c r="C151" s="181"/>
      <c r="D151" s="175"/>
      <c r="E151" s="136"/>
      <c r="F151" s="137"/>
      <c r="G151" s="137"/>
      <c r="H151" s="184"/>
      <c r="I151" s="184"/>
      <c r="J151" s="175"/>
      <c r="K151" s="187"/>
      <c r="L151" s="188"/>
      <c r="M151" s="175"/>
      <c r="N151" s="141"/>
      <c r="O151" s="179"/>
    </row>
    <row r="152" spans="1:15" s="5" customFormat="1" ht="34.5" x14ac:dyDescent="0.25">
      <c r="A152" s="134" t="s">
        <v>254</v>
      </c>
      <c r="B152" s="181" t="s">
        <v>255</v>
      </c>
      <c r="C152" s="181" t="s">
        <v>256</v>
      </c>
      <c r="D152" s="175">
        <v>52923</v>
      </c>
      <c r="E152" s="136" t="s">
        <v>44</v>
      </c>
      <c r="F152" s="137" t="s">
        <v>257</v>
      </c>
      <c r="G152" s="137" t="s">
        <v>257</v>
      </c>
      <c r="H152" s="184"/>
      <c r="I152" s="184"/>
      <c r="J152" s="175">
        <v>52923</v>
      </c>
      <c r="K152" s="146" t="s">
        <v>258</v>
      </c>
      <c r="L152" s="147" t="s">
        <v>259</v>
      </c>
      <c r="M152" s="175">
        <v>52923</v>
      </c>
      <c r="N152" s="141" t="s">
        <v>155</v>
      </c>
      <c r="O152" s="179"/>
    </row>
    <row r="153" spans="1:15" s="5" customFormat="1" x14ac:dyDescent="0.25">
      <c r="A153" s="204"/>
      <c r="B153" s="181"/>
      <c r="C153" s="134" t="s">
        <v>261</v>
      </c>
      <c r="D153" s="189">
        <f>SUM(D152)</f>
        <v>52923</v>
      </c>
      <c r="E153" s="136"/>
      <c r="F153" s="137"/>
      <c r="G153" s="137"/>
      <c r="H153" s="184"/>
      <c r="I153" s="184"/>
      <c r="J153" s="189">
        <f>SUM(J152)</f>
        <v>52923</v>
      </c>
      <c r="K153" s="146"/>
      <c r="L153" s="147"/>
      <c r="M153" s="189">
        <f>SUM(M152)</f>
        <v>52923</v>
      </c>
      <c r="N153" s="141"/>
      <c r="O153" s="179"/>
    </row>
    <row r="154" spans="1:15" ht="15.75" thickBot="1" x14ac:dyDescent="0.3">
      <c r="A154" s="148"/>
      <c r="B154" s="149"/>
      <c r="C154" s="150" t="s">
        <v>78</v>
      </c>
      <c r="D154" s="151">
        <f>D19+D53+D59+D63+D68+D70+D74+D84+D87+D90+D93+D104+D112+D115+D117+D120+D126+D129+D132+D136+D138+D143+D150+D153</f>
        <v>14608484.59</v>
      </c>
      <c r="E154" s="152"/>
      <c r="F154" s="153"/>
      <c r="G154" s="154"/>
      <c r="H154" s="155"/>
      <c r="I154" s="155"/>
      <c r="J154" s="156">
        <f>J19+J53+J59+J63+J68+J70+J74+J84+J87+J90+J93+J104+J112+J117+J120+J126+J129+J132+J136+J138+J143+J150+J153+J115</f>
        <v>14608484.59</v>
      </c>
      <c r="K154" s="150"/>
      <c r="L154" s="157"/>
      <c r="M154" s="151">
        <f>M19+M53+M59+M63+M68+M70+M74+M84+M87+M90+M93+M104+M112+M115+M117+M120+M126+M129+M132+M136+M139+M143+M150+M153</f>
        <v>14608484.59</v>
      </c>
      <c r="N154" s="158"/>
      <c r="O154" s="133"/>
    </row>
    <row r="155" spans="1:15" ht="15.75" thickTop="1" x14ac:dyDescent="0.25">
      <c r="A155" s="148"/>
      <c r="B155" s="149"/>
      <c r="C155" s="149"/>
      <c r="D155" s="159"/>
      <c r="E155" s="160"/>
      <c r="F155" s="161"/>
      <c r="G155" s="162"/>
      <c r="H155" s="158"/>
      <c r="I155" s="158"/>
      <c r="J155" s="163"/>
      <c r="K155" s="149"/>
      <c r="L155" s="164"/>
      <c r="M155" s="165"/>
      <c r="N155" s="158"/>
    </row>
    <row r="156" spans="1:15" x14ac:dyDescent="0.25">
      <c r="A156" s="148"/>
      <c r="B156" s="149"/>
      <c r="C156" s="149"/>
      <c r="D156" s="159"/>
      <c r="E156" s="160"/>
      <c r="F156" s="161"/>
      <c r="G156" s="162"/>
      <c r="H156" s="158"/>
      <c r="I156" s="158"/>
      <c r="J156" s="163"/>
      <c r="K156" s="149"/>
      <c r="L156" s="164"/>
      <c r="M156" s="165"/>
      <c r="N156" s="166"/>
    </row>
    <row r="157" spans="1:15" ht="15.75" thickBot="1" x14ac:dyDescent="0.3">
      <c r="A157" s="172"/>
      <c r="B157" s="172"/>
      <c r="C157" s="158"/>
      <c r="D157" s="168"/>
      <c r="E157" s="423"/>
      <c r="F157" s="423"/>
      <c r="G157" s="423"/>
      <c r="H157" s="158"/>
      <c r="I157" s="158"/>
      <c r="J157" s="169"/>
      <c r="K157" s="167"/>
      <c r="L157" s="170"/>
      <c r="M157" s="158"/>
      <c r="N157" s="166"/>
    </row>
    <row r="158" spans="1:15" ht="24.75" customHeight="1" x14ac:dyDescent="0.25">
      <c r="A158" s="426" t="s">
        <v>192</v>
      </c>
      <c r="B158" s="426"/>
      <c r="C158" s="170"/>
      <c r="D158" s="171"/>
      <c r="E158" s="424" t="s">
        <v>61</v>
      </c>
      <c r="F158" s="424"/>
      <c r="G158" s="424"/>
      <c r="H158" s="158"/>
      <c r="I158" s="158"/>
      <c r="J158" s="425" t="s">
        <v>77</v>
      </c>
      <c r="K158" s="425"/>
      <c r="L158" s="170"/>
      <c r="M158" s="158"/>
      <c r="N158" s="166"/>
    </row>
    <row r="159" spans="1:15" ht="19.5" customHeight="1" x14ac:dyDescent="0.25">
      <c r="A159" s="427" t="s">
        <v>193</v>
      </c>
      <c r="B159" s="427"/>
      <c r="C159" s="170"/>
      <c r="D159" s="171"/>
      <c r="E159" s="424" t="s">
        <v>11</v>
      </c>
      <c r="F159" s="424"/>
      <c r="G159" s="424"/>
      <c r="H159" s="158"/>
      <c r="I159" s="158"/>
      <c r="J159" s="424" t="s">
        <v>17</v>
      </c>
      <c r="K159" s="424"/>
      <c r="L159" s="170"/>
      <c r="M159" s="158"/>
      <c r="N159" s="166"/>
    </row>
    <row r="160" spans="1:15" x14ac:dyDescent="0.25">
      <c r="A160" s="427" t="s">
        <v>76</v>
      </c>
      <c r="B160" s="427"/>
      <c r="C160" s="170"/>
      <c r="D160" s="171"/>
      <c r="E160" s="424" t="s">
        <v>12</v>
      </c>
      <c r="F160" s="424"/>
      <c r="G160" s="424"/>
      <c r="H160" s="158"/>
      <c r="I160" s="158"/>
      <c r="J160" s="424" t="s">
        <v>18</v>
      </c>
      <c r="K160" s="424"/>
      <c r="L160" s="170"/>
      <c r="M160" s="158"/>
      <c r="N160" s="166"/>
    </row>
    <row r="161" spans="1:14" x14ac:dyDescent="0.25">
      <c r="A161" s="5"/>
      <c r="B161" s="5"/>
      <c r="C161" s="5"/>
      <c r="D161" s="5"/>
      <c r="E161" s="5"/>
      <c r="F161" s="57"/>
      <c r="G161" s="5"/>
      <c r="H161" s="5"/>
      <c r="I161" s="5"/>
      <c r="J161" s="58"/>
      <c r="K161" s="5"/>
      <c r="L161" s="5"/>
      <c r="M161" s="5"/>
      <c r="N161" s="5"/>
    </row>
  </sheetData>
  <mergeCells count="12">
    <mergeCell ref="E160:G160"/>
    <mergeCell ref="J160:K160"/>
    <mergeCell ref="A158:B158"/>
    <mergeCell ref="A159:B159"/>
    <mergeCell ref="A160:B160"/>
    <mergeCell ref="E159:G159"/>
    <mergeCell ref="J159:K159"/>
    <mergeCell ref="A3:N3"/>
    <mergeCell ref="H8:I8"/>
    <mergeCell ref="E157:G157"/>
    <mergeCell ref="E158:G158"/>
    <mergeCell ref="J158:K158"/>
  </mergeCells>
  <phoneticPr fontId="29" type="noConversion"/>
  <pageMargins left="0.7" right="0.7" top="0.75" bottom="0.75" header="0.3" footer="0.3"/>
  <pageSetup paperSize="5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37889" r:id="rId4">
          <objectPr defaultSize="0" autoPict="0" r:id="rId5">
            <anchor moveWithCells="1" sizeWithCells="1">
              <from>
                <xdr:col>4</xdr:col>
                <xdr:colOff>838200</xdr:colOff>
                <xdr:row>0</xdr:row>
                <xdr:rowOff>0</xdr:rowOff>
              </from>
              <to>
                <xdr:col>5</xdr:col>
                <xdr:colOff>990600</xdr:colOff>
                <xdr:row>2</xdr:row>
                <xdr:rowOff>0</xdr:rowOff>
              </to>
            </anchor>
          </objectPr>
        </oleObject>
      </mc:Choice>
      <mc:Fallback>
        <oleObject progId="Word.Picture.8" shapeId="3788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6"/>
  <sheetViews>
    <sheetView topLeftCell="A64" workbookViewId="0">
      <selection activeCell="J66" sqref="J66:L66"/>
    </sheetView>
  </sheetViews>
  <sheetFormatPr baseColWidth="10" defaultRowHeight="15" x14ac:dyDescent="0.25"/>
  <cols>
    <col min="3" max="3" width="16.7109375" customWidth="1"/>
    <col min="4" max="4" width="14.42578125" customWidth="1"/>
    <col min="8" max="8" width="6.85546875" customWidth="1"/>
    <col min="9" max="9" width="5.42578125" customWidth="1"/>
    <col min="10" max="10" width="14.7109375" customWidth="1"/>
    <col min="11" max="11" width="7.85546875" customWidth="1"/>
    <col min="13" max="13" width="15.28515625" customWidth="1"/>
  </cols>
  <sheetData>
    <row r="1" spans="1:14" ht="18.75" x14ac:dyDescent="0.3">
      <c r="A1" s="110"/>
      <c r="B1" s="111"/>
      <c r="C1" s="112"/>
      <c r="D1" s="113"/>
      <c r="E1" s="114"/>
      <c r="F1" s="115"/>
      <c r="G1" s="116"/>
      <c r="H1" s="114"/>
      <c r="I1" s="114"/>
      <c r="J1" s="117"/>
      <c r="K1" s="118"/>
      <c r="L1" s="119"/>
      <c r="M1" s="114"/>
      <c r="N1" s="114"/>
    </row>
    <row r="2" spans="1:14" ht="18.75" x14ac:dyDescent="0.25">
      <c r="A2" s="10"/>
      <c r="B2" s="120"/>
      <c r="C2" s="121"/>
      <c r="D2" s="122"/>
      <c r="E2" s="38"/>
      <c r="F2" s="123"/>
      <c r="G2" s="124"/>
      <c r="H2" s="38"/>
      <c r="I2" s="38"/>
      <c r="J2" s="121"/>
      <c r="K2" s="125"/>
      <c r="L2" s="126"/>
      <c r="M2" s="38"/>
      <c r="N2" s="38"/>
    </row>
    <row r="3" spans="1:14" ht="22.5" x14ac:dyDescent="0.25">
      <c r="A3" s="419" t="s">
        <v>0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</row>
    <row r="4" spans="1:14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8.75" x14ac:dyDescent="0.25">
      <c r="A6" s="10" t="s">
        <v>194</v>
      </c>
      <c r="B6" s="17"/>
      <c r="C6" s="36"/>
      <c r="D6" s="37"/>
      <c r="E6" s="38"/>
      <c r="F6" s="18"/>
      <c r="G6" s="38"/>
      <c r="H6" s="38"/>
      <c r="I6" s="38"/>
      <c r="J6" s="61"/>
      <c r="K6" s="19"/>
      <c r="L6" s="20"/>
      <c r="M6" s="21"/>
      <c r="N6" s="21"/>
    </row>
    <row r="7" spans="1:14" ht="18.75" x14ac:dyDescent="0.25">
      <c r="A7" s="39"/>
      <c r="B7" s="7"/>
      <c r="C7" s="2"/>
      <c r="D7" s="11"/>
      <c r="E7" s="1"/>
      <c r="F7" s="9"/>
      <c r="G7" s="3"/>
      <c r="H7" s="1"/>
      <c r="I7" s="1"/>
      <c r="J7" s="60"/>
      <c r="K7" s="16"/>
      <c r="L7" s="70"/>
      <c r="M7" s="13"/>
      <c r="N7" s="13"/>
    </row>
    <row r="8" spans="1:14" ht="18.75" x14ac:dyDescent="0.25">
      <c r="A8" s="12"/>
      <c r="B8" s="22" t="s">
        <v>187</v>
      </c>
      <c r="C8" s="15"/>
      <c r="D8" s="35"/>
      <c r="E8" s="13"/>
      <c r="F8" s="14"/>
      <c r="G8" s="40"/>
      <c r="H8" s="420"/>
      <c r="I8" s="420"/>
      <c r="J8" s="59"/>
      <c r="K8" s="16"/>
      <c r="L8" s="70"/>
      <c r="M8" s="13"/>
      <c r="N8" s="13"/>
    </row>
    <row r="9" spans="1:14" ht="39" x14ac:dyDescent="0.25">
      <c r="A9" s="129" t="s">
        <v>1</v>
      </c>
      <c r="B9" s="80" t="s">
        <v>2</v>
      </c>
      <c r="C9" s="80" t="s">
        <v>3</v>
      </c>
      <c r="D9" s="130" t="s">
        <v>195</v>
      </c>
      <c r="E9" s="80" t="s">
        <v>5</v>
      </c>
      <c r="F9" s="131" t="s">
        <v>6</v>
      </c>
      <c r="G9" s="80" t="s">
        <v>7</v>
      </c>
      <c r="H9" s="129" t="s">
        <v>8</v>
      </c>
      <c r="I9" s="80" t="s">
        <v>10</v>
      </c>
      <c r="J9" s="132" t="s">
        <v>9</v>
      </c>
      <c r="K9" s="80" t="s">
        <v>13</v>
      </c>
      <c r="L9" s="80" t="s">
        <v>14</v>
      </c>
      <c r="M9" s="129" t="s">
        <v>196</v>
      </c>
      <c r="N9" s="80" t="s">
        <v>16</v>
      </c>
    </row>
    <row r="10" spans="1:14" ht="46.5" customHeight="1" x14ac:dyDescent="0.25">
      <c r="A10" s="134" t="s">
        <v>70</v>
      </c>
      <c r="B10" s="135" t="s">
        <v>62</v>
      </c>
      <c r="C10" s="135" t="s">
        <v>60</v>
      </c>
      <c r="D10" s="175">
        <v>94985.1</v>
      </c>
      <c r="E10" s="136" t="s">
        <v>44</v>
      </c>
      <c r="F10" s="137">
        <v>43822</v>
      </c>
      <c r="G10" s="138">
        <v>43822</v>
      </c>
      <c r="H10" s="136"/>
      <c r="I10" s="139"/>
      <c r="J10" s="175">
        <f t="shared" ref="J10:J50" si="0">D10-H10</f>
        <v>94985.1</v>
      </c>
      <c r="K10" s="136" t="s">
        <v>19</v>
      </c>
      <c r="L10" s="140" t="s">
        <v>20</v>
      </c>
      <c r="M10" s="175">
        <v>94985.1</v>
      </c>
      <c r="N10" s="141" t="s">
        <v>155</v>
      </c>
    </row>
    <row r="11" spans="1:14" ht="47.25" customHeight="1" x14ac:dyDescent="0.25">
      <c r="A11" s="134" t="s">
        <v>69</v>
      </c>
      <c r="B11" s="135" t="s">
        <v>62</v>
      </c>
      <c r="C11" s="135" t="s">
        <v>60</v>
      </c>
      <c r="D11" s="175">
        <v>250974.9</v>
      </c>
      <c r="E11" s="136" t="s">
        <v>44</v>
      </c>
      <c r="F11" s="137">
        <v>43822</v>
      </c>
      <c r="G11" s="138">
        <v>43822</v>
      </c>
      <c r="H11" s="136"/>
      <c r="I11" s="139"/>
      <c r="J11" s="175">
        <f t="shared" si="0"/>
        <v>250974.9</v>
      </c>
      <c r="K11" s="136" t="s">
        <v>19</v>
      </c>
      <c r="L11" s="140" t="s">
        <v>20</v>
      </c>
      <c r="M11" s="175">
        <v>250974.9</v>
      </c>
      <c r="N11" s="141" t="s">
        <v>155</v>
      </c>
    </row>
    <row r="12" spans="1:14" ht="36" customHeight="1" x14ac:dyDescent="0.25">
      <c r="A12" s="134" t="s">
        <v>68</v>
      </c>
      <c r="B12" s="135" t="s">
        <v>62</v>
      </c>
      <c r="C12" s="135" t="s">
        <v>60</v>
      </c>
      <c r="D12" s="175">
        <v>125047.8</v>
      </c>
      <c r="E12" s="136" t="s">
        <v>44</v>
      </c>
      <c r="F12" s="137">
        <v>43825</v>
      </c>
      <c r="G12" s="138">
        <v>43825</v>
      </c>
      <c r="H12" s="136"/>
      <c r="I12" s="139"/>
      <c r="J12" s="175">
        <f t="shared" si="0"/>
        <v>125047.8</v>
      </c>
      <c r="K12" s="136" t="s">
        <v>19</v>
      </c>
      <c r="L12" s="140" t="s">
        <v>20</v>
      </c>
      <c r="M12" s="175">
        <v>125047.8</v>
      </c>
      <c r="N12" s="141" t="s">
        <v>155</v>
      </c>
    </row>
    <row r="13" spans="1:14" ht="39" customHeight="1" x14ac:dyDescent="0.25">
      <c r="A13" s="134" t="s">
        <v>67</v>
      </c>
      <c r="B13" s="135" t="s">
        <v>62</v>
      </c>
      <c r="C13" s="135" t="s">
        <v>60</v>
      </c>
      <c r="D13" s="175">
        <v>15598.98</v>
      </c>
      <c r="E13" s="136" t="s">
        <v>44</v>
      </c>
      <c r="F13" s="137">
        <v>43826</v>
      </c>
      <c r="G13" s="138">
        <v>43826</v>
      </c>
      <c r="H13" s="136"/>
      <c r="I13" s="139"/>
      <c r="J13" s="175">
        <f t="shared" si="0"/>
        <v>15598.98</v>
      </c>
      <c r="K13" s="136" t="s">
        <v>19</v>
      </c>
      <c r="L13" s="140" t="s">
        <v>20</v>
      </c>
      <c r="M13" s="175">
        <v>15598.98</v>
      </c>
      <c r="N13" s="141" t="s">
        <v>155</v>
      </c>
    </row>
    <row r="14" spans="1:14" ht="36" customHeight="1" x14ac:dyDescent="0.25">
      <c r="A14" s="134" t="s">
        <v>66</v>
      </c>
      <c r="B14" s="135" t="s">
        <v>62</v>
      </c>
      <c r="C14" s="135" t="s">
        <v>60</v>
      </c>
      <c r="D14" s="175">
        <v>227642.18</v>
      </c>
      <c r="E14" s="136" t="s">
        <v>44</v>
      </c>
      <c r="F14" s="137">
        <v>43850</v>
      </c>
      <c r="G14" s="138">
        <v>43850</v>
      </c>
      <c r="H14" s="136"/>
      <c r="I14" s="139"/>
      <c r="J14" s="175">
        <f t="shared" si="0"/>
        <v>227642.18</v>
      </c>
      <c r="K14" s="136" t="s">
        <v>19</v>
      </c>
      <c r="L14" s="140" t="s">
        <v>20</v>
      </c>
      <c r="M14" s="175">
        <v>227642.18</v>
      </c>
      <c r="N14" s="141" t="s">
        <v>155</v>
      </c>
    </row>
    <row r="15" spans="1:14" ht="39" customHeight="1" x14ac:dyDescent="0.25">
      <c r="A15" s="134" t="s">
        <v>65</v>
      </c>
      <c r="B15" s="135" t="s">
        <v>62</v>
      </c>
      <c r="C15" s="135" t="s">
        <v>60</v>
      </c>
      <c r="D15" s="175">
        <v>81717.3</v>
      </c>
      <c r="E15" s="136" t="s">
        <v>44</v>
      </c>
      <c r="F15" s="137">
        <v>43850</v>
      </c>
      <c r="G15" s="138">
        <v>43850</v>
      </c>
      <c r="H15" s="136"/>
      <c r="I15" s="139"/>
      <c r="J15" s="175">
        <f t="shared" si="0"/>
        <v>81717.3</v>
      </c>
      <c r="K15" s="136" t="s">
        <v>19</v>
      </c>
      <c r="L15" s="140" t="s">
        <v>20</v>
      </c>
      <c r="M15" s="175">
        <v>81717.3</v>
      </c>
      <c r="N15" s="141" t="s">
        <v>155</v>
      </c>
    </row>
    <row r="16" spans="1:14" ht="39.75" customHeight="1" x14ac:dyDescent="0.25">
      <c r="A16" s="134" t="s">
        <v>33</v>
      </c>
      <c r="B16" s="135" t="s">
        <v>62</v>
      </c>
      <c r="C16" s="135" t="s">
        <v>60</v>
      </c>
      <c r="D16" s="175">
        <v>332692.2</v>
      </c>
      <c r="E16" s="136" t="s">
        <v>44</v>
      </c>
      <c r="F16" s="137">
        <v>43881</v>
      </c>
      <c r="G16" s="138">
        <v>43881</v>
      </c>
      <c r="H16" s="136"/>
      <c r="I16" s="139"/>
      <c r="J16" s="175">
        <f t="shared" si="0"/>
        <v>332692.2</v>
      </c>
      <c r="K16" s="136" t="s">
        <v>19</v>
      </c>
      <c r="L16" s="140" t="s">
        <v>20</v>
      </c>
      <c r="M16" s="175">
        <v>332692.2</v>
      </c>
      <c r="N16" s="141" t="s">
        <v>155</v>
      </c>
    </row>
    <row r="17" spans="1:14" ht="41.25" customHeight="1" x14ac:dyDescent="0.25">
      <c r="A17" s="134" t="s">
        <v>63</v>
      </c>
      <c r="B17" s="135" t="s">
        <v>62</v>
      </c>
      <c r="C17" s="135" t="s">
        <v>60</v>
      </c>
      <c r="D17" s="175">
        <v>77994.899999999994</v>
      </c>
      <c r="E17" s="136" t="s">
        <v>44</v>
      </c>
      <c r="F17" s="137">
        <v>43882</v>
      </c>
      <c r="G17" s="138">
        <v>43882</v>
      </c>
      <c r="H17" s="136"/>
      <c r="I17" s="139"/>
      <c r="J17" s="175">
        <f t="shared" si="0"/>
        <v>77994.899999999994</v>
      </c>
      <c r="K17" s="136" t="s">
        <v>19</v>
      </c>
      <c r="L17" s="140" t="s">
        <v>20</v>
      </c>
      <c r="M17" s="175">
        <v>77994.899999999994</v>
      </c>
      <c r="N17" s="141" t="s">
        <v>155</v>
      </c>
    </row>
    <row r="18" spans="1:14" ht="33.75" customHeight="1" x14ac:dyDescent="0.25">
      <c r="A18" s="134" t="s">
        <v>64</v>
      </c>
      <c r="B18" s="135" t="s">
        <v>62</v>
      </c>
      <c r="C18" s="135" t="s">
        <v>60</v>
      </c>
      <c r="D18" s="175">
        <v>786642.44</v>
      </c>
      <c r="E18" s="136" t="s">
        <v>44</v>
      </c>
      <c r="F18" s="137">
        <v>44048</v>
      </c>
      <c r="G18" s="138">
        <v>44048</v>
      </c>
      <c r="H18" s="136"/>
      <c r="I18" s="139"/>
      <c r="J18" s="175">
        <f t="shared" si="0"/>
        <v>786642.44</v>
      </c>
      <c r="K18" s="136" t="s">
        <v>19</v>
      </c>
      <c r="L18" s="140" t="s">
        <v>20</v>
      </c>
      <c r="M18" s="175">
        <v>786642.44</v>
      </c>
      <c r="N18" s="141" t="s">
        <v>155</v>
      </c>
    </row>
    <row r="19" spans="1:14" ht="41.25" customHeight="1" x14ac:dyDescent="0.25">
      <c r="A19" s="134" t="s">
        <v>34</v>
      </c>
      <c r="B19" s="135" t="s">
        <v>36</v>
      </c>
      <c r="C19" s="135" t="s">
        <v>35</v>
      </c>
      <c r="D19" s="175">
        <v>250000</v>
      </c>
      <c r="E19" s="136" t="s">
        <v>44</v>
      </c>
      <c r="F19" s="137">
        <v>44169</v>
      </c>
      <c r="G19" s="138">
        <v>44169</v>
      </c>
      <c r="H19" s="136"/>
      <c r="I19" s="139"/>
      <c r="J19" s="175">
        <f t="shared" si="0"/>
        <v>250000</v>
      </c>
      <c r="K19" s="136" t="s">
        <v>37</v>
      </c>
      <c r="L19" s="140" t="s">
        <v>38</v>
      </c>
      <c r="M19" s="175">
        <v>150000</v>
      </c>
      <c r="N19" s="141" t="s">
        <v>155</v>
      </c>
    </row>
    <row r="20" spans="1:14" ht="36.75" customHeight="1" x14ac:dyDescent="0.25">
      <c r="A20" s="134" t="s">
        <v>34</v>
      </c>
      <c r="B20" s="135" t="s">
        <v>36</v>
      </c>
      <c r="C20" s="135" t="s">
        <v>35</v>
      </c>
      <c r="D20" s="175">
        <v>0</v>
      </c>
      <c r="E20" s="136" t="s">
        <v>44</v>
      </c>
      <c r="F20" s="137">
        <v>44169</v>
      </c>
      <c r="G20" s="138">
        <v>44169</v>
      </c>
      <c r="H20" s="136"/>
      <c r="I20" s="139"/>
      <c r="J20" s="175">
        <f t="shared" si="0"/>
        <v>0</v>
      </c>
      <c r="K20" s="136" t="s">
        <v>39</v>
      </c>
      <c r="L20" s="140" t="s">
        <v>40</v>
      </c>
      <c r="M20" s="175">
        <v>100000</v>
      </c>
      <c r="N20" s="141" t="s">
        <v>155</v>
      </c>
    </row>
    <row r="21" spans="1:14" ht="34.5" customHeight="1" x14ac:dyDescent="0.25">
      <c r="A21" s="134" t="s">
        <v>41</v>
      </c>
      <c r="B21" s="135" t="s">
        <v>42</v>
      </c>
      <c r="C21" s="135" t="s">
        <v>43</v>
      </c>
      <c r="D21" s="175">
        <v>250000</v>
      </c>
      <c r="E21" s="136" t="s">
        <v>44</v>
      </c>
      <c r="F21" s="137">
        <v>43809</v>
      </c>
      <c r="G21" s="138">
        <v>43809</v>
      </c>
      <c r="H21" s="136"/>
      <c r="I21" s="139"/>
      <c r="J21" s="175">
        <f t="shared" si="0"/>
        <v>250000</v>
      </c>
      <c r="K21" s="136" t="s">
        <v>37</v>
      </c>
      <c r="L21" s="140" t="s">
        <v>38</v>
      </c>
      <c r="M21" s="175">
        <v>150000</v>
      </c>
      <c r="N21" s="141" t="s">
        <v>155</v>
      </c>
    </row>
    <row r="22" spans="1:14" ht="33.75" customHeight="1" x14ac:dyDescent="0.25">
      <c r="A22" s="134" t="s">
        <v>41</v>
      </c>
      <c r="B22" s="135" t="s">
        <v>42</v>
      </c>
      <c r="C22" s="135" t="s">
        <v>43</v>
      </c>
      <c r="D22" s="175">
        <v>0</v>
      </c>
      <c r="E22" s="136" t="s">
        <v>44</v>
      </c>
      <c r="F22" s="137">
        <v>43809</v>
      </c>
      <c r="G22" s="138">
        <v>43809</v>
      </c>
      <c r="H22" s="136"/>
      <c r="I22" s="139"/>
      <c r="J22" s="175">
        <f t="shared" si="0"/>
        <v>0</v>
      </c>
      <c r="K22" s="136" t="s">
        <v>39</v>
      </c>
      <c r="L22" s="140" t="s">
        <v>40</v>
      </c>
      <c r="M22" s="175">
        <v>100000</v>
      </c>
      <c r="N22" s="141" t="s">
        <v>155</v>
      </c>
    </row>
    <row r="23" spans="1:14" ht="33.75" customHeight="1" x14ac:dyDescent="0.25">
      <c r="A23" s="134" t="s">
        <v>45</v>
      </c>
      <c r="B23" s="135" t="s">
        <v>42</v>
      </c>
      <c r="C23" s="135" t="s">
        <v>43</v>
      </c>
      <c r="D23" s="175">
        <v>50000</v>
      </c>
      <c r="E23" s="136" t="s">
        <v>44</v>
      </c>
      <c r="F23" s="137">
        <v>43822</v>
      </c>
      <c r="G23" s="138">
        <v>43822</v>
      </c>
      <c r="H23" s="136"/>
      <c r="I23" s="139"/>
      <c r="J23" s="175">
        <f t="shared" si="0"/>
        <v>50000</v>
      </c>
      <c r="K23" s="136" t="s">
        <v>37</v>
      </c>
      <c r="L23" s="140" t="s">
        <v>38</v>
      </c>
      <c r="M23" s="175">
        <v>30000</v>
      </c>
      <c r="N23" s="141" t="s">
        <v>155</v>
      </c>
    </row>
    <row r="24" spans="1:14" ht="35.25" customHeight="1" x14ac:dyDescent="0.25">
      <c r="A24" s="134" t="s">
        <v>45</v>
      </c>
      <c r="B24" s="135" t="s">
        <v>42</v>
      </c>
      <c r="C24" s="135" t="s">
        <v>43</v>
      </c>
      <c r="D24" s="175">
        <v>0</v>
      </c>
      <c r="E24" s="136" t="s">
        <v>44</v>
      </c>
      <c r="F24" s="137">
        <v>43822</v>
      </c>
      <c r="G24" s="138">
        <v>43822</v>
      </c>
      <c r="H24" s="136"/>
      <c r="I24" s="139"/>
      <c r="J24" s="175">
        <f t="shared" si="0"/>
        <v>0</v>
      </c>
      <c r="K24" s="136" t="s">
        <v>39</v>
      </c>
      <c r="L24" s="140" t="s">
        <v>40</v>
      </c>
      <c r="M24" s="175">
        <v>20000</v>
      </c>
      <c r="N24" s="141" t="s">
        <v>155</v>
      </c>
    </row>
    <row r="25" spans="1:14" ht="39.75" customHeight="1" x14ac:dyDescent="0.25">
      <c r="A25" s="134" t="s">
        <v>46</v>
      </c>
      <c r="B25" s="135" t="s">
        <v>42</v>
      </c>
      <c r="C25" s="135" t="s">
        <v>43</v>
      </c>
      <c r="D25" s="175">
        <v>200000</v>
      </c>
      <c r="E25" s="136" t="s">
        <v>44</v>
      </c>
      <c r="F25" s="137">
        <v>43822</v>
      </c>
      <c r="G25" s="138">
        <v>43822</v>
      </c>
      <c r="H25" s="136"/>
      <c r="I25" s="139"/>
      <c r="J25" s="175">
        <f t="shared" si="0"/>
        <v>200000</v>
      </c>
      <c r="K25" s="136" t="s">
        <v>37</v>
      </c>
      <c r="L25" s="140" t="s">
        <v>38</v>
      </c>
      <c r="M25" s="175">
        <v>125000</v>
      </c>
      <c r="N25" s="141" t="s">
        <v>155</v>
      </c>
    </row>
    <row r="26" spans="1:14" ht="35.25" customHeight="1" x14ac:dyDescent="0.25">
      <c r="A26" s="134" t="s">
        <v>46</v>
      </c>
      <c r="B26" s="135" t="s">
        <v>42</v>
      </c>
      <c r="C26" s="135" t="s">
        <v>43</v>
      </c>
      <c r="D26" s="175">
        <v>0</v>
      </c>
      <c r="E26" s="136" t="s">
        <v>44</v>
      </c>
      <c r="F26" s="137">
        <v>43822</v>
      </c>
      <c r="G26" s="138">
        <v>43822</v>
      </c>
      <c r="H26" s="136"/>
      <c r="I26" s="139"/>
      <c r="J26" s="175">
        <f t="shared" si="0"/>
        <v>0</v>
      </c>
      <c r="K26" s="136" t="s">
        <v>39</v>
      </c>
      <c r="L26" s="140" t="s">
        <v>40</v>
      </c>
      <c r="M26" s="175">
        <v>75000</v>
      </c>
      <c r="N26" s="141" t="s">
        <v>155</v>
      </c>
    </row>
    <row r="27" spans="1:14" ht="34.5" customHeight="1" x14ac:dyDescent="0.25">
      <c r="A27" s="134" t="s">
        <v>47</v>
      </c>
      <c r="B27" s="135" t="s">
        <v>42</v>
      </c>
      <c r="C27" s="135" t="s">
        <v>43</v>
      </c>
      <c r="D27" s="175">
        <v>200000</v>
      </c>
      <c r="E27" s="136" t="s">
        <v>44</v>
      </c>
      <c r="F27" s="137">
        <v>43837</v>
      </c>
      <c r="G27" s="138">
        <v>43837</v>
      </c>
      <c r="H27" s="136"/>
      <c r="I27" s="139"/>
      <c r="J27" s="175">
        <f t="shared" si="0"/>
        <v>200000</v>
      </c>
      <c r="K27" s="136" t="s">
        <v>39</v>
      </c>
      <c r="L27" s="140" t="s">
        <v>40</v>
      </c>
      <c r="M27" s="175">
        <v>125000</v>
      </c>
      <c r="N27" s="141" t="s">
        <v>155</v>
      </c>
    </row>
    <row r="28" spans="1:14" ht="36" customHeight="1" x14ac:dyDescent="0.25">
      <c r="A28" s="134" t="s">
        <v>47</v>
      </c>
      <c r="B28" s="135" t="s">
        <v>42</v>
      </c>
      <c r="C28" s="135" t="s">
        <v>43</v>
      </c>
      <c r="D28" s="175">
        <v>0</v>
      </c>
      <c r="E28" s="136" t="s">
        <v>44</v>
      </c>
      <c r="F28" s="137">
        <v>43837</v>
      </c>
      <c r="G28" s="138">
        <v>43837</v>
      </c>
      <c r="H28" s="136"/>
      <c r="I28" s="139"/>
      <c r="J28" s="175">
        <f t="shared" si="0"/>
        <v>0</v>
      </c>
      <c r="K28" s="136" t="s">
        <v>39</v>
      </c>
      <c r="L28" s="140" t="s">
        <v>40</v>
      </c>
      <c r="M28" s="175">
        <v>75000</v>
      </c>
      <c r="N28" s="141" t="s">
        <v>155</v>
      </c>
    </row>
    <row r="29" spans="1:14" ht="36" customHeight="1" x14ac:dyDescent="0.25">
      <c r="A29" s="134" t="s">
        <v>48</v>
      </c>
      <c r="B29" s="135" t="s">
        <v>42</v>
      </c>
      <c r="C29" s="135" t="s">
        <v>43</v>
      </c>
      <c r="D29" s="175">
        <v>250000</v>
      </c>
      <c r="E29" s="136" t="s">
        <v>44</v>
      </c>
      <c r="F29" s="137">
        <v>43843</v>
      </c>
      <c r="G29" s="138">
        <v>43843</v>
      </c>
      <c r="H29" s="136"/>
      <c r="I29" s="139"/>
      <c r="J29" s="175">
        <f t="shared" si="0"/>
        <v>250000</v>
      </c>
      <c r="K29" s="136" t="s">
        <v>37</v>
      </c>
      <c r="L29" s="140" t="s">
        <v>38</v>
      </c>
      <c r="M29" s="175">
        <v>150000</v>
      </c>
      <c r="N29" s="141" t="s">
        <v>155</v>
      </c>
    </row>
    <row r="30" spans="1:14" ht="34.5" x14ac:dyDescent="0.25">
      <c r="A30" s="134" t="s">
        <v>48</v>
      </c>
      <c r="B30" s="135" t="s">
        <v>42</v>
      </c>
      <c r="C30" s="135" t="s">
        <v>43</v>
      </c>
      <c r="D30" s="175">
        <v>0</v>
      </c>
      <c r="E30" s="136" t="s">
        <v>44</v>
      </c>
      <c r="F30" s="137">
        <v>43843</v>
      </c>
      <c r="G30" s="138">
        <v>43843</v>
      </c>
      <c r="H30" s="136"/>
      <c r="I30" s="139"/>
      <c r="J30" s="175">
        <f t="shared" si="0"/>
        <v>0</v>
      </c>
      <c r="K30" s="136" t="s">
        <v>39</v>
      </c>
      <c r="L30" s="140" t="s">
        <v>40</v>
      </c>
      <c r="M30" s="175">
        <v>100000</v>
      </c>
      <c r="N30" s="141" t="s">
        <v>155</v>
      </c>
    </row>
    <row r="31" spans="1:14" ht="39" customHeight="1" x14ac:dyDescent="0.25">
      <c r="A31" s="134" t="s">
        <v>49</v>
      </c>
      <c r="B31" s="135" t="s">
        <v>42</v>
      </c>
      <c r="C31" s="135" t="s">
        <v>43</v>
      </c>
      <c r="D31" s="175">
        <v>200000</v>
      </c>
      <c r="E31" s="136" t="s">
        <v>44</v>
      </c>
      <c r="F31" s="137">
        <v>43852</v>
      </c>
      <c r="G31" s="138">
        <v>43852</v>
      </c>
      <c r="H31" s="136"/>
      <c r="I31" s="139"/>
      <c r="J31" s="175">
        <f t="shared" si="0"/>
        <v>200000</v>
      </c>
      <c r="K31" s="136" t="s">
        <v>37</v>
      </c>
      <c r="L31" s="140" t="s">
        <v>38</v>
      </c>
      <c r="M31" s="175">
        <v>125000</v>
      </c>
      <c r="N31" s="141" t="s">
        <v>155</v>
      </c>
    </row>
    <row r="32" spans="1:14" ht="35.25" customHeight="1" x14ac:dyDescent="0.25">
      <c r="A32" s="134" t="s">
        <v>49</v>
      </c>
      <c r="B32" s="135" t="s">
        <v>42</v>
      </c>
      <c r="C32" s="135" t="s">
        <v>43</v>
      </c>
      <c r="D32" s="175">
        <v>0</v>
      </c>
      <c r="E32" s="136" t="s">
        <v>44</v>
      </c>
      <c r="F32" s="137">
        <v>43852</v>
      </c>
      <c r="G32" s="138">
        <v>43852</v>
      </c>
      <c r="H32" s="136"/>
      <c r="I32" s="139"/>
      <c r="J32" s="175">
        <f t="shared" si="0"/>
        <v>0</v>
      </c>
      <c r="K32" s="136" t="s">
        <v>39</v>
      </c>
      <c r="L32" s="140" t="s">
        <v>40</v>
      </c>
      <c r="M32" s="175">
        <v>75000</v>
      </c>
      <c r="N32" s="141" t="s">
        <v>155</v>
      </c>
    </row>
    <row r="33" spans="1:14" ht="34.5" x14ac:dyDescent="0.25">
      <c r="A33" s="134" t="s">
        <v>50</v>
      </c>
      <c r="B33" s="135" t="s">
        <v>42</v>
      </c>
      <c r="C33" s="135" t="s">
        <v>43</v>
      </c>
      <c r="D33" s="175">
        <v>200000</v>
      </c>
      <c r="E33" s="136" t="s">
        <v>44</v>
      </c>
      <c r="F33" s="137">
        <v>43857</v>
      </c>
      <c r="G33" s="138">
        <v>43857</v>
      </c>
      <c r="H33" s="136"/>
      <c r="I33" s="139"/>
      <c r="J33" s="175">
        <f t="shared" si="0"/>
        <v>200000</v>
      </c>
      <c r="K33" s="136" t="s">
        <v>37</v>
      </c>
      <c r="L33" s="140" t="s">
        <v>38</v>
      </c>
      <c r="M33" s="175">
        <v>125000</v>
      </c>
      <c r="N33" s="141" t="s">
        <v>155</v>
      </c>
    </row>
    <row r="34" spans="1:14" ht="34.5" x14ac:dyDescent="0.25">
      <c r="A34" s="134" t="s">
        <v>50</v>
      </c>
      <c r="B34" s="135" t="s">
        <v>42</v>
      </c>
      <c r="C34" s="135" t="s">
        <v>43</v>
      </c>
      <c r="D34" s="175">
        <v>0</v>
      </c>
      <c r="E34" s="136" t="s">
        <v>44</v>
      </c>
      <c r="F34" s="137">
        <v>43857</v>
      </c>
      <c r="G34" s="138">
        <v>43857</v>
      </c>
      <c r="H34" s="136"/>
      <c r="I34" s="139"/>
      <c r="J34" s="175">
        <f t="shared" si="0"/>
        <v>0</v>
      </c>
      <c r="K34" s="136" t="s">
        <v>39</v>
      </c>
      <c r="L34" s="140" t="s">
        <v>40</v>
      </c>
      <c r="M34" s="175">
        <v>75000</v>
      </c>
      <c r="N34" s="141" t="s">
        <v>155</v>
      </c>
    </row>
    <row r="35" spans="1:14" ht="34.5" x14ac:dyDescent="0.25">
      <c r="A35" s="134" t="s">
        <v>51</v>
      </c>
      <c r="B35" s="135" t="s">
        <v>42</v>
      </c>
      <c r="C35" s="135" t="s">
        <v>43</v>
      </c>
      <c r="D35" s="175">
        <v>200000</v>
      </c>
      <c r="E35" s="136" t="s">
        <v>44</v>
      </c>
      <c r="F35" s="137">
        <v>43864</v>
      </c>
      <c r="G35" s="138">
        <v>43864</v>
      </c>
      <c r="H35" s="136"/>
      <c r="I35" s="139"/>
      <c r="J35" s="175">
        <f t="shared" si="0"/>
        <v>200000</v>
      </c>
      <c r="K35" s="136" t="s">
        <v>39</v>
      </c>
      <c r="L35" s="140" t="s">
        <v>38</v>
      </c>
      <c r="M35" s="175">
        <v>135000</v>
      </c>
      <c r="N35" s="141" t="s">
        <v>155</v>
      </c>
    </row>
    <row r="36" spans="1:14" ht="34.5" x14ac:dyDescent="0.25">
      <c r="A36" s="134" t="s">
        <v>51</v>
      </c>
      <c r="B36" s="135" t="s">
        <v>42</v>
      </c>
      <c r="C36" s="135" t="s">
        <v>43</v>
      </c>
      <c r="D36" s="175">
        <v>0</v>
      </c>
      <c r="E36" s="136" t="s">
        <v>44</v>
      </c>
      <c r="F36" s="137">
        <v>43864</v>
      </c>
      <c r="G36" s="138">
        <v>43864</v>
      </c>
      <c r="H36" s="136"/>
      <c r="I36" s="139"/>
      <c r="J36" s="175">
        <f t="shared" si="0"/>
        <v>0</v>
      </c>
      <c r="K36" s="136" t="s">
        <v>39</v>
      </c>
      <c r="L36" s="140" t="s">
        <v>40</v>
      </c>
      <c r="M36" s="175">
        <v>65000</v>
      </c>
      <c r="N36" s="141" t="s">
        <v>155</v>
      </c>
    </row>
    <row r="37" spans="1:14" ht="34.5" x14ac:dyDescent="0.25">
      <c r="A37" s="134" t="s">
        <v>52</v>
      </c>
      <c r="B37" s="135" t="s">
        <v>42</v>
      </c>
      <c r="C37" s="135" t="s">
        <v>43</v>
      </c>
      <c r="D37" s="175">
        <v>200000</v>
      </c>
      <c r="E37" s="136" t="s">
        <v>44</v>
      </c>
      <c r="F37" s="137">
        <v>43871</v>
      </c>
      <c r="G37" s="138">
        <v>43871</v>
      </c>
      <c r="H37" s="136"/>
      <c r="I37" s="139"/>
      <c r="J37" s="175">
        <f t="shared" si="0"/>
        <v>200000</v>
      </c>
      <c r="K37" s="136" t="s">
        <v>39</v>
      </c>
      <c r="L37" s="144" t="s">
        <v>38</v>
      </c>
      <c r="M37" s="175">
        <v>135000</v>
      </c>
      <c r="N37" s="141" t="s">
        <v>155</v>
      </c>
    </row>
    <row r="38" spans="1:14" ht="34.5" x14ac:dyDescent="0.25">
      <c r="A38" s="134" t="s">
        <v>52</v>
      </c>
      <c r="B38" s="135" t="s">
        <v>42</v>
      </c>
      <c r="C38" s="135" t="s">
        <v>43</v>
      </c>
      <c r="D38" s="175">
        <v>0</v>
      </c>
      <c r="E38" s="136" t="s">
        <v>44</v>
      </c>
      <c r="F38" s="137">
        <v>43871</v>
      </c>
      <c r="G38" s="138">
        <v>43871</v>
      </c>
      <c r="H38" s="136"/>
      <c r="I38" s="139"/>
      <c r="J38" s="175">
        <f t="shared" si="0"/>
        <v>0</v>
      </c>
      <c r="K38" s="136" t="s">
        <v>39</v>
      </c>
      <c r="L38" s="144" t="s">
        <v>40</v>
      </c>
      <c r="M38" s="175">
        <v>65000</v>
      </c>
      <c r="N38" s="141" t="s">
        <v>155</v>
      </c>
    </row>
    <row r="39" spans="1:14" ht="34.5" x14ac:dyDescent="0.25">
      <c r="A39" s="134" t="s">
        <v>53</v>
      </c>
      <c r="B39" s="173" t="s">
        <v>42</v>
      </c>
      <c r="C39" s="134" t="s">
        <v>43</v>
      </c>
      <c r="D39" s="175">
        <v>200000</v>
      </c>
      <c r="E39" s="136" t="s">
        <v>44</v>
      </c>
      <c r="F39" s="137">
        <v>43878</v>
      </c>
      <c r="G39" s="138">
        <v>43878</v>
      </c>
      <c r="H39" s="142"/>
      <c r="I39" s="143"/>
      <c r="J39" s="176">
        <f t="shared" si="0"/>
        <v>200000</v>
      </c>
      <c r="K39" s="142" t="s">
        <v>39</v>
      </c>
      <c r="L39" s="144" t="s">
        <v>38</v>
      </c>
      <c r="M39" s="175">
        <v>125000</v>
      </c>
      <c r="N39" s="141" t="s">
        <v>155</v>
      </c>
    </row>
    <row r="40" spans="1:14" ht="34.5" x14ac:dyDescent="0.25">
      <c r="A40" s="134" t="s">
        <v>53</v>
      </c>
      <c r="B40" s="173" t="s">
        <v>42</v>
      </c>
      <c r="C40" s="134" t="s">
        <v>43</v>
      </c>
      <c r="D40" s="175">
        <v>0</v>
      </c>
      <c r="E40" s="136" t="s">
        <v>44</v>
      </c>
      <c r="F40" s="137">
        <v>43878</v>
      </c>
      <c r="G40" s="138">
        <v>43878</v>
      </c>
      <c r="H40" s="142"/>
      <c r="I40" s="143"/>
      <c r="J40" s="176">
        <f t="shared" si="0"/>
        <v>0</v>
      </c>
      <c r="K40" s="142" t="s">
        <v>39</v>
      </c>
      <c r="L40" s="144" t="s">
        <v>40</v>
      </c>
      <c r="M40" s="175">
        <v>75000</v>
      </c>
      <c r="N40" s="141" t="s">
        <v>155</v>
      </c>
    </row>
    <row r="41" spans="1:14" ht="34.5" x14ac:dyDescent="0.25">
      <c r="A41" s="134" t="s">
        <v>54</v>
      </c>
      <c r="B41" s="173" t="s">
        <v>42</v>
      </c>
      <c r="C41" s="134" t="s">
        <v>43</v>
      </c>
      <c r="D41" s="175">
        <v>200000</v>
      </c>
      <c r="E41" s="136" t="s">
        <v>44</v>
      </c>
      <c r="F41" s="137">
        <v>43882</v>
      </c>
      <c r="G41" s="138">
        <v>43882</v>
      </c>
      <c r="H41" s="142"/>
      <c r="I41" s="143"/>
      <c r="J41" s="176">
        <f t="shared" si="0"/>
        <v>200000</v>
      </c>
      <c r="K41" s="142" t="s">
        <v>39</v>
      </c>
      <c r="L41" s="144" t="s">
        <v>38</v>
      </c>
      <c r="M41" s="175">
        <v>125000</v>
      </c>
      <c r="N41" s="141" t="s">
        <v>155</v>
      </c>
    </row>
    <row r="42" spans="1:14" ht="34.5" x14ac:dyDescent="0.25">
      <c r="A42" s="134" t="s">
        <v>54</v>
      </c>
      <c r="B42" s="173" t="s">
        <v>42</v>
      </c>
      <c r="C42" s="134" t="s">
        <v>43</v>
      </c>
      <c r="D42" s="175">
        <v>0</v>
      </c>
      <c r="E42" s="136" t="s">
        <v>44</v>
      </c>
      <c r="F42" s="137">
        <v>43882</v>
      </c>
      <c r="G42" s="138">
        <v>43882</v>
      </c>
      <c r="H42" s="142"/>
      <c r="I42" s="143"/>
      <c r="J42" s="176">
        <f t="shared" si="0"/>
        <v>0</v>
      </c>
      <c r="K42" s="142" t="s">
        <v>39</v>
      </c>
      <c r="L42" s="144" t="s">
        <v>40</v>
      </c>
      <c r="M42" s="175">
        <v>75000</v>
      </c>
      <c r="N42" s="141" t="s">
        <v>155</v>
      </c>
    </row>
    <row r="43" spans="1:14" ht="34.5" x14ac:dyDescent="0.25">
      <c r="A43" s="134" t="s">
        <v>55</v>
      </c>
      <c r="B43" s="173" t="s">
        <v>42</v>
      </c>
      <c r="C43" s="134" t="s">
        <v>43</v>
      </c>
      <c r="D43" s="175">
        <v>200000</v>
      </c>
      <c r="E43" s="136" t="s">
        <v>44</v>
      </c>
      <c r="F43" s="137">
        <v>43889</v>
      </c>
      <c r="G43" s="138">
        <v>43889</v>
      </c>
      <c r="H43" s="142"/>
      <c r="I43" s="143"/>
      <c r="J43" s="176">
        <f t="shared" si="0"/>
        <v>200000</v>
      </c>
      <c r="K43" s="142" t="s">
        <v>39</v>
      </c>
      <c r="L43" s="144" t="s">
        <v>38</v>
      </c>
      <c r="M43" s="175">
        <v>125000</v>
      </c>
      <c r="N43" s="141" t="s">
        <v>155</v>
      </c>
    </row>
    <row r="44" spans="1:14" ht="34.5" x14ac:dyDescent="0.25">
      <c r="A44" s="134" t="s">
        <v>55</v>
      </c>
      <c r="B44" s="173" t="s">
        <v>42</v>
      </c>
      <c r="C44" s="134" t="s">
        <v>43</v>
      </c>
      <c r="D44" s="175">
        <v>0</v>
      </c>
      <c r="E44" s="136" t="s">
        <v>44</v>
      </c>
      <c r="F44" s="137">
        <v>43889</v>
      </c>
      <c r="G44" s="138">
        <v>43889</v>
      </c>
      <c r="H44" s="142"/>
      <c r="I44" s="143"/>
      <c r="J44" s="176">
        <f t="shared" si="0"/>
        <v>0</v>
      </c>
      <c r="K44" s="142" t="s">
        <v>39</v>
      </c>
      <c r="L44" s="144" t="s">
        <v>40</v>
      </c>
      <c r="M44" s="175">
        <v>75000</v>
      </c>
      <c r="N44" s="141" t="s">
        <v>155</v>
      </c>
    </row>
    <row r="45" spans="1:14" ht="34.5" x14ac:dyDescent="0.25">
      <c r="A45" s="134" t="s">
        <v>58</v>
      </c>
      <c r="B45" s="173" t="s">
        <v>42</v>
      </c>
      <c r="C45" s="134" t="s">
        <v>43</v>
      </c>
      <c r="D45" s="175">
        <v>200000</v>
      </c>
      <c r="E45" s="136" t="s">
        <v>44</v>
      </c>
      <c r="F45" s="137">
        <v>43895</v>
      </c>
      <c r="G45" s="138">
        <v>43895</v>
      </c>
      <c r="H45" s="142"/>
      <c r="I45" s="143"/>
      <c r="J45" s="176">
        <f t="shared" si="0"/>
        <v>200000</v>
      </c>
      <c r="K45" s="142" t="s">
        <v>37</v>
      </c>
      <c r="L45" s="144" t="s">
        <v>57</v>
      </c>
      <c r="M45" s="175">
        <v>125000</v>
      </c>
      <c r="N45" s="141" t="s">
        <v>155</v>
      </c>
    </row>
    <row r="46" spans="1:14" ht="34.5" x14ac:dyDescent="0.25">
      <c r="A46" s="134" t="s">
        <v>58</v>
      </c>
      <c r="B46" s="173" t="s">
        <v>42</v>
      </c>
      <c r="C46" s="134" t="s">
        <v>43</v>
      </c>
      <c r="D46" s="175">
        <v>0</v>
      </c>
      <c r="E46" s="136" t="s">
        <v>44</v>
      </c>
      <c r="F46" s="137">
        <v>43895</v>
      </c>
      <c r="G46" s="138">
        <v>43895</v>
      </c>
      <c r="H46" s="142"/>
      <c r="I46" s="143"/>
      <c r="J46" s="176">
        <f t="shared" si="0"/>
        <v>0</v>
      </c>
      <c r="K46" s="142" t="s">
        <v>39</v>
      </c>
      <c r="L46" s="144" t="s">
        <v>40</v>
      </c>
      <c r="M46" s="175">
        <v>75000</v>
      </c>
      <c r="N46" s="141" t="s">
        <v>155</v>
      </c>
    </row>
    <row r="47" spans="1:14" ht="34.5" x14ac:dyDescent="0.25">
      <c r="A47" s="134" t="s">
        <v>59</v>
      </c>
      <c r="B47" s="173" t="s">
        <v>42</v>
      </c>
      <c r="C47" s="135" t="s">
        <v>43</v>
      </c>
      <c r="D47" s="175">
        <v>200000</v>
      </c>
      <c r="E47" s="136" t="s">
        <v>44</v>
      </c>
      <c r="F47" s="137">
        <v>43902</v>
      </c>
      <c r="G47" s="138">
        <v>43902</v>
      </c>
      <c r="H47" s="136"/>
      <c r="I47" s="139"/>
      <c r="J47" s="175">
        <f t="shared" si="0"/>
        <v>200000</v>
      </c>
      <c r="K47" s="136" t="s">
        <v>37</v>
      </c>
      <c r="L47" s="144" t="s">
        <v>57</v>
      </c>
      <c r="M47" s="175">
        <v>125000</v>
      </c>
      <c r="N47" s="141" t="s">
        <v>155</v>
      </c>
    </row>
    <row r="48" spans="1:14" ht="34.5" x14ac:dyDescent="0.25">
      <c r="A48" s="134" t="s">
        <v>59</v>
      </c>
      <c r="B48" s="173" t="s">
        <v>42</v>
      </c>
      <c r="C48" s="135" t="s">
        <v>43</v>
      </c>
      <c r="D48" s="175">
        <v>0</v>
      </c>
      <c r="E48" s="136" t="s">
        <v>44</v>
      </c>
      <c r="F48" s="137">
        <v>43902</v>
      </c>
      <c r="G48" s="138">
        <v>43902</v>
      </c>
      <c r="H48" s="142"/>
      <c r="I48" s="143"/>
      <c r="J48" s="176">
        <f t="shared" si="0"/>
        <v>0</v>
      </c>
      <c r="K48" s="142" t="s">
        <v>39</v>
      </c>
      <c r="L48" s="144" t="s">
        <v>40</v>
      </c>
      <c r="M48" s="175">
        <v>75000</v>
      </c>
      <c r="N48" s="141" t="s">
        <v>155</v>
      </c>
    </row>
    <row r="49" spans="1:14" ht="34.5" x14ac:dyDescent="0.25">
      <c r="A49" s="134" t="s">
        <v>56</v>
      </c>
      <c r="B49" s="173" t="s">
        <v>42</v>
      </c>
      <c r="C49" s="135" t="s">
        <v>43</v>
      </c>
      <c r="D49" s="175">
        <v>200000</v>
      </c>
      <c r="E49" s="136" t="s">
        <v>44</v>
      </c>
      <c r="F49" s="137">
        <v>43908</v>
      </c>
      <c r="G49" s="138">
        <v>43908</v>
      </c>
      <c r="H49" s="136"/>
      <c r="I49" s="139"/>
      <c r="J49" s="175">
        <f t="shared" si="0"/>
        <v>200000</v>
      </c>
      <c r="K49" s="136" t="s">
        <v>37</v>
      </c>
      <c r="L49" s="144" t="s">
        <v>57</v>
      </c>
      <c r="M49" s="175">
        <v>125000</v>
      </c>
      <c r="N49" s="141" t="s">
        <v>155</v>
      </c>
    </row>
    <row r="50" spans="1:14" ht="34.5" x14ac:dyDescent="0.25">
      <c r="A50" s="134" t="s">
        <v>56</v>
      </c>
      <c r="B50" s="173" t="s">
        <v>42</v>
      </c>
      <c r="C50" s="135" t="s">
        <v>43</v>
      </c>
      <c r="D50" s="175">
        <v>0</v>
      </c>
      <c r="E50" s="136" t="s">
        <v>44</v>
      </c>
      <c r="F50" s="137">
        <v>43908</v>
      </c>
      <c r="G50" s="138">
        <v>43908</v>
      </c>
      <c r="H50" s="136"/>
      <c r="I50" s="139"/>
      <c r="J50" s="175">
        <f t="shared" si="0"/>
        <v>0</v>
      </c>
      <c r="K50" s="136" t="s">
        <v>39</v>
      </c>
      <c r="L50" s="140" t="s">
        <v>40</v>
      </c>
      <c r="M50" s="175">
        <v>75000</v>
      </c>
      <c r="N50" s="141" t="s">
        <v>155</v>
      </c>
    </row>
    <row r="51" spans="1:14" ht="64.5" customHeight="1" x14ac:dyDescent="0.25">
      <c r="A51" s="134" t="s">
        <v>83</v>
      </c>
      <c r="B51" s="135" t="s">
        <v>82</v>
      </c>
      <c r="C51" s="135" t="s">
        <v>86</v>
      </c>
      <c r="D51" s="175">
        <v>118867.03</v>
      </c>
      <c r="E51" s="136" t="s">
        <v>44</v>
      </c>
      <c r="F51" s="137">
        <v>44534</v>
      </c>
      <c r="G51" s="138">
        <v>44534</v>
      </c>
      <c r="H51" s="145"/>
      <c r="I51" s="145"/>
      <c r="J51" s="175">
        <v>118867.03</v>
      </c>
      <c r="K51" s="142" t="s">
        <v>72</v>
      </c>
      <c r="L51" s="144" t="s">
        <v>73</v>
      </c>
      <c r="M51" s="175">
        <v>41888.239999999998</v>
      </c>
      <c r="N51" s="141" t="s">
        <v>155</v>
      </c>
    </row>
    <row r="52" spans="1:14" ht="64.5" customHeight="1" x14ac:dyDescent="0.25">
      <c r="A52" s="134" t="s">
        <v>83</v>
      </c>
      <c r="B52" s="135" t="s">
        <v>82</v>
      </c>
      <c r="C52" s="135" t="s">
        <v>86</v>
      </c>
      <c r="D52" s="175">
        <v>0</v>
      </c>
      <c r="E52" s="136" t="s">
        <v>44</v>
      </c>
      <c r="F52" s="137">
        <v>44534</v>
      </c>
      <c r="G52" s="138">
        <v>44534</v>
      </c>
      <c r="H52" s="145"/>
      <c r="I52" s="145"/>
      <c r="J52" s="175">
        <v>0</v>
      </c>
      <c r="K52" s="142" t="s">
        <v>84</v>
      </c>
      <c r="L52" s="144" t="s">
        <v>85</v>
      </c>
      <c r="M52" s="175">
        <v>56882.23</v>
      </c>
      <c r="N52" s="141" t="s">
        <v>155</v>
      </c>
    </row>
    <row r="53" spans="1:14" ht="59.25" customHeight="1" x14ac:dyDescent="0.25">
      <c r="A53" s="134" t="s">
        <v>83</v>
      </c>
      <c r="B53" s="135" t="s">
        <v>82</v>
      </c>
      <c r="C53" s="135" t="s">
        <v>86</v>
      </c>
      <c r="D53" s="175">
        <v>0</v>
      </c>
      <c r="E53" s="136" t="s">
        <v>44</v>
      </c>
      <c r="F53" s="137">
        <v>44534</v>
      </c>
      <c r="G53" s="138">
        <v>44534</v>
      </c>
      <c r="H53" s="145"/>
      <c r="I53" s="145"/>
      <c r="J53" s="175">
        <v>0</v>
      </c>
      <c r="K53" s="142" t="s">
        <v>87</v>
      </c>
      <c r="L53" s="144" t="s">
        <v>88</v>
      </c>
      <c r="M53" s="175">
        <v>19696.560000000001</v>
      </c>
      <c r="N53" s="141" t="s">
        <v>155</v>
      </c>
    </row>
    <row r="54" spans="1:14" ht="53.25" customHeight="1" x14ac:dyDescent="0.25">
      <c r="A54" s="134" t="s">
        <v>83</v>
      </c>
      <c r="B54" s="135" t="s">
        <v>82</v>
      </c>
      <c r="C54" s="135" t="s">
        <v>86</v>
      </c>
      <c r="D54" s="175">
        <v>0</v>
      </c>
      <c r="E54" s="136" t="s">
        <v>44</v>
      </c>
      <c r="F54" s="137">
        <v>44534</v>
      </c>
      <c r="G54" s="138">
        <v>44534</v>
      </c>
      <c r="H54" s="145"/>
      <c r="I54" s="145"/>
      <c r="J54" s="175">
        <v>0</v>
      </c>
      <c r="K54" s="142" t="s">
        <v>90</v>
      </c>
      <c r="L54" s="144" t="s">
        <v>89</v>
      </c>
      <c r="M54" s="175">
        <v>400</v>
      </c>
      <c r="N54" s="141" t="s">
        <v>155</v>
      </c>
    </row>
    <row r="55" spans="1:14" ht="34.5" x14ac:dyDescent="0.25">
      <c r="A55" s="134" t="s">
        <v>64</v>
      </c>
      <c r="B55" s="135" t="s">
        <v>92</v>
      </c>
      <c r="C55" s="135" t="s">
        <v>93</v>
      </c>
      <c r="D55" s="175">
        <v>542207.80000000005</v>
      </c>
      <c r="E55" s="136" t="s">
        <v>44</v>
      </c>
      <c r="F55" s="137">
        <v>44383</v>
      </c>
      <c r="G55" s="138">
        <v>44383</v>
      </c>
      <c r="H55" s="145"/>
      <c r="I55" s="145"/>
      <c r="J55" s="175">
        <v>542207.80000000005</v>
      </c>
      <c r="K55" s="142" t="s">
        <v>19</v>
      </c>
      <c r="L55" s="144" t="s">
        <v>94</v>
      </c>
      <c r="M55" s="175">
        <v>542207.80000000005</v>
      </c>
      <c r="N55" s="141" t="s">
        <v>155</v>
      </c>
    </row>
    <row r="56" spans="1:14" ht="34.5" x14ac:dyDescent="0.25">
      <c r="A56" s="134" t="s">
        <v>131</v>
      </c>
      <c r="B56" s="135" t="s">
        <v>92</v>
      </c>
      <c r="C56" s="135" t="s">
        <v>93</v>
      </c>
      <c r="D56" s="175">
        <v>41225.69</v>
      </c>
      <c r="E56" s="136"/>
      <c r="F56" s="137" t="s">
        <v>236</v>
      </c>
      <c r="G56" s="138" t="s">
        <v>236</v>
      </c>
      <c r="H56" s="145"/>
      <c r="I56" s="145"/>
      <c r="J56" s="175">
        <v>41225.69</v>
      </c>
      <c r="K56" s="142" t="s">
        <v>19</v>
      </c>
      <c r="L56" s="144" t="s">
        <v>94</v>
      </c>
      <c r="M56" s="175">
        <v>41225.69</v>
      </c>
      <c r="N56" s="141" t="s">
        <v>155</v>
      </c>
    </row>
    <row r="57" spans="1:14" ht="34.5" x14ac:dyDescent="0.25">
      <c r="A57" s="134" t="s">
        <v>95</v>
      </c>
      <c r="B57" s="135" t="s">
        <v>96</v>
      </c>
      <c r="C57" s="135" t="s">
        <v>97</v>
      </c>
      <c r="D57" s="175">
        <v>1500</v>
      </c>
      <c r="E57" s="136" t="s">
        <v>44</v>
      </c>
      <c r="F57" s="137">
        <v>44201</v>
      </c>
      <c r="G57" s="138">
        <v>44201</v>
      </c>
      <c r="H57" s="145"/>
      <c r="I57" s="145"/>
      <c r="J57" s="175">
        <v>1500</v>
      </c>
      <c r="K57" s="142" t="s">
        <v>98</v>
      </c>
      <c r="L57" s="144" t="s">
        <v>99</v>
      </c>
      <c r="M57" s="175">
        <v>1500</v>
      </c>
      <c r="N57" s="141" t="s">
        <v>155</v>
      </c>
    </row>
    <row r="58" spans="1:14" ht="34.5" x14ac:dyDescent="0.25">
      <c r="A58" s="134" t="s">
        <v>100</v>
      </c>
      <c r="B58" s="135" t="s">
        <v>96</v>
      </c>
      <c r="C58" s="135" t="s">
        <v>97</v>
      </c>
      <c r="D58" s="175">
        <v>1230</v>
      </c>
      <c r="E58" s="136" t="s">
        <v>44</v>
      </c>
      <c r="F58" s="137">
        <v>44201</v>
      </c>
      <c r="G58" s="138">
        <v>44201</v>
      </c>
      <c r="H58" s="145"/>
      <c r="I58" s="145"/>
      <c r="J58" s="175">
        <v>1230</v>
      </c>
      <c r="K58" s="142" t="s">
        <v>98</v>
      </c>
      <c r="L58" s="144" t="s">
        <v>99</v>
      </c>
      <c r="M58" s="175">
        <v>1230</v>
      </c>
      <c r="N58" s="141" t="s">
        <v>155</v>
      </c>
    </row>
    <row r="59" spans="1:14" ht="34.5" x14ac:dyDescent="0.25">
      <c r="A59" s="134" t="s">
        <v>101</v>
      </c>
      <c r="B59" s="135" t="s">
        <v>96</v>
      </c>
      <c r="C59" s="135" t="s">
        <v>97</v>
      </c>
      <c r="D59" s="175">
        <v>1140</v>
      </c>
      <c r="E59" s="136" t="s">
        <v>44</v>
      </c>
      <c r="F59" s="137">
        <v>44201</v>
      </c>
      <c r="G59" s="138">
        <v>44201</v>
      </c>
      <c r="H59" s="145"/>
      <c r="I59" s="145"/>
      <c r="J59" s="175">
        <v>1140</v>
      </c>
      <c r="K59" s="142" t="s">
        <v>98</v>
      </c>
      <c r="L59" s="144" t="s">
        <v>99</v>
      </c>
      <c r="M59" s="175">
        <v>1140</v>
      </c>
      <c r="N59" s="141" t="s">
        <v>155</v>
      </c>
    </row>
    <row r="60" spans="1:14" ht="45.75" x14ac:dyDescent="0.25">
      <c r="A60" s="134" t="s">
        <v>108</v>
      </c>
      <c r="B60" s="135" t="s">
        <v>109</v>
      </c>
      <c r="C60" s="135" t="s">
        <v>110</v>
      </c>
      <c r="D60" s="189">
        <v>59500</v>
      </c>
      <c r="E60" s="190" t="s">
        <v>44</v>
      </c>
      <c r="F60" s="191" t="s">
        <v>116</v>
      </c>
      <c r="G60" s="192" t="s">
        <v>116</v>
      </c>
      <c r="H60" s="195"/>
      <c r="I60" s="195"/>
      <c r="J60" s="189">
        <v>59500</v>
      </c>
      <c r="K60" s="196" t="s">
        <v>19</v>
      </c>
      <c r="L60" s="197" t="s">
        <v>94</v>
      </c>
      <c r="M60" s="189">
        <v>59500</v>
      </c>
      <c r="N60" s="141" t="s">
        <v>155</v>
      </c>
    </row>
    <row r="61" spans="1:14" x14ac:dyDescent="0.25">
      <c r="A61" s="134"/>
      <c r="B61" s="135"/>
      <c r="C61" s="135"/>
      <c r="D61" s="175"/>
      <c r="E61" s="136"/>
      <c r="F61" s="137"/>
      <c r="G61" s="138"/>
      <c r="H61" s="145"/>
      <c r="I61" s="145"/>
      <c r="J61" s="175"/>
      <c r="K61" s="146"/>
      <c r="L61" s="147"/>
      <c r="M61" s="175"/>
      <c r="N61" s="141"/>
    </row>
    <row r="62" spans="1:14" ht="34.5" x14ac:dyDescent="0.25">
      <c r="A62" s="134" t="s">
        <v>253</v>
      </c>
      <c r="B62" s="181" t="s">
        <v>119</v>
      </c>
      <c r="C62" s="135" t="s">
        <v>252</v>
      </c>
      <c r="D62" s="175">
        <v>196967.2</v>
      </c>
      <c r="E62" s="136" t="s">
        <v>44</v>
      </c>
      <c r="F62" s="137" t="s">
        <v>155</v>
      </c>
      <c r="G62" s="137" t="s">
        <v>155</v>
      </c>
      <c r="H62" s="184"/>
      <c r="I62" s="184"/>
      <c r="J62" s="175">
        <v>196967.2</v>
      </c>
      <c r="K62" s="146" t="s">
        <v>121</v>
      </c>
      <c r="L62" s="147" t="s">
        <v>122</v>
      </c>
      <c r="M62" s="175">
        <v>196967.2</v>
      </c>
      <c r="N62" s="141" t="s">
        <v>155</v>
      </c>
    </row>
    <row r="63" spans="1:14" ht="34.5" x14ac:dyDescent="0.25">
      <c r="A63" s="134" t="s">
        <v>118</v>
      </c>
      <c r="B63" s="135" t="s">
        <v>119</v>
      </c>
      <c r="C63" s="135" t="s">
        <v>120</v>
      </c>
      <c r="D63" s="175">
        <v>178224.6</v>
      </c>
      <c r="E63" s="136" t="s">
        <v>44</v>
      </c>
      <c r="F63" s="137" t="s">
        <v>79</v>
      </c>
      <c r="G63" s="138"/>
      <c r="H63" s="145"/>
      <c r="I63" s="145"/>
      <c r="J63" s="175">
        <v>178224.6</v>
      </c>
      <c r="K63" s="146" t="s">
        <v>121</v>
      </c>
      <c r="L63" s="147" t="s">
        <v>122</v>
      </c>
      <c r="M63" s="175">
        <v>178224.6</v>
      </c>
      <c r="N63" s="141" t="s">
        <v>155</v>
      </c>
    </row>
    <row r="64" spans="1:14" ht="34.5" x14ac:dyDescent="0.25">
      <c r="A64" s="134" t="s">
        <v>102</v>
      </c>
      <c r="B64" s="135" t="s">
        <v>103</v>
      </c>
      <c r="C64" s="135" t="s">
        <v>104</v>
      </c>
      <c r="D64" s="175">
        <v>237367.41</v>
      </c>
      <c r="E64" s="136" t="s">
        <v>44</v>
      </c>
      <c r="F64" s="137" t="s">
        <v>105</v>
      </c>
      <c r="G64" s="138" t="s">
        <v>105</v>
      </c>
      <c r="H64" s="145"/>
      <c r="I64" s="145"/>
      <c r="J64" s="175">
        <v>237367.41</v>
      </c>
      <c r="K64" s="146" t="s">
        <v>106</v>
      </c>
      <c r="L64" s="147" t="s">
        <v>107</v>
      </c>
      <c r="M64" s="175">
        <v>237367.41</v>
      </c>
      <c r="N64" s="141" t="s">
        <v>155</v>
      </c>
    </row>
    <row r="65" spans="1:14" ht="34.5" x14ac:dyDescent="0.25">
      <c r="A65" s="134" t="s">
        <v>124</v>
      </c>
      <c r="B65" s="135" t="s">
        <v>103</v>
      </c>
      <c r="C65" s="135" t="s">
        <v>123</v>
      </c>
      <c r="D65" s="175">
        <v>7885.79</v>
      </c>
      <c r="E65" s="136" t="s">
        <v>44</v>
      </c>
      <c r="F65" s="137" t="s">
        <v>105</v>
      </c>
      <c r="G65" s="138" t="s">
        <v>105</v>
      </c>
      <c r="H65" s="145"/>
      <c r="I65" s="145"/>
      <c r="J65" s="175">
        <v>7885.79</v>
      </c>
      <c r="K65" s="146" t="s">
        <v>106</v>
      </c>
      <c r="L65" s="147" t="s">
        <v>107</v>
      </c>
      <c r="M65" s="175">
        <v>7885.79</v>
      </c>
      <c r="N65" s="141" t="s">
        <v>155</v>
      </c>
    </row>
    <row r="66" spans="1:14" ht="34.5" x14ac:dyDescent="0.25">
      <c r="A66" s="134" t="s">
        <v>125</v>
      </c>
      <c r="B66" s="135" t="s">
        <v>103</v>
      </c>
      <c r="C66" s="135" t="s">
        <v>123</v>
      </c>
      <c r="D66" s="175">
        <v>2170.3000000000002</v>
      </c>
      <c r="E66" s="136" t="s">
        <v>44</v>
      </c>
      <c r="F66" s="137" t="s">
        <v>105</v>
      </c>
      <c r="G66" s="138" t="s">
        <v>105</v>
      </c>
      <c r="H66" s="145"/>
      <c r="I66" s="145"/>
      <c r="J66" s="175">
        <v>2170.3000000000002</v>
      </c>
      <c r="K66" s="146" t="s">
        <v>106</v>
      </c>
      <c r="L66" s="147" t="s">
        <v>107</v>
      </c>
      <c r="M66" s="175">
        <v>2170.3000000000002</v>
      </c>
      <c r="N66" s="141" t="s">
        <v>155</v>
      </c>
    </row>
    <row r="67" spans="1:14" ht="34.5" customHeight="1" x14ac:dyDescent="0.25">
      <c r="A67" s="134" t="s">
        <v>126</v>
      </c>
      <c r="B67" s="135" t="s">
        <v>103</v>
      </c>
      <c r="C67" s="135" t="s">
        <v>123</v>
      </c>
      <c r="D67" s="175">
        <v>3535.17</v>
      </c>
      <c r="E67" s="136" t="s">
        <v>44</v>
      </c>
      <c r="F67" s="137" t="s">
        <v>105</v>
      </c>
      <c r="G67" s="138" t="s">
        <v>105</v>
      </c>
      <c r="H67" s="145"/>
      <c r="I67" s="145"/>
      <c r="J67" s="175">
        <v>3535.17</v>
      </c>
      <c r="K67" s="146" t="s">
        <v>106</v>
      </c>
      <c r="L67" s="147" t="s">
        <v>107</v>
      </c>
      <c r="M67" s="175">
        <v>3535.17</v>
      </c>
      <c r="N67" s="141" t="s">
        <v>155</v>
      </c>
    </row>
    <row r="68" spans="1:14" ht="36" customHeight="1" x14ac:dyDescent="0.25">
      <c r="A68" s="134" t="s">
        <v>227</v>
      </c>
      <c r="B68" s="135" t="s">
        <v>228</v>
      </c>
      <c r="C68" s="135" t="s">
        <v>123</v>
      </c>
      <c r="D68" s="175">
        <v>535.54999999999995</v>
      </c>
      <c r="E68" s="136" t="s">
        <v>44</v>
      </c>
      <c r="F68" s="137" t="s">
        <v>215</v>
      </c>
      <c r="G68" s="138" t="s">
        <v>215</v>
      </c>
      <c r="H68" s="184"/>
      <c r="I68" s="184"/>
      <c r="J68" s="175">
        <v>535.54999999999995</v>
      </c>
      <c r="K68" s="187" t="s">
        <v>106</v>
      </c>
      <c r="L68" s="188" t="s">
        <v>107</v>
      </c>
      <c r="M68" s="175">
        <v>535.54999999999995</v>
      </c>
      <c r="N68" s="141" t="s">
        <v>155</v>
      </c>
    </row>
    <row r="69" spans="1:14" ht="33" customHeight="1" x14ac:dyDescent="0.25">
      <c r="A69" s="134" t="s">
        <v>229</v>
      </c>
      <c r="B69" s="135" t="s">
        <v>228</v>
      </c>
      <c r="C69" s="135" t="s">
        <v>123</v>
      </c>
      <c r="D69" s="175">
        <v>7920.49</v>
      </c>
      <c r="E69" s="136" t="s">
        <v>44</v>
      </c>
      <c r="F69" s="137" t="s">
        <v>215</v>
      </c>
      <c r="G69" s="138" t="s">
        <v>215</v>
      </c>
      <c r="H69" s="184"/>
      <c r="I69" s="184"/>
      <c r="J69" s="175">
        <v>7920.49</v>
      </c>
      <c r="K69" s="187" t="s">
        <v>106</v>
      </c>
      <c r="L69" s="188" t="s">
        <v>107</v>
      </c>
      <c r="M69" s="175">
        <v>7920.49</v>
      </c>
      <c r="N69" s="141" t="s">
        <v>155</v>
      </c>
    </row>
    <row r="70" spans="1:14" ht="31.5" customHeight="1" x14ac:dyDescent="0.25">
      <c r="A70" s="134" t="s">
        <v>230</v>
      </c>
      <c r="B70" s="135" t="s">
        <v>228</v>
      </c>
      <c r="C70" s="135" t="s">
        <v>123</v>
      </c>
      <c r="D70" s="175">
        <v>231385.73</v>
      </c>
      <c r="E70" s="136" t="s">
        <v>44</v>
      </c>
      <c r="F70" s="137" t="s">
        <v>215</v>
      </c>
      <c r="G70" s="138" t="s">
        <v>215</v>
      </c>
      <c r="H70" s="184"/>
      <c r="I70" s="184"/>
      <c r="J70" s="175">
        <v>231385.73</v>
      </c>
      <c r="K70" s="187" t="s">
        <v>106</v>
      </c>
      <c r="L70" s="188" t="s">
        <v>107</v>
      </c>
      <c r="M70" s="175">
        <v>231385.73</v>
      </c>
      <c r="N70" s="141" t="s">
        <v>155</v>
      </c>
    </row>
    <row r="71" spans="1:14" ht="23.25" x14ac:dyDescent="0.25">
      <c r="A71" s="134" t="s">
        <v>231</v>
      </c>
      <c r="B71" s="135" t="s">
        <v>228</v>
      </c>
      <c r="C71" s="135" t="s">
        <v>123</v>
      </c>
      <c r="D71" s="175">
        <v>3623.92</v>
      </c>
      <c r="E71" s="136" t="s">
        <v>44</v>
      </c>
      <c r="F71" s="137" t="s">
        <v>215</v>
      </c>
      <c r="G71" s="138" t="s">
        <v>215</v>
      </c>
      <c r="H71" s="184"/>
      <c r="I71" s="184"/>
      <c r="J71" s="175">
        <v>3623.92</v>
      </c>
      <c r="K71" s="187" t="s">
        <v>106</v>
      </c>
      <c r="L71" s="188" t="s">
        <v>107</v>
      </c>
      <c r="M71" s="175">
        <v>3623.92</v>
      </c>
      <c r="N71" s="141" t="s">
        <v>155</v>
      </c>
    </row>
    <row r="72" spans="1:14" ht="40.5" customHeight="1" x14ac:dyDescent="0.25">
      <c r="A72" s="134" t="s">
        <v>131</v>
      </c>
      <c r="B72" s="135" t="s">
        <v>132</v>
      </c>
      <c r="C72" s="135" t="s">
        <v>129</v>
      </c>
      <c r="D72" s="175">
        <v>82305</v>
      </c>
      <c r="E72" s="136" t="s">
        <v>44</v>
      </c>
      <c r="F72" s="137" t="s">
        <v>105</v>
      </c>
      <c r="G72" s="138" t="s">
        <v>105</v>
      </c>
      <c r="H72" s="145"/>
      <c r="I72" s="145"/>
      <c r="J72" s="175">
        <v>82305</v>
      </c>
      <c r="K72" s="146" t="s">
        <v>133</v>
      </c>
      <c r="L72" s="147" t="s">
        <v>134</v>
      </c>
      <c r="M72" s="175">
        <v>82305</v>
      </c>
      <c r="N72" s="141" t="s">
        <v>155</v>
      </c>
    </row>
    <row r="73" spans="1:14" ht="34.5" x14ac:dyDescent="0.25">
      <c r="A73" s="134" t="s">
        <v>135</v>
      </c>
      <c r="B73" s="135" t="s">
        <v>136</v>
      </c>
      <c r="C73" s="135" t="s">
        <v>137</v>
      </c>
      <c r="D73" s="175">
        <v>7178.24</v>
      </c>
      <c r="E73" s="136" t="s">
        <v>44</v>
      </c>
      <c r="F73" s="137" t="s">
        <v>130</v>
      </c>
      <c r="G73" s="138" t="s">
        <v>130</v>
      </c>
      <c r="H73" s="145"/>
      <c r="I73" s="145"/>
      <c r="J73" s="175">
        <v>7178.24</v>
      </c>
      <c r="K73" s="146" t="s">
        <v>138</v>
      </c>
      <c r="L73" s="147" t="s">
        <v>139</v>
      </c>
      <c r="M73" s="175">
        <v>7178.24</v>
      </c>
      <c r="N73" s="141" t="s">
        <v>155</v>
      </c>
    </row>
    <row r="74" spans="1:14" ht="23.25" x14ac:dyDescent="0.25">
      <c r="A74" s="134" t="s">
        <v>150</v>
      </c>
      <c r="B74" s="135" t="s">
        <v>151</v>
      </c>
      <c r="C74" s="135" t="s">
        <v>152</v>
      </c>
      <c r="D74" s="175">
        <v>48000</v>
      </c>
      <c r="E74" s="136"/>
      <c r="F74" s="137" t="s">
        <v>156</v>
      </c>
      <c r="G74" s="138" t="s">
        <v>156</v>
      </c>
      <c r="H74" s="145"/>
      <c r="I74" s="145"/>
      <c r="J74" s="175">
        <v>48000</v>
      </c>
      <c r="K74" s="182" t="s">
        <v>153</v>
      </c>
      <c r="L74" s="181" t="s">
        <v>154</v>
      </c>
      <c r="M74" s="175">
        <v>48000</v>
      </c>
      <c r="N74" s="141" t="s">
        <v>155</v>
      </c>
    </row>
    <row r="75" spans="1:14" ht="68.25" x14ac:dyDescent="0.25">
      <c r="A75" s="134" t="s">
        <v>80</v>
      </c>
      <c r="B75" s="181" t="s">
        <v>71</v>
      </c>
      <c r="C75" s="135" t="s">
        <v>81</v>
      </c>
      <c r="D75" s="175">
        <v>2500000</v>
      </c>
      <c r="E75" s="136" t="s">
        <v>44</v>
      </c>
      <c r="F75" s="137">
        <v>44532</v>
      </c>
      <c r="G75" s="138">
        <v>44532</v>
      </c>
      <c r="H75" s="184"/>
      <c r="I75" s="184"/>
      <c r="J75" s="175">
        <v>2500000</v>
      </c>
      <c r="K75" s="182" t="s">
        <v>72</v>
      </c>
      <c r="L75" s="183" t="s">
        <v>73</v>
      </c>
      <c r="M75" s="175">
        <v>2500000</v>
      </c>
      <c r="N75" s="141" t="s">
        <v>155</v>
      </c>
    </row>
    <row r="76" spans="1:14" ht="45.75" x14ac:dyDescent="0.25">
      <c r="A76" s="134" t="s">
        <v>168</v>
      </c>
      <c r="B76" s="181" t="s">
        <v>71</v>
      </c>
      <c r="C76" s="135" t="s">
        <v>158</v>
      </c>
      <c r="D76" s="175">
        <v>20000</v>
      </c>
      <c r="E76" s="136" t="s">
        <v>44</v>
      </c>
      <c r="F76" s="137">
        <v>44472</v>
      </c>
      <c r="G76" s="138">
        <v>44472</v>
      </c>
      <c r="H76" s="184"/>
      <c r="I76" s="184"/>
      <c r="J76" s="175">
        <v>20000</v>
      </c>
      <c r="K76" s="182" t="s">
        <v>160</v>
      </c>
      <c r="L76" s="183" t="s">
        <v>161</v>
      </c>
      <c r="M76" s="175">
        <v>20000</v>
      </c>
      <c r="N76" s="141" t="s">
        <v>155</v>
      </c>
    </row>
    <row r="77" spans="1:14" ht="34.5" x14ac:dyDescent="0.25">
      <c r="A77" s="134" t="s">
        <v>80</v>
      </c>
      <c r="B77" s="181" t="s">
        <v>71</v>
      </c>
      <c r="C77" s="182" t="s">
        <v>165</v>
      </c>
      <c r="D77" s="175">
        <v>254500</v>
      </c>
      <c r="E77" s="136" t="s">
        <v>44</v>
      </c>
      <c r="F77" s="137" t="s">
        <v>166</v>
      </c>
      <c r="G77" s="137" t="s">
        <v>166</v>
      </c>
      <c r="H77" s="185"/>
      <c r="I77" s="185"/>
      <c r="J77" s="175">
        <v>254500</v>
      </c>
      <c r="K77" s="182" t="s">
        <v>72</v>
      </c>
      <c r="L77" s="183" t="s">
        <v>73</v>
      </c>
      <c r="M77" s="175">
        <v>254500</v>
      </c>
      <c r="N77" s="141" t="s">
        <v>155</v>
      </c>
    </row>
    <row r="78" spans="1:14" ht="45.75" x14ac:dyDescent="0.25">
      <c r="A78" s="134" t="s">
        <v>157</v>
      </c>
      <c r="B78" s="181" t="s">
        <v>71</v>
      </c>
      <c r="C78" s="181" t="s">
        <v>158</v>
      </c>
      <c r="D78" s="175">
        <v>519000</v>
      </c>
      <c r="E78" s="136" t="s">
        <v>44</v>
      </c>
      <c r="F78" s="137" t="s">
        <v>159</v>
      </c>
      <c r="G78" s="138" t="s">
        <v>159</v>
      </c>
      <c r="H78" s="184"/>
      <c r="I78" s="184"/>
      <c r="J78" s="175">
        <v>519000</v>
      </c>
      <c r="K78" s="182" t="s">
        <v>160</v>
      </c>
      <c r="L78" s="183" t="s">
        <v>161</v>
      </c>
      <c r="M78" s="175">
        <v>519000</v>
      </c>
      <c r="N78" s="141" t="s">
        <v>155</v>
      </c>
    </row>
    <row r="79" spans="1:14" ht="45.75" x14ac:dyDescent="0.25">
      <c r="A79" s="134" t="s">
        <v>262</v>
      </c>
      <c r="B79" s="181" t="s">
        <v>71</v>
      </c>
      <c r="C79" s="181" t="s">
        <v>158</v>
      </c>
      <c r="D79" s="175">
        <v>299600</v>
      </c>
      <c r="E79" s="136" t="s">
        <v>44</v>
      </c>
      <c r="F79" s="137" t="s">
        <v>159</v>
      </c>
      <c r="G79" s="137" t="s">
        <v>159</v>
      </c>
      <c r="H79" s="184"/>
      <c r="I79" s="184"/>
      <c r="J79" s="175">
        <v>299600</v>
      </c>
      <c r="K79" s="182" t="s">
        <v>160</v>
      </c>
      <c r="L79" s="183" t="s">
        <v>161</v>
      </c>
      <c r="M79" s="175">
        <v>299600</v>
      </c>
      <c r="N79" s="141" t="s">
        <v>155</v>
      </c>
    </row>
    <row r="80" spans="1:14" ht="45.75" x14ac:dyDescent="0.25">
      <c r="A80" s="134" t="s">
        <v>162</v>
      </c>
      <c r="B80" s="181" t="s">
        <v>71</v>
      </c>
      <c r="C80" s="181" t="s">
        <v>158</v>
      </c>
      <c r="D80" s="175">
        <v>106500</v>
      </c>
      <c r="E80" s="136" t="s">
        <v>44</v>
      </c>
      <c r="F80" s="137" t="s">
        <v>163</v>
      </c>
      <c r="G80" s="138" t="s">
        <v>163</v>
      </c>
      <c r="H80" s="184"/>
      <c r="I80" s="184"/>
      <c r="J80" s="175">
        <v>106500</v>
      </c>
      <c r="K80" s="182" t="s">
        <v>160</v>
      </c>
      <c r="L80" s="183" t="s">
        <v>161</v>
      </c>
      <c r="M80" s="175">
        <v>106500</v>
      </c>
      <c r="N80" s="141" t="s">
        <v>155</v>
      </c>
    </row>
    <row r="81" spans="1:14" ht="45.75" x14ac:dyDescent="0.25">
      <c r="A81" s="134" t="s">
        <v>164</v>
      </c>
      <c r="B81" s="181" t="s">
        <v>71</v>
      </c>
      <c r="C81" s="181" t="s">
        <v>158</v>
      </c>
      <c r="D81" s="175">
        <v>137000</v>
      </c>
      <c r="E81" s="136" t="s">
        <v>44</v>
      </c>
      <c r="F81" s="137">
        <v>44412</v>
      </c>
      <c r="G81" s="138">
        <v>44412</v>
      </c>
      <c r="H81" s="184"/>
      <c r="I81" s="184"/>
      <c r="J81" s="175">
        <v>137000</v>
      </c>
      <c r="K81" s="182" t="s">
        <v>160</v>
      </c>
      <c r="L81" s="183" t="s">
        <v>161</v>
      </c>
      <c r="M81" s="175">
        <v>137000</v>
      </c>
      <c r="N81" s="141" t="s">
        <v>155</v>
      </c>
    </row>
    <row r="82" spans="1:14" ht="34.5" x14ac:dyDescent="0.25">
      <c r="A82" s="134" t="s">
        <v>249</v>
      </c>
      <c r="B82" s="181" t="s">
        <v>71</v>
      </c>
      <c r="C82" s="182" t="s">
        <v>165</v>
      </c>
      <c r="D82" s="175">
        <v>255000</v>
      </c>
      <c r="E82" s="136" t="s">
        <v>44</v>
      </c>
      <c r="F82" s="137" t="s">
        <v>105</v>
      </c>
      <c r="G82" s="137" t="s">
        <v>105</v>
      </c>
      <c r="H82" s="184"/>
      <c r="I82" s="184"/>
      <c r="J82" s="175">
        <v>255000</v>
      </c>
      <c r="K82" s="182" t="s">
        <v>72</v>
      </c>
      <c r="L82" s="183" t="s">
        <v>73</v>
      </c>
      <c r="M82" s="175">
        <v>255000</v>
      </c>
      <c r="N82" s="141" t="s">
        <v>155</v>
      </c>
    </row>
    <row r="83" spans="1:14" ht="34.5" x14ac:dyDescent="0.25">
      <c r="A83" s="134" t="s">
        <v>251</v>
      </c>
      <c r="B83" s="181" t="s">
        <v>71</v>
      </c>
      <c r="C83" s="182" t="s">
        <v>165</v>
      </c>
      <c r="D83" s="175">
        <v>300000</v>
      </c>
      <c r="E83" s="136" t="s">
        <v>44</v>
      </c>
      <c r="F83" s="137" t="s">
        <v>105</v>
      </c>
      <c r="G83" s="137" t="s">
        <v>105</v>
      </c>
      <c r="H83" s="184"/>
      <c r="I83" s="184"/>
      <c r="J83" s="175">
        <v>300000</v>
      </c>
      <c r="K83" s="182" t="s">
        <v>250</v>
      </c>
      <c r="L83" s="183" t="s">
        <v>73</v>
      </c>
      <c r="M83" s="175">
        <v>300000</v>
      </c>
      <c r="N83" s="141" t="s">
        <v>155</v>
      </c>
    </row>
    <row r="84" spans="1:14" ht="34.5" x14ac:dyDescent="0.25">
      <c r="A84" s="134" t="s">
        <v>171</v>
      </c>
      <c r="B84" s="181" t="s">
        <v>169</v>
      </c>
      <c r="C84" s="181" t="s">
        <v>170</v>
      </c>
      <c r="D84" s="175">
        <v>800000</v>
      </c>
      <c r="E84" s="136" t="s">
        <v>44</v>
      </c>
      <c r="F84" s="137" t="s">
        <v>143</v>
      </c>
      <c r="G84" s="138" t="s">
        <v>143</v>
      </c>
      <c r="H84" s="184"/>
      <c r="I84" s="184"/>
      <c r="J84" s="175">
        <v>800000</v>
      </c>
      <c r="K84" s="182" t="s">
        <v>37</v>
      </c>
      <c r="L84" s="140" t="s">
        <v>38</v>
      </c>
      <c r="M84" s="175">
        <v>400000</v>
      </c>
      <c r="N84" s="141" t="s">
        <v>155</v>
      </c>
    </row>
    <row r="85" spans="1:14" ht="34.5" x14ac:dyDescent="0.25">
      <c r="A85" s="134" t="s">
        <v>171</v>
      </c>
      <c r="B85" s="181" t="s">
        <v>169</v>
      </c>
      <c r="C85" s="181" t="s">
        <v>170</v>
      </c>
      <c r="D85" s="175">
        <v>0</v>
      </c>
      <c r="E85" s="136" t="s">
        <v>44</v>
      </c>
      <c r="F85" s="137" t="s">
        <v>143</v>
      </c>
      <c r="G85" s="138" t="s">
        <v>143</v>
      </c>
      <c r="H85" s="184"/>
      <c r="I85" s="184"/>
      <c r="J85" s="175">
        <v>0</v>
      </c>
      <c r="K85" s="182" t="s">
        <v>39</v>
      </c>
      <c r="L85" s="140" t="s">
        <v>40</v>
      </c>
      <c r="M85" s="175">
        <v>400000</v>
      </c>
      <c r="N85" s="141" t="s">
        <v>155</v>
      </c>
    </row>
    <row r="86" spans="1:14" ht="23.25" x14ac:dyDescent="0.25">
      <c r="A86" s="134" t="s">
        <v>217</v>
      </c>
      <c r="B86" s="181" t="s">
        <v>218</v>
      </c>
      <c r="C86" s="181" t="s">
        <v>247</v>
      </c>
      <c r="D86" s="175">
        <v>800000</v>
      </c>
      <c r="E86" s="136" t="s">
        <v>44</v>
      </c>
      <c r="F86" s="137" t="s">
        <v>219</v>
      </c>
      <c r="G86" s="138" t="s">
        <v>220</v>
      </c>
      <c r="H86" s="184"/>
      <c r="I86" s="184"/>
      <c r="J86" s="175">
        <v>800000</v>
      </c>
      <c r="K86" s="182" t="s">
        <v>37</v>
      </c>
      <c r="L86" s="140" t="s">
        <v>38</v>
      </c>
      <c r="M86" s="177">
        <v>400000</v>
      </c>
      <c r="N86" s="141" t="s">
        <v>155</v>
      </c>
    </row>
    <row r="87" spans="1:14" x14ac:dyDescent="0.25">
      <c r="A87" s="134" t="s">
        <v>217</v>
      </c>
      <c r="B87" s="181"/>
      <c r="C87" s="181"/>
      <c r="D87" s="175"/>
      <c r="E87" s="136" t="s">
        <v>44</v>
      </c>
      <c r="F87" s="137"/>
      <c r="G87" s="138"/>
      <c r="H87" s="184"/>
      <c r="I87" s="184"/>
      <c r="J87" s="175"/>
      <c r="K87" s="182" t="s">
        <v>39</v>
      </c>
      <c r="L87" s="140" t="s">
        <v>40</v>
      </c>
      <c r="M87" s="177">
        <v>400000</v>
      </c>
      <c r="N87" s="141" t="s">
        <v>155</v>
      </c>
    </row>
    <row r="88" spans="1:14" ht="23.25" x14ac:dyDescent="0.25">
      <c r="A88" s="134" t="s">
        <v>260</v>
      </c>
      <c r="B88" s="181" t="s">
        <v>218</v>
      </c>
      <c r="C88" s="181" t="s">
        <v>246</v>
      </c>
      <c r="D88" s="175">
        <v>1092402.1000000001</v>
      </c>
      <c r="E88" s="136" t="s">
        <v>44</v>
      </c>
      <c r="F88" s="137" t="s">
        <v>219</v>
      </c>
      <c r="G88" s="138" t="s">
        <v>220</v>
      </c>
      <c r="H88" s="184"/>
      <c r="I88" s="184"/>
      <c r="J88" s="175">
        <v>1092402.1000000001</v>
      </c>
      <c r="K88" s="182" t="s">
        <v>37</v>
      </c>
      <c r="L88" s="140" t="s">
        <v>38</v>
      </c>
      <c r="M88" s="177">
        <v>507202.1</v>
      </c>
      <c r="N88" s="141" t="s">
        <v>155</v>
      </c>
    </row>
    <row r="89" spans="1:14" x14ac:dyDescent="0.25">
      <c r="A89" s="134" t="s">
        <v>260</v>
      </c>
      <c r="B89" s="181"/>
      <c r="C89" s="181"/>
      <c r="D89" s="175"/>
      <c r="E89" s="136" t="s">
        <v>44</v>
      </c>
      <c r="F89" s="137"/>
      <c r="G89" s="138"/>
      <c r="H89" s="184"/>
      <c r="I89" s="184"/>
      <c r="J89" s="175"/>
      <c r="K89" s="182" t="s">
        <v>39</v>
      </c>
      <c r="L89" s="140" t="s">
        <v>40</v>
      </c>
      <c r="M89" s="177">
        <v>585200</v>
      </c>
      <c r="N89" s="141" t="s">
        <v>155</v>
      </c>
    </row>
    <row r="90" spans="1:14" ht="57" x14ac:dyDescent="0.25">
      <c r="A90" s="134" t="s">
        <v>172</v>
      </c>
      <c r="B90" s="181" t="s">
        <v>173</v>
      </c>
      <c r="C90" s="181" t="s">
        <v>174</v>
      </c>
      <c r="D90" s="175">
        <v>19436.61</v>
      </c>
      <c r="E90" s="136" t="s">
        <v>44</v>
      </c>
      <c r="F90" s="137" t="s">
        <v>175</v>
      </c>
      <c r="G90" s="138" t="s">
        <v>175</v>
      </c>
      <c r="H90" s="184"/>
      <c r="I90" s="184"/>
      <c r="J90" s="175">
        <v>19436.61</v>
      </c>
      <c r="K90" s="182" t="s">
        <v>176</v>
      </c>
      <c r="L90" s="183" t="s">
        <v>177</v>
      </c>
      <c r="M90" s="175">
        <v>19436.61</v>
      </c>
      <c r="N90" s="141" t="s">
        <v>155</v>
      </c>
    </row>
    <row r="91" spans="1:14" ht="49.5" customHeight="1" x14ac:dyDescent="0.25">
      <c r="A91" s="134" t="s">
        <v>178</v>
      </c>
      <c r="B91" s="181" t="s">
        <v>179</v>
      </c>
      <c r="C91" s="181" t="s">
        <v>180</v>
      </c>
      <c r="D91" s="175">
        <v>30699.97</v>
      </c>
      <c r="E91" s="136" t="s">
        <v>44</v>
      </c>
      <c r="F91" s="137" t="s">
        <v>181</v>
      </c>
      <c r="G91" s="138" t="s">
        <v>181</v>
      </c>
      <c r="H91" s="184"/>
      <c r="I91" s="184"/>
      <c r="J91" s="175">
        <v>30699.97</v>
      </c>
      <c r="K91" s="182" t="s">
        <v>138</v>
      </c>
      <c r="L91" s="183" t="s">
        <v>139</v>
      </c>
      <c r="M91" s="175">
        <v>30699.97</v>
      </c>
      <c r="N91" s="141" t="s">
        <v>155</v>
      </c>
    </row>
    <row r="92" spans="1:14" ht="45.75" x14ac:dyDescent="0.25">
      <c r="A92" s="134" t="s">
        <v>182</v>
      </c>
      <c r="B92" s="181" t="s">
        <v>183</v>
      </c>
      <c r="C92" s="181" t="s">
        <v>184</v>
      </c>
      <c r="D92" s="175">
        <v>165200</v>
      </c>
      <c r="E92" s="136" t="s">
        <v>44</v>
      </c>
      <c r="F92" s="137">
        <v>44321</v>
      </c>
      <c r="G92" s="138">
        <v>44321</v>
      </c>
      <c r="H92" s="184"/>
      <c r="I92" s="184"/>
      <c r="J92" s="175">
        <v>165200</v>
      </c>
      <c r="K92" s="182" t="s">
        <v>185</v>
      </c>
      <c r="L92" s="183" t="s">
        <v>186</v>
      </c>
      <c r="M92" s="189">
        <v>165200</v>
      </c>
      <c r="N92" s="141" t="s">
        <v>155</v>
      </c>
    </row>
    <row r="93" spans="1:14" ht="45.75" x14ac:dyDescent="0.25">
      <c r="A93" s="134" t="s">
        <v>197</v>
      </c>
      <c r="B93" s="181" t="s">
        <v>198</v>
      </c>
      <c r="C93" s="181" t="s">
        <v>199</v>
      </c>
      <c r="D93" s="175">
        <v>133524.79999999999</v>
      </c>
      <c r="E93" s="136" t="s">
        <v>44</v>
      </c>
      <c r="F93" s="137" t="s">
        <v>200</v>
      </c>
      <c r="G93" s="138" t="s">
        <v>201</v>
      </c>
      <c r="H93" s="184"/>
      <c r="I93" s="184"/>
      <c r="J93" s="175">
        <v>133524.79999999999</v>
      </c>
      <c r="K93" s="182" t="s">
        <v>202</v>
      </c>
      <c r="L93" s="183" t="s">
        <v>203</v>
      </c>
      <c r="M93" s="177">
        <v>81898</v>
      </c>
      <c r="N93" s="141" t="s">
        <v>155</v>
      </c>
    </row>
    <row r="94" spans="1:14" ht="34.5" x14ac:dyDescent="0.25">
      <c r="A94" s="134" t="s">
        <v>197</v>
      </c>
      <c r="B94" s="181"/>
      <c r="C94" s="181"/>
      <c r="D94" s="175"/>
      <c r="E94" s="136" t="s">
        <v>44</v>
      </c>
      <c r="F94" s="137"/>
      <c r="G94" s="138"/>
      <c r="H94" s="184"/>
      <c r="I94" s="184"/>
      <c r="J94" s="175"/>
      <c r="K94" s="182" t="s">
        <v>204</v>
      </c>
      <c r="L94" s="183" t="s">
        <v>205</v>
      </c>
      <c r="M94" s="177">
        <v>33818.800000000003</v>
      </c>
      <c r="N94" s="141" t="s">
        <v>155</v>
      </c>
    </row>
    <row r="95" spans="1:14" x14ac:dyDescent="0.25">
      <c r="A95" s="134" t="s">
        <v>197</v>
      </c>
      <c r="B95" s="181"/>
      <c r="C95" s="181"/>
      <c r="D95" s="175"/>
      <c r="E95" s="136"/>
      <c r="F95" s="137"/>
      <c r="G95" s="138"/>
      <c r="H95" s="184"/>
      <c r="I95" s="184"/>
      <c r="J95" s="175"/>
      <c r="K95" s="182" t="s">
        <v>206</v>
      </c>
      <c r="L95" s="183" t="s">
        <v>207</v>
      </c>
      <c r="M95" s="177">
        <v>9558</v>
      </c>
      <c r="N95" s="141" t="s">
        <v>155</v>
      </c>
    </row>
    <row r="96" spans="1:14" ht="37.5" customHeight="1" x14ac:dyDescent="0.25">
      <c r="A96" s="134" t="s">
        <v>197</v>
      </c>
      <c r="B96" s="181"/>
      <c r="C96" s="181"/>
      <c r="D96" s="175"/>
      <c r="E96" s="136"/>
      <c r="F96" s="137"/>
      <c r="G96" s="138"/>
      <c r="H96" s="184"/>
      <c r="I96" s="184"/>
      <c r="J96" s="175"/>
      <c r="K96" s="182" t="s">
        <v>87</v>
      </c>
      <c r="L96" s="183" t="s">
        <v>88</v>
      </c>
      <c r="M96" s="177">
        <v>8250</v>
      </c>
      <c r="N96" s="141" t="s">
        <v>155</v>
      </c>
    </row>
    <row r="97" spans="1:14" ht="23.25" x14ac:dyDescent="0.25">
      <c r="A97" s="134" t="s">
        <v>208</v>
      </c>
      <c r="B97" s="181" t="s">
        <v>209</v>
      </c>
      <c r="C97" s="181" t="s">
        <v>210</v>
      </c>
      <c r="D97" s="175">
        <v>900</v>
      </c>
      <c r="E97" s="136" t="s">
        <v>44</v>
      </c>
      <c r="F97" s="137">
        <v>44414</v>
      </c>
      <c r="G97" s="138">
        <v>44414</v>
      </c>
      <c r="H97" s="184"/>
      <c r="I97" s="184"/>
      <c r="J97" s="175">
        <v>900</v>
      </c>
      <c r="K97" s="182" t="s">
        <v>90</v>
      </c>
      <c r="L97" s="182" t="s">
        <v>211</v>
      </c>
      <c r="M97" s="177">
        <v>900</v>
      </c>
      <c r="N97" s="141" t="s">
        <v>155</v>
      </c>
    </row>
    <row r="98" spans="1:14" ht="45.75" x14ac:dyDescent="0.25">
      <c r="A98" s="134" t="s">
        <v>91</v>
      </c>
      <c r="B98" s="181" t="s">
        <v>212</v>
      </c>
      <c r="C98" s="181" t="s">
        <v>213</v>
      </c>
      <c r="D98" s="175">
        <v>95580</v>
      </c>
      <c r="E98" s="136" t="s">
        <v>44</v>
      </c>
      <c r="F98" s="137" t="s">
        <v>214</v>
      </c>
      <c r="G98" s="138" t="s">
        <v>215</v>
      </c>
      <c r="H98" s="184"/>
      <c r="I98" s="184"/>
      <c r="J98" s="175">
        <v>95580</v>
      </c>
      <c r="K98" s="182" t="s">
        <v>202</v>
      </c>
      <c r="L98" s="181" t="s">
        <v>216</v>
      </c>
      <c r="M98" s="177">
        <v>95580</v>
      </c>
      <c r="N98" s="141" t="s">
        <v>155</v>
      </c>
    </row>
    <row r="99" spans="1:14" ht="62.25" customHeight="1" x14ac:dyDescent="0.25">
      <c r="A99" s="134" t="s">
        <v>221</v>
      </c>
      <c r="B99" s="181" t="s">
        <v>222</v>
      </c>
      <c r="C99" s="181" t="s">
        <v>223</v>
      </c>
      <c r="D99" s="175">
        <v>15865.54</v>
      </c>
      <c r="E99" s="136" t="s">
        <v>44</v>
      </c>
      <c r="F99" s="137" t="s">
        <v>226</v>
      </c>
      <c r="G99" s="137" t="s">
        <v>226</v>
      </c>
      <c r="H99" s="184"/>
      <c r="I99" s="184"/>
      <c r="J99" s="175">
        <v>15865.54</v>
      </c>
      <c r="K99" s="187" t="s">
        <v>114</v>
      </c>
      <c r="L99" s="188" t="s">
        <v>224</v>
      </c>
      <c r="M99" s="175">
        <v>15865.54</v>
      </c>
      <c r="N99" s="141" t="s">
        <v>155</v>
      </c>
    </row>
    <row r="100" spans="1:14" ht="60.75" customHeight="1" x14ac:dyDescent="0.25">
      <c r="A100" s="134" t="s">
        <v>225</v>
      </c>
      <c r="B100" s="181" t="s">
        <v>222</v>
      </c>
      <c r="C100" s="181" t="s">
        <v>223</v>
      </c>
      <c r="D100" s="175">
        <v>10827.33</v>
      </c>
      <c r="E100" s="136" t="s">
        <v>44</v>
      </c>
      <c r="F100" s="137" t="s">
        <v>200</v>
      </c>
      <c r="G100" s="138" t="s">
        <v>200</v>
      </c>
      <c r="H100" s="184"/>
      <c r="I100" s="184"/>
      <c r="J100" s="175">
        <v>10827.33</v>
      </c>
      <c r="K100" s="187" t="s">
        <v>114</v>
      </c>
      <c r="L100" s="188" t="s">
        <v>224</v>
      </c>
      <c r="M100" s="175">
        <v>10827.33</v>
      </c>
      <c r="N100" s="141" t="s">
        <v>155</v>
      </c>
    </row>
    <row r="101" spans="1:14" ht="68.25" x14ac:dyDescent="0.25">
      <c r="A101" s="134" t="s">
        <v>111</v>
      </c>
      <c r="B101" s="135" t="s">
        <v>112</v>
      </c>
      <c r="C101" s="135" t="s">
        <v>113</v>
      </c>
      <c r="D101" s="175">
        <v>10481.68</v>
      </c>
      <c r="E101" s="136" t="s">
        <v>44</v>
      </c>
      <c r="F101" s="137">
        <v>44320</v>
      </c>
      <c r="G101" s="138">
        <v>44320</v>
      </c>
      <c r="H101" s="145"/>
      <c r="I101" s="145"/>
      <c r="J101" s="175">
        <v>10481.68</v>
      </c>
      <c r="K101" s="146" t="s">
        <v>114</v>
      </c>
      <c r="L101" s="147" t="s">
        <v>115</v>
      </c>
      <c r="M101" s="175">
        <v>10481.68</v>
      </c>
      <c r="N101" s="141" t="s">
        <v>155</v>
      </c>
    </row>
    <row r="102" spans="1:14" ht="24.75" x14ac:dyDescent="0.25">
      <c r="A102" s="134" t="s">
        <v>232</v>
      </c>
      <c r="B102" s="181" t="s">
        <v>233</v>
      </c>
      <c r="C102" s="181" t="s">
        <v>234</v>
      </c>
      <c r="D102" s="175">
        <v>2543.9699999999998</v>
      </c>
      <c r="E102" s="136" t="s">
        <v>44</v>
      </c>
      <c r="F102" s="137">
        <v>44291</v>
      </c>
      <c r="G102" s="137">
        <v>44291</v>
      </c>
      <c r="H102" s="184"/>
      <c r="I102" s="184"/>
      <c r="J102" s="175">
        <v>2543.9699999999998</v>
      </c>
      <c r="K102" s="187" t="s">
        <v>121</v>
      </c>
      <c r="L102" s="188" t="s">
        <v>122</v>
      </c>
      <c r="M102" s="177">
        <v>2543.9699999999998</v>
      </c>
      <c r="N102" s="141" t="s">
        <v>155</v>
      </c>
    </row>
    <row r="103" spans="1:14" ht="24.75" x14ac:dyDescent="0.25">
      <c r="A103" s="134" t="s">
        <v>235</v>
      </c>
      <c r="B103" s="181" t="s">
        <v>233</v>
      </c>
      <c r="C103" s="181" t="s">
        <v>234</v>
      </c>
      <c r="D103" s="175">
        <v>6184.87</v>
      </c>
      <c r="E103" s="136" t="s">
        <v>44</v>
      </c>
      <c r="F103" s="137">
        <v>44291</v>
      </c>
      <c r="G103" s="137">
        <v>44291</v>
      </c>
      <c r="H103" s="184"/>
      <c r="I103" s="184"/>
      <c r="J103" s="175">
        <v>6184.87</v>
      </c>
      <c r="K103" s="187" t="s">
        <v>121</v>
      </c>
      <c r="L103" s="188" t="s">
        <v>122</v>
      </c>
      <c r="M103" s="175">
        <v>6184.87</v>
      </c>
      <c r="N103" s="141" t="s">
        <v>155</v>
      </c>
    </row>
    <row r="104" spans="1:14" ht="36.75" x14ac:dyDescent="0.25">
      <c r="A104" s="134" t="s">
        <v>237</v>
      </c>
      <c r="B104" s="181" t="s">
        <v>238</v>
      </c>
      <c r="C104" s="181" t="s">
        <v>239</v>
      </c>
      <c r="D104" s="175">
        <v>7798</v>
      </c>
      <c r="E104" s="136" t="s">
        <v>44</v>
      </c>
      <c r="F104" s="137" t="s">
        <v>240</v>
      </c>
      <c r="G104" s="137" t="s">
        <v>240</v>
      </c>
      <c r="H104" s="184"/>
      <c r="I104" s="184"/>
      <c r="J104" s="175">
        <v>7798</v>
      </c>
      <c r="K104" s="187" t="s">
        <v>241</v>
      </c>
      <c r="L104" s="188" t="s">
        <v>242</v>
      </c>
      <c r="M104" s="175">
        <v>7798</v>
      </c>
      <c r="N104" s="141" t="s">
        <v>155</v>
      </c>
    </row>
    <row r="105" spans="1:14" ht="36.75" x14ac:dyDescent="0.25">
      <c r="A105" s="134" t="s">
        <v>243</v>
      </c>
      <c r="B105" s="181" t="s">
        <v>238</v>
      </c>
      <c r="C105" s="181" t="s">
        <v>239</v>
      </c>
      <c r="D105" s="175">
        <v>600</v>
      </c>
      <c r="E105" s="136" t="s">
        <v>44</v>
      </c>
      <c r="F105" s="137">
        <v>44383</v>
      </c>
      <c r="G105" s="137">
        <v>44383</v>
      </c>
      <c r="H105" s="184"/>
      <c r="I105" s="184"/>
      <c r="J105" s="175">
        <v>600</v>
      </c>
      <c r="K105" s="187" t="s">
        <v>241</v>
      </c>
      <c r="L105" s="188" t="s">
        <v>242</v>
      </c>
      <c r="M105" s="175">
        <v>600</v>
      </c>
      <c r="N105" s="141" t="s">
        <v>155</v>
      </c>
    </row>
    <row r="106" spans="1:14" ht="36.75" x14ac:dyDescent="0.25">
      <c r="A106" s="134" t="s">
        <v>245</v>
      </c>
      <c r="B106" s="181" t="s">
        <v>238</v>
      </c>
      <c r="C106" s="181" t="s">
        <v>239</v>
      </c>
      <c r="D106" s="175">
        <v>2642</v>
      </c>
      <c r="E106" s="136" t="s">
        <v>44</v>
      </c>
      <c r="F106" s="137">
        <v>44202</v>
      </c>
      <c r="G106" s="137">
        <v>44202</v>
      </c>
      <c r="H106" s="184"/>
      <c r="I106" s="184"/>
      <c r="J106" s="175">
        <v>2642</v>
      </c>
      <c r="K106" s="187" t="s">
        <v>241</v>
      </c>
      <c r="L106" s="188" t="s">
        <v>242</v>
      </c>
      <c r="M106" s="175">
        <v>2642</v>
      </c>
      <c r="N106" s="141" t="s">
        <v>155</v>
      </c>
    </row>
    <row r="107" spans="1:14" ht="36.75" x14ac:dyDescent="0.25">
      <c r="A107" s="134" t="s">
        <v>244</v>
      </c>
      <c r="B107" s="181" t="s">
        <v>238</v>
      </c>
      <c r="C107" s="181" t="s">
        <v>239</v>
      </c>
      <c r="D107" s="175">
        <v>1270</v>
      </c>
      <c r="E107" s="136" t="s">
        <v>44</v>
      </c>
      <c r="F107" s="137">
        <v>44383</v>
      </c>
      <c r="G107" s="137">
        <v>44383</v>
      </c>
      <c r="H107" s="184"/>
      <c r="I107" s="184"/>
      <c r="J107" s="175">
        <v>1270</v>
      </c>
      <c r="K107" s="187" t="s">
        <v>241</v>
      </c>
      <c r="L107" s="188" t="s">
        <v>242</v>
      </c>
      <c r="M107" s="175">
        <v>1270</v>
      </c>
      <c r="N107" s="141" t="s">
        <v>155</v>
      </c>
    </row>
    <row r="108" spans="1:14" ht="36.75" x14ac:dyDescent="0.25">
      <c r="A108" s="134" t="s">
        <v>248</v>
      </c>
      <c r="B108" s="181" t="s">
        <v>238</v>
      </c>
      <c r="C108" s="181" t="s">
        <v>239</v>
      </c>
      <c r="D108" s="175">
        <v>1939</v>
      </c>
      <c r="E108" s="136" t="s">
        <v>44</v>
      </c>
      <c r="F108" s="137">
        <v>44260</v>
      </c>
      <c r="G108" s="137">
        <v>44260</v>
      </c>
      <c r="H108" s="184"/>
      <c r="I108" s="184"/>
      <c r="J108" s="175">
        <v>1939</v>
      </c>
      <c r="K108" s="187" t="s">
        <v>241</v>
      </c>
      <c r="L108" s="188" t="s">
        <v>242</v>
      </c>
      <c r="M108" s="175">
        <v>1939</v>
      </c>
      <c r="N108" s="141" t="s">
        <v>155</v>
      </c>
    </row>
    <row r="109" spans="1:14" ht="48" customHeight="1" x14ac:dyDescent="0.25">
      <c r="A109" s="134" t="s">
        <v>254</v>
      </c>
      <c r="B109" s="181" t="s">
        <v>255</v>
      </c>
      <c r="C109" s="181" t="s">
        <v>256</v>
      </c>
      <c r="D109" s="175">
        <v>52923</v>
      </c>
      <c r="E109" s="136" t="s">
        <v>44</v>
      </c>
      <c r="F109" s="137" t="s">
        <v>257</v>
      </c>
      <c r="G109" s="137" t="s">
        <v>257</v>
      </c>
      <c r="H109" s="184"/>
      <c r="I109" s="184"/>
      <c r="J109" s="175">
        <v>52923</v>
      </c>
      <c r="K109" s="146" t="s">
        <v>258</v>
      </c>
      <c r="L109" s="147" t="s">
        <v>259</v>
      </c>
      <c r="M109" s="175">
        <v>52923</v>
      </c>
      <c r="N109" s="141" t="s">
        <v>155</v>
      </c>
    </row>
    <row r="110" spans="1:14" ht="15.75" thickBot="1" x14ac:dyDescent="0.3">
      <c r="A110" s="148"/>
      <c r="B110" s="149"/>
      <c r="C110" s="150" t="s">
        <v>78</v>
      </c>
      <c r="D110" s="151">
        <f>SUM(D10:D109)</f>
        <v>14608484.59</v>
      </c>
      <c r="E110" s="152"/>
      <c r="F110" s="153"/>
      <c r="G110" s="154"/>
      <c r="H110" s="155"/>
      <c r="I110" s="155"/>
      <c r="J110" s="156">
        <f>SUM(J10:J109)</f>
        <v>14608484.59</v>
      </c>
      <c r="K110" s="150"/>
      <c r="L110" s="157"/>
      <c r="M110" s="151">
        <f>SUM(M10:M109)</f>
        <v>14608484.59</v>
      </c>
      <c r="N110" s="158"/>
    </row>
    <row r="111" spans="1:14" ht="15.75" thickTop="1" x14ac:dyDescent="0.25">
      <c r="A111" s="148"/>
      <c r="B111" s="149"/>
      <c r="C111" s="149"/>
      <c r="D111" s="159"/>
      <c r="E111" s="160"/>
      <c r="F111" s="161"/>
      <c r="G111" s="162"/>
      <c r="H111" s="158"/>
      <c r="I111" s="158"/>
      <c r="J111" s="163"/>
      <c r="K111" s="149"/>
      <c r="L111" s="164"/>
      <c r="M111" s="165"/>
      <c r="N111" s="158"/>
    </row>
    <row r="112" spans="1:14" x14ac:dyDescent="0.25">
      <c r="A112" s="148"/>
      <c r="B112" s="149"/>
      <c r="C112" s="149"/>
      <c r="D112" s="159"/>
      <c r="E112" s="160"/>
      <c r="F112" s="161"/>
      <c r="G112" s="162"/>
      <c r="H112" s="158"/>
      <c r="I112" s="158"/>
      <c r="J112" s="163"/>
      <c r="K112" s="149"/>
      <c r="L112" s="164"/>
      <c r="M112" s="165"/>
      <c r="N112" s="166"/>
    </row>
    <row r="113" spans="1:14" ht="15.75" thickBot="1" x14ac:dyDescent="0.3">
      <c r="A113" s="172"/>
      <c r="B113" s="172"/>
      <c r="C113" s="158"/>
      <c r="D113" s="168"/>
      <c r="E113" s="423"/>
      <c r="F113" s="423"/>
      <c r="G113" s="423"/>
      <c r="H113" s="158"/>
      <c r="I113" s="158"/>
      <c r="J113" s="169"/>
      <c r="K113" s="205"/>
      <c r="L113" s="170"/>
      <c r="M113" s="158"/>
      <c r="N113" s="166"/>
    </row>
    <row r="114" spans="1:14" x14ac:dyDescent="0.25">
      <c r="A114" s="426" t="s">
        <v>192</v>
      </c>
      <c r="B114" s="426"/>
      <c r="C114" s="170"/>
      <c r="D114" s="171"/>
      <c r="E114" s="424" t="s">
        <v>61</v>
      </c>
      <c r="F114" s="424"/>
      <c r="G114" s="424"/>
      <c r="H114" s="158"/>
      <c r="I114" s="158"/>
      <c r="J114" s="425" t="s">
        <v>77</v>
      </c>
      <c r="K114" s="425"/>
      <c r="L114" s="170"/>
      <c r="M114" s="158"/>
      <c r="N114" s="166"/>
    </row>
    <row r="115" spans="1:14" x14ac:dyDescent="0.25">
      <c r="A115" s="427" t="s">
        <v>193</v>
      </c>
      <c r="B115" s="427"/>
      <c r="C115" s="170"/>
      <c r="D115" s="171"/>
      <c r="E115" s="424" t="s">
        <v>11</v>
      </c>
      <c r="F115" s="424"/>
      <c r="G115" s="424"/>
      <c r="H115" s="158"/>
      <c r="I115" s="158"/>
      <c r="J115" s="424" t="s">
        <v>17</v>
      </c>
      <c r="K115" s="424"/>
      <c r="L115" s="170"/>
      <c r="M115" s="158"/>
      <c r="N115" s="166"/>
    </row>
    <row r="116" spans="1:14" x14ac:dyDescent="0.25">
      <c r="A116" s="427" t="s">
        <v>76</v>
      </c>
      <c r="B116" s="427"/>
      <c r="C116" s="170"/>
      <c r="D116" s="171"/>
      <c r="E116" s="424" t="s">
        <v>12</v>
      </c>
      <c r="F116" s="424"/>
      <c r="G116" s="424"/>
      <c r="H116" s="158"/>
      <c r="I116" s="158"/>
      <c r="J116" s="424" t="s">
        <v>18</v>
      </c>
      <c r="K116" s="424"/>
      <c r="L116" s="170"/>
      <c r="M116" s="158"/>
      <c r="N116" s="166"/>
    </row>
  </sheetData>
  <mergeCells count="12">
    <mergeCell ref="A3:N3"/>
    <mergeCell ref="H8:I8"/>
    <mergeCell ref="E113:G113"/>
    <mergeCell ref="A114:B114"/>
    <mergeCell ref="E114:G114"/>
    <mergeCell ref="J114:K114"/>
    <mergeCell ref="A115:B115"/>
    <mergeCell ref="E115:G115"/>
    <mergeCell ref="J115:K115"/>
    <mergeCell ref="A116:B116"/>
    <mergeCell ref="E116:G116"/>
    <mergeCell ref="J116:K116"/>
  </mergeCells>
  <pageMargins left="0.7" right="0.7" top="0.75" bottom="0.75" header="0.3" footer="0.3"/>
  <pageSetup paperSize="9" scale="50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39937" r:id="rId4">
          <objectPr defaultSize="0" autoPict="0" r:id="rId5">
            <anchor moveWithCells="1" sizeWithCells="1">
              <from>
                <xdr:col>4</xdr:col>
                <xdr:colOff>838200</xdr:colOff>
                <xdr:row>0</xdr:row>
                <xdr:rowOff>0</xdr:rowOff>
              </from>
              <to>
                <xdr:col>5</xdr:col>
                <xdr:colOff>990600</xdr:colOff>
                <xdr:row>2</xdr:row>
                <xdr:rowOff>0</xdr:rowOff>
              </to>
            </anchor>
          </objectPr>
        </oleObject>
      </mc:Choice>
      <mc:Fallback>
        <oleObject progId="Word.Picture.8" shapeId="3993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N33"/>
  <sheetViews>
    <sheetView zoomScale="73" zoomScaleNormal="73" zoomScalePageLayoutView="78" workbookViewId="0">
      <selection activeCell="I10" sqref="I10"/>
    </sheetView>
  </sheetViews>
  <sheetFormatPr baseColWidth="10" defaultColWidth="9.140625" defaultRowHeight="15" x14ac:dyDescent="0.25"/>
  <cols>
    <col min="1" max="1" width="31.85546875" customWidth="1"/>
    <col min="2" max="2" width="41.140625" customWidth="1"/>
    <col min="3" max="3" width="28.42578125" customWidth="1"/>
    <col min="4" max="4" width="25.42578125" customWidth="1"/>
    <col min="5" max="5" width="19.85546875" customWidth="1"/>
    <col min="6" max="6" width="15.5703125" customWidth="1"/>
    <col min="7" max="7" width="15.140625" customWidth="1"/>
    <col min="8" max="8" width="11.7109375" customWidth="1"/>
    <col min="9" max="9" width="9.42578125" customWidth="1"/>
    <col min="10" max="10" width="20.7109375" customWidth="1"/>
    <col min="11" max="11" width="13.140625" customWidth="1"/>
    <col min="12" max="12" width="22.7109375" customWidth="1"/>
    <col min="13" max="13" width="19.42578125" customWidth="1"/>
    <col min="14" max="14" width="14.28515625" customWidth="1"/>
  </cols>
  <sheetData>
    <row r="1" spans="1:14" s="5" customFormat="1" ht="28.5" customHeight="1" x14ac:dyDescent="0.25">
      <c r="A1" s="206"/>
      <c r="B1" s="206"/>
      <c r="C1" s="206"/>
      <c r="D1" s="206"/>
      <c r="E1" s="206"/>
    </row>
    <row r="2" spans="1:14" s="5" customFormat="1" ht="28.5" customHeight="1" x14ac:dyDescent="0.25">
      <c r="A2" s="206"/>
      <c r="B2" s="206"/>
      <c r="C2" s="206"/>
      <c r="D2" s="206"/>
      <c r="E2" s="206"/>
    </row>
    <row r="3" spans="1:14" s="5" customFormat="1" ht="30.75" customHeight="1" x14ac:dyDescent="0.3">
      <c r="A3" s="207"/>
      <c r="B3" s="208"/>
      <c r="C3" s="209"/>
      <c r="D3" s="210"/>
      <c r="E3" s="211"/>
      <c r="F3" s="115"/>
      <c r="G3" s="116"/>
      <c r="H3" s="114"/>
      <c r="I3" s="114"/>
      <c r="J3" s="117"/>
      <c r="K3" s="118"/>
      <c r="L3" s="119"/>
      <c r="M3" s="114"/>
      <c r="N3" s="114"/>
    </row>
    <row r="4" spans="1:14" s="5" customFormat="1" ht="30.75" customHeight="1" x14ac:dyDescent="0.25">
      <c r="A4" s="428" t="s">
        <v>0</v>
      </c>
      <c r="B4" s="428"/>
      <c r="C4" s="428"/>
      <c r="D4" s="428"/>
      <c r="E4" s="428"/>
      <c r="F4" s="123"/>
      <c r="G4" s="124"/>
      <c r="H4" s="38"/>
      <c r="I4" s="38"/>
      <c r="J4" s="121"/>
      <c r="K4" s="125"/>
      <c r="L4" s="126"/>
      <c r="M4" s="38"/>
      <c r="N4" s="38"/>
    </row>
    <row r="5" spans="1:14" s="5" customFormat="1" ht="28.5" customHeight="1" x14ac:dyDescent="0.25">
      <c r="A5" s="206"/>
      <c r="B5" s="212"/>
      <c r="C5" s="212"/>
      <c r="D5" s="212"/>
      <c r="E5" s="212"/>
      <c r="F5" s="128"/>
      <c r="G5" s="128"/>
      <c r="H5" s="128"/>
      <c r="I5" s="128"/>
      <c r="J5" s="128"/>
      <c r="K5" s="128"/>
      <c r="L5" s="128"/>
      <c r="M5" s="128"/>
      <c r="N5" s="128"/>
    </row>
    <row r="6" spans="1:14" ht="30.75" customHeight="1" x14ac:dyDescent="0.35">
      <c r="A6" s="213"/>
      <c r="B6" s="206"/>
      <c r="C6" s="214"/>
      <c r="D6" s="214"/>
      <c r="E6" s="215"/>
    </row>
    <row r="7" spans="1:14" s="109" customFormat="1" ht="30.75" customHeight="1" x14ac:dyDescent="0.3">
      <c r="A7" s="216" t="s">
        <v>21</v>
      </c>
      <c r="B7" s="217">
        <v>14608484.59</v>
      </c>
      <c r="C7" s="218"/>
      <c r="D7" s="216"/>
      <c r="E7" s="219"/>
      <c r="F7" s="127"/>
      <c r="G7" s="127"/>
      <c r="H7" s="127"/>
      <c r="I7" s="127"/>
      <c r="J7" s="127"/>
      <c r="K7" s="127"/>
      <c r="L7" s="127"/>
      <c r="M7" s="127"/>
      <c r="N7" s="127"/>
    </row>
    <row r="8" spans="1:14" s="109" customFormat="1" ht="30.75" customHeight="1" x14ac:dyDescent="0.3">
      <c r="A8" s="216" t="s">
        <v>22</v>
      </c>
      <c r="B8" s="220"/>
      <c r="C8" s="218"/>
      <c r="D8" s="216"/>
      <c r="E8" s="219"/>
      <c r="F8" s="127"/>
      <c r="G8" s="127"/>
      <c r="H8" s="127"/>
      <c r="I8" s="127"/>
      <c r="J8" s="127"/>
      <c r="K8" s="127"/>
      <c r="L8" s="127"/>
      <c r="M8" s="127"/>
      <c r="N8" s="127"/>
    </row>
    <row r="9" spans="1:14" s="109" customFormat="1" ht="30.75" customHeight="1" x14ac:dyDescent="0.3">
      <c r="A9" s="216" t="s">
        <v>23</v>
      </c>
      <c r="B9" s="217">
        <v>11193571.630000001</v>
      </c>
      <c r="C9" s="218"/>
      <c r="D9" s="218"/>
      <c r="E9" s="219"/>
      <c r="F9" s="127"/>
      <c r="G9" s="127"/>
      <c r="H9" s="127"/>
      <c r="I9" s="127"/>
      <c r="J9" s="127"/>
      <c r="K9" s="127"/>
      <c r="L9" s="127"/>
      <c r="M9" s="127"/>
      <c r="N9" s="127"/>
    </row>
    <row r="10" spans="1:14" s="109" customFormat="1" ht="44.25" customHeight="1" x14ac:dyDescent="0.3">
      <c r="A10" s="216" t="s">
        <v>24</v>
      </c>
      <c r="B10" s="220">
        <f>B7-B9</f>
        <v>3414912.959999999</v>
      </c>
      <c r="C10" s="216"/>
      <c r="D10" s="216"/>
      <c r="E10" s="219"/>
      <c r="F10" s="127"/>
      <c r="G10" s="127"/>
      <c r="H10" s="127"/>
      <c r="I10" s="127"/>
      <c r="J10" s="127"/>
      <c r="K10" s="127"/>
      <c r="L10" s="127"/>
      <c r="M10" s="127"/>
      <c r="N10" s="127"/>
    </row>
    <row r="11" spans="1:14" s="109" customFormat="1" ht="30.75" customHeight="1" x14ac:dyDescent="0.25">
      <c r="A11" s="216"/>
      <c r="B11" s="216"/>
      <c r="C11" s="216"/>
      <c r="D11" s="221"/>
      <c r="E11" s="219"/>
      <c r="F11" s="127"/>
      <c r="G11" s="127"/>
      <c r="H11" s="127"/>
      <c r="I11" s="127"/>
      <c r="J11" s="127"/>
      <c r="K11" s="127"/>
      <c r="L11" s="127"/>
      <c r="M11" s="127"/>
      <c r="N11" s="127"/>
    </row>
    <row r="12" spans="1:14" s="109" customFormat="1" ht="30.75" customHeight="1" x14ac:dyDescent="0.25">
      <c r="A12" s="222"/>
      <c r="B12" s="216"/>
      <c r="C12" s="4"/>
      <c r="D12" s="4"/>
      <c r="E12" s="219"/>
      <c r="F12" s="127"/>
      <c r="G12" s="127"/>
      <c r="H12" s="127"/>
      <c r="I12" s="127"/>
      <c r="J12" s="127"/>
      <c r="K12" s="127"/>
      <c r="L12" s="127"/>
      <c r="M12" s="127"/>
      <c r="N12" s="127"/>
    </row>
    <row r="13" spans="1:14" s="109" customFormat="1" ht="65.25" customHeight="1" x14ac:dyDescent="0.3">
      <c r="A13" s="216" t="s">
        <v>25</v>
      </c>
      <c r="B13" s="429" t="s">
        <v>263</v>
      </c>
      <c r="C13" s="429"/>
      <c r="D13" s="4"/>
      <c r="E13" s="219"/>
      <c r="F13" s="127"/>
      <c r="G13" s="127"/>
      <c r="H13" s="127"/>
      <c r="I13" s="127"/>
      <c r="J13" s="127"/>
      <c r="K13" s="127"/>
      <c r="L13" s="127"/>
      <c r="M13" s="127"/>
      <c r="N13" s="127"/>
    </row>
    <row r="14" spans="1:14" s="109" customFormat="1" ht="28.5" customHeight="1" x14ac:dyDescent="0.25">
      <c r="A14" s="216"/>
      <c r="B14" s="4"/>
      <c r="C14" s="4"/>
      <c r="D14" s="4"/>
      <c r="E14" s="219"/>
      <c r="F14" s="127"/>
      <c r="G14" s="127"/>
      <c r="H14" s="127"/>
      <c r="I14" s="127"/>
      <c r="J14" s="127"/>
      <c r="K14" s="127"/>
      <c r="L14" s="127"/>
      <c r="M14" s="127"/>
      <c r="N14" s="127"/>
    </row>
    <row r="15" spans="1:14" s="109" customFormat="1" ht="28.5" customHeight="1" x14ac:dyDescent="0.25">
      <c r="A15" s="216"/>
      <c r="B15" s="4"/>
      <c r="C15" s="4"/>
      <c r="D15" s="4"/>
      <c r="E15" s="219"/>
      <c r="F15" s="127"/>
      <c r="G15" s="127"/>
      <c r="H15" s="127"/>
      <c r="I15" s="127"/>
      <c r="J15" s="127"/>
      <c r="K15" s="127"/>
      <c r="L15" s="127"/>
      <c r="M15" s="127"/>
      <c r="N15" s="127"/>
    </row>
    <row r="16" spans="1:14" s="109" customFormat="1" ht="28.5" customHeight="1" x14ac:dyDescent="0.25">
      <c r="A16" s="216"/>
      <c r="B16" s="216"/>
      <c r="C16" s="4"/>
      <c r="D16" s="4"/>
      <c r="E16" s="219"/>
      <c r="F16" s="127"/>
      <c r="G16" s="127"/>
      <c r="H16" s="127"/>
      <c r="I16" s="127"/>
      <c r="J16" s="127"/>
      <c r="K16" s="127"/>
      <c r="L16" s="127"/>
      <c r="M16" s="127"/>
      <c r="N16" s="127"/>
    </row>
    <row r="17" spans="1:14" s="109" customFormat="1" ht="34.5" customHeight="1" x14ac:dyDescent="0.3">
      <c r="A17" s="223" t="s">
        <v>26</v>
      </c>
      <c r="B17" s="224"/>
      <c r="C17" s="224"/>
      <c r="D17" s="216"/>
      <c r="E17" s="219"/>
      <c r="F17" s="127"/>
      <c r="G17" s="127"/>
      <c r="H17" s="127"/>
      <c r="I17" s="127"/>
      <c r="J17" s="127"/>
      <c r="K17" s="127"/>
      <c r="L17" s="127"/>
      <c r="M17" s="127"/>
      <c r="N17" s="127"/>
    </row>
    <row r="18" spans="1:14" s="109" customFormat="1" ht="31.5" customHeight="1" x14ac:dyDescent="0.25">
      <c r="A18" s="216"/>
      <c r="B18" s="216"/>
      <c r="C18" s="216"/>
      <c r="D18" s="216"/>
      <c r="E18" s="219"/>
      <c r="F18" s="127"/>
      <c r="G18" s="127"/>
      <c r="H18" s="127"/>
      <c r="I18" s="127"/>
      <c r="J18" s="127"/>
      <c r="K18" s="127"/>
      <c r="L18" s="127"/>
      <c r="M18" s="127"/>
      <c r="N18" s="127"/>
    </row>
    <row r="19" spans="1:14" s="109" customFormat="1" ht="31.5" customHeight="1" x14ac:dyDescent="0.3">
      <c r="A19" s="225" t="s">
        <v>27</v>
      </c>
      <c r="B19" s="226">
        <v>3144050.46</v>
      </c>
      <c r="C19" s="225" t="s">
        <v>28</v>
      </c>
      <c r="D19" s="226">
        <v>3410312.64</v>
      </c>
      <c r="E19" s="227"/>
      <c r="F19" s="127"/>
      <c r="G19" s="127"/>
      <c r="H19" s="127"/>
      <c r="I19" s="127"/>
      <c r="J19" s="127"/>
      <c r="K19" s="127"/>
      <c r="L19" s="127"/>
      <c r="M19" s="127"/>
      <c r="N19" s="127"/>
    </row>
    <row r="20" spans="1:14" s="109" customFormat="1" ht="31.5" customHeight="1" x14ac:dyDescent="0.3">
      <c r="A20" s="225"/>
      <c r="B20" s="220"/>
      <c r="C20" s="225"/>
      <c r="D20" s="226"/>
      <c r="E20" s="228"/>
      <c r="F20" s="127"/>
      <c r="G20" s="127"/>
      <c r="H20" s="127"/>
      <c r="I20" s="127"/>
      <c r="J20" s="127"/>
      <c r="K20" s="127"/>
      <c r="L20" s="127"/>
      <c r="M20" s="127"/>
      <c r="N20" s="127"/>
    </row>
    <row r="21" spans="1:14" s="109" customFormat="1" ht="31.5" customHeight="1" x14ac:dyDescent="0.3">
      <c r="A21" s="225" t="s">
        <v>29</v>
      </c>
      <c r="B21" s="226">
        <v>319600</v>
      </c>
      <c r="C21" s="225" t="s">
        <v>30</v>
      </c>
      <c r="D21" s="226">
        <v>2541225.69</v>
      </c>
      <c r="E21" s="229"/>
      <c r="F21" s="127"/>
      <c r="G21" s="127"/>
      <c r="H21" s="127"/>
      <c r="I21" s="127"/>
      <c r="J21" s="127"/>
      <c r="K21" s="127"/>
      <c r="L21" s="127"/>
      <c r="M21" s="127"/>
      <c r="N21" s="127"/>
    </row>
    <row r="22" spans="1:14" s="109" customFormat="1" ht="31.5" customHeight="1" x14ac:dyDescent="0.3">
      <c r="A22" s="225"/>
      <c r="B22" s="225"/>
      <c r="C22" s="225"/>
      <c r="D22" s="225"/>
      <c r="E22" s="227"/>
      <c r="F22" s="127"/>
      <c r="G22" s="127"/>
      <c r="H22" s="127"/>
      <c r="I22" s="127"/>
      <c r="J22" s="127"/>
      <c r="K22" s="127"/>
      <c r="L22" s="127"/>
      <c r="M22" s="127"/>
      <c r="N22" s="127"/>
    </row>
    <row r="23" spans="1:14" s="109" customFormat="1" ht="31.5" customHeight="1" x14ac:dyDescent="0.3">
      <c r="A23" s="225" t="s">
        <v>31</v>
      </c>
      <c r="B23" s="220">
        <v>5193295.8</v>
      </c>
      <c r="C23" s="226"/>
      <c r="D23" s="225"/>
      <c r="E23" s="219"/>
      <c r="F23" s="127"/>
      <c r="G23" s="127"/>
      <c r="H23" s="127"/>
      <c r="I23" s="127"/>
      <c r="J23" s="127"/>
      <c r="K23" s="127"/>
      <c r="L23" s="127"/>
      <c r="M23" s="127"/>
      <c r="N23" s="127"/>
    </row>
    <row r="24" spans="1:14" s="109" customFormat="1" ht="36" customHeight="1" thickBot="1" x14ac:dyDescent="0.35">
      <c r="A24" s="225"/>
      <c r="B24" s="230" t="s">
        <v>32</v>
      </c>
      <c r="C24" s="231">
        <f>B19+D19+B21+B23+D21</f>
        <v>14608484.589999998</v>
      </c>
      <c r="D24" s="217"/>
      <c r="E24" s="227"/>
      <c r="F24" s="127"/>
      <c r="G24" s="127"/>
      <c r="H24" s="127"/>
      <c r="I24" s="127"/>
      <c r="J24" s="127"/>
      <c r="K24" s="127"/>
      <c r="L24" s="127"/>
      <c r="M24" s="127"/>
      <c r="N24" s="127"/>
    </row>
    <row r="25" spans="1:14" s="109" customFormat="1" ht="36" customHeight="1" thickTop="1" x14ac:dyDescent="0.3">
      <c r="A25" s="232"/>
      <c r="B25" s="225"/>
      <c r="C25" s="217"/>
      <c r="D25" s="217"/>
      <c r="E25" s="219"/>
      <c r="F25" s="127"/>
      <c r="G25" s="127"/>
      <c r="H25" s="127"/>
      <c r="I25" s="127"/>
      <c r="J25" s="127"/>
      <c r="K25" s="127"/>
      <c r="L25" s="127"/>
      <c r="M25" s="127"/>
      <c r="N25" s="127"/>
    </row>
    <row r="26" spans="1:14" s="109" customFormat="1" ht="36" customHeight="1" x14ac:dyDescent="0.25">
      <c r="A26" s="216"/>
      <c r="B26" s="216"/>
      <c r="C26" s="233"/>
      <c r="D26" s="216"/>
      <c r="E26" s="219"/>
      <c r="F26" s="127"/>
      <c r="G26" s="127"/>
      <c r="H26" s="127"/>
      <c r="I26" s="127"/>
      <c r="J26" s="127"/>
      <c r="K26" s="127"/>
      <c r="L26" s="127"/>
      <c r="M26" s="127"/>
      <c r="N26" s="127"/>
    </row>
    <row r="27" spans="1:14" s="109" customFormat="1" ht="36" customHeight="1" x14ac:dyDescent="0.25">
      <c r="A27" s="216"/>
      <c r="B27" s="216"/>
      <c r="C27" s="234"/>
      <c r="D27" s="216"/>
      <c r="E27" s="219"/>
      <c r="F27" s="127"/>
      <c r="G27" s="127"/>
      <c r="H27" s="127"/>
      <c r="I27" s="127"/>
      <c r="J27" s="127"/>
      <c r="K27" s="127"/>
      <c r="L27" s="127"/>
      <c r="M27" s="127"/>
      <c r="N27" s="127"/>
    </row>
    <row r="28" spans="1:14" s="109" customFormat="1" ht="25.5" customHeight="1" x14ac:dyDescent="0.25">
      <c r="A28" s="235"/>
      <c r="B28" s="235"/>
      <c r="C28" s="235"/>
      <c r="D28" s="235"/>
      <c r="E28" s="235"/>
    </row>
    <row r="29" spans="1:14" s="109" customFormat="1" ht="25.5" customHeight="1" x14ac:dyDescent="0.25"/>
    <row r="30" spans="1:14" s="109" customFormat="1" ht="25.5" customHeight="1" x14ac:dyDescent="0.25"/>
    <row r="31" spans="1:14" ht="30" customHeight="1" x14ac:dyDescent="0.25">
      <c r="E31" s="57"/>
      <c r="F31" s="57"/>
      <c r="G31" s="57"/>
    </row>
    <row r="32" spans="1:14" ht="32.25" customHeight="1" x14ac:dyDescent="0.25">
      <c r="E32" s="57"/>
      <c r="F32" s="57"/>
      <c r="G32" s="57"/>
      <c r="J32" s="57"/>
      <c r="K32" s="57"/>
    </row>
    <row r="33" spans="5:11" ht="32.25" customHeight="1" x14ac:dyDescent="0.25">
      <c r="E33" s="57"/>
      <c r="F33" s="57"/>
      <c r="G33" s="57"/>
      <c r="J33" s="57"/>
      <c r="K33" s="57"/>
    </row>
  </sheetData>
  <mergeCells count="2">
    <mergeCell ref="A4:E4"/>
    <mergeCell ref="B13:C13"/>
  </mergeCells>
  <phoneticPr fontId="29" type="noConversion"/>
  <pageMargins left="1.23" right="0.36" top="0.64783653846153799" bottom="0.75" header="0.3" footer="0.3"/>
  <pageSetup scale="6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5602" r:id="rId4">
          <objectPr defaultSize="0" autoPict="0" r:id="rId5">
            <anchor moveWithCells="1" sizeWithCells="1">
              <from>
                <xdr:col>2</xdr:col>
                <xdr:colOff>304800</xdr:colOff>
                <xdr:row>0</xdr:row>
                <xdr:rowOff>104775</xdr:rowOff>
              </from>
              <to>
                <xdr:col>2</xdr:col>
                <xdr:colOff>1343025</xdr:colOff>
                <xdr:row>2</xdr:row>
                <xdr:rowOff>342900</xdr:rowOff>
              </to>
            </anchor>
          </objectPr>
        </oleObject>
      </mc:Choice>
      <mc:Fallback>
        <oleObject progId="Word.Picture.8" shapeId="25602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6"/>
  <sheetViews>
    <sheetView workbookViewId="0">
      <selection sqref="A1:E26"/>
    </sheetView>
  </sheetViews>
  <sheetFormatPr baseColWidth="10" defaultRowHeight="15" x14ac:dyDescent="0.25"/>
  <cols>
    <col min="1" max="1" width="31" customWidth="1"/>
    <col min="2" max="2" width="31.42578125" customWidth="1"/>
    <col min="3" max="3" width="29.140625" customWidth="1"/>
    <col min="4" max="4" width="23.140625" customWidth="1"/>
  </cols>
  <sheetData>
    <row r="1" spans="1:14" s="5" customFormat="1" ht="28.5" customHeight="1" x14ac:dyDescent="0.25">
      <c r="A1" s="206"/>
      <c r="B1" s="206"/>
      <c r="C1" s="206"/>
      <c r="D1" s="206"/>
      <c r="E1" s="206"/>
    </row>
    <row r="2" spans="1:14" s="5" customFormat="1" ht="28.5" customHeight="1" x14ac:dyDescent="0.25">
      <c r="A2" s="206"/>
      <c r="B2" s="206"/>
      <c r="C2" s="206"/>
      <c r="D2" s="206"/>
      <c r="E2" s="206"/>
    </row>
    <row r="3" spans="1:14" s="5" customFormat="1" ht="30.75" customHeight="1" x14ac:dyDescent="0.3">
      <c r="A3" s="207"/>
      <c r="B3" s="208"/>
      <c r="C3" s="209"/>
      <c r="D3" s="210"/>
      <c r="E3" s="211"/>
      <c r="F3" s="115"/>
      <c r="G3" s="116"/>
      <c r="H3" s="114"/>
      <c r="I3" s="114"/>
      <c r="J3" s="117"/>
      <c r="K3" s="118"/>
      <c r="L3" s="119"/>
      <c r="M3" s="114"/>
      <c r="N3" s="114"/>
    </row>
    <row r="4" spans="1:14" s="5" customFormat="1" ht="30.75" customHeight="1" x14ac:dyDescent="0.25">
      <c r="A4" s="428" t="s">
        <v>0</v>
      </c>
      <c r="B4" s="428"/>
      <c r="C4" s="428"/>
      <c r="D4" s="428"/>
      <c r="E4" s="428"/>
      <c r="F4" s="123"/>
      <c r="G4" s="124"/>
      <c r="H4" s="38"/>
      <c r="I4" s="38"/>
      <c r="J4" s="121"/>
      <c r="K4" s="125"/>
      <c r="L4" s="126"/>
      <c r="M4" s="38"/>
      <c r="N4" s="38"/>
    </row>
    <row r="5" spans="1:14" s="5" customFormat="1" ht="28.5" customHeight="1" x14ac:dyDescent="0.25">
      <c r="A5" s="206"/>
      <c r="B5" s="238"/>
      <c r="C5" s="238"/>
      <c r="D5" s="238"/>
      <c r="E5" s="238"/>
      <c r="F5" s="236"/>
      <c r="G5" s="236"/>
      <c r="H5" s="236"/>
      <c r="I5" s="236"/>
      <c r="J5" s="236"/>
      <c r="K5" s="236"/>
      <c r="L5" s="236"/>
      <c r="M5" s="236"/>
      <c r="N5" s="236"/>
    </row>
    <row r="6" spans="1:14" s="5" customFormat="1" ht="30.75" customHeight="1" x14ac:dyDescent="0.35">
      <c r="A6" s="213"/>
      <c r="B6" s="206"/>
      <c r="C6" s="214"/>
      <c r="D6" s="214"/>
      <c r="E6" s="215"/>
    </row>
    <row r="7" spans="1:14" s="109" customFormat="1" ht="30.75" customHeight="1" x14ac:dyDescent="0.3">
      <c r="A7" s="216" t="s">
        <v>21</v>
      </c>
      <c r="B7" s="217">
        <v>15986924.17</v>
      </c>
      <c r="C7" s="218"/>
      <c r="D7" s="216"/>
      <c r="E7" s="219"/>
      <c r="F7" s="127"/>
      <c r="G7" s="127"/>
      <c r="H7" s="127"/>
      <c r="I7" s="127"/>
      <c r="J7" s="127"/>
      <c r="K7" s="127"/>
      <c r="L7" s="127"/>
      <c r="M7" s="127"/>
      <c r="N7" s="127"/>
    </row>
    <row r="8" spans="1:14" s="109" customFormat="1" ht="30.75" customHeight="1" x14ac:dyDescent="0.3">
      <c r="A8" s="216" t="s">
        <v>22</v>
      </c>
      <c r="B8" s="220"/>
      <c r="C8" s="218"/>
      <c r="D8" s="216"/>
      <c r="E8" s="219"/>
      <c r="F8" s="127"/>
      <c r="G8" s="127"/>
      <c r="H8" s="127"/>
      <c r="I8" s="127"/>
      <c r="J8" s="127"/>
      <c r="K8" s="127"/>
      <c r="L8" s="127"/>
      <c r="M8" s="127"/>
      <c r="N8" s="127"/>
    </row>
    <row r="9" spans="1:14" s="109" customFormat="1" ht="30.75" customHeight="1" x14ac:dyDescent="0.3">
      <c r="A9" s="216" t="s">
        <v>23</v>
      </c>
      <c r="B9" s="217">
        <v>14608484.59</v>
      </c>
      <c r="C9" s="218"/>
      <c r="D9" s="218"/>
      <c r="E9" s="219"/>
      <c r="F9" s="127"/>
      <c r="G9" s="127"/>
      <c r="H9" s="127"/>
      <c r="I9" s="127"/>
      <c r="J9" s="127"/>
      <c r="K9" s="127"/>
      <c r="L9" s="127"/>
      <c r="M9" s="127"/>
      <c r="N9" s="127"/>
    </row>
    <row r="10" spans="1:14" s="109" customFormat="1" ht="44.25" customHeight="1" x14ac:dyDescent="0.3">
      <c r="A10" s="216" t="s">
        <v>24</v>
      </c>
      <c r="B10" s="220">
        <f>B7-B9</f>
        <v>1378439.58</v>
      </c>
      <c r="C10" s="216"/>
      <c r="D10" s="216"/>
      <c r="E10" s="219"/>
      <c r="F10" s="127"/>
      <c r="G10" s="127"/>
      <c r="H10" s="127"/>
      <c r="I10" s="127"/>
      <c r="J10" s="127"/>
      <c r="K10" s="127"/>
      <c r="L10" s="127"/>
      <c r="M10" s="127"/>
      <c r="N10" s="127"/>
    </row>
    <row r="11" spans="1:14" s="109" customFormat="1" ht="30.75" customHeight="1" x14ac:dyDescent="0.25">
      <c r="A11" s="216"/>
      <c r="B11" s="216"/>
      <c r="C11" s="216"/>
      <c r="D11" s="221"/>
      <c r="E11" s="219"/>
      <c r="F11" s="127"/>
      <c r="G11" s="127"/>
      <c r="H11" s="127"/>
      <c r="I11" s="127"/>
      <c r="J11" s="127"/>
      <c r="K11" s="127"/>
      <c r="L11" s="127"/>
      <c r="M11" s="127"/>
      <c r="N11" s="127"/>
    </row>
    <row r="12" spans="1:14" s="109" customFormat="1" ht="30.75" customHeight="1" x14ac:dyDescent="0.25">
      <c r="A12" s="222"/>
      <c r="B12" s="216"/>
      <c r="C12" s="4"/>
      <c r="D12" s="4"/>
      <c r="E12" s="219"/>
      <c r="F12" s="127"/>
      <c r="G12" s="127"/>
      <c r="H12" s="127"/>
      <c r="I12" s="127"/>
      <c r="J12" s="127"/>
      <c r="K12" s="127"/>
      <c r="L12" s="127"/>
      <c r="M12" s="127"/>
      <c r="N12" s="127"/>
    </row>
    <row r="13" spans="1:14" s="109" customFormat="1" ht="65.25" customHeight="1" x14ac:dyDescent="0.3">
      <c r="A13" s="216" t="s">
        <v>25</v>
      </c>
      <c r="B13" s="429" t="s">
        <v>314</v>
      </c>
      <c r="C13" s="429"/>
      <c r="D13" s="4"/>
      <c r="E13" s="219"/>
      <c r="F13" s="127"/>
      <c r="G13" s="127"/>
      <c r="H13" s="127"/>
      <c r="I13" s="127"/>
      <c r="J13" s="127"/>
      <c r="K13" s="127"/>
      <c r="L13" s="127"/>
      <c r="M13" s="127"/>
      <c r="N13" s="127"/>
    </row>
    <row r="14" spans="1:14" s="109" customFormat="1" ht="28.5" customHeight="1" x14ac:dyDescent="0.25">
      <c r="A14" s="216"/>
      <c r="B14" s="4"/>
      <c r="C14" s="4"/>
      <c r="D14" s="4"/>
      <c r="E14" s="219"/>
      <c r="F14" s="127"/>
      <c r="G14" s="127"/>
      <c r="H14" s="127"/>
      <c r="I14" s="127"/>
      <c r="J14" s="127"/>
      <c r="K14" s="127"/>
      <c r="L14" s="127"/>
      <c r="M14" s="127"/>
      <c r="N14" s="127"/>
    </row>
    <row r="15" spans="1:14" s="109" customFormat="1" ht="28.5" customHeight="1" x14ac:dyDescent="0.25">
      <c r="A15" s="216"/>
      <c r="B15" s="4"/>
      <c r="C15" s="4"/>
      <c r="D15" s="4"/>
      <c r="E15" s="219"/>
      <c r="F15" s="127"/>
      <c r="G15" s="127"/>
      <c r="H15" s="127"/>
      <c r="I15" s="127"/>
      <c r="J15" s="127"/>
      <c r="K15" s="127"/>
      <c r="L15" s="127"/>
      <c r="M15" s="127"/>
      <c r="N15" s="127"/>
    </row>
    <row r="16" spans="1:14" s="109" customFormat="1" ht="28.5" customHeight="1" x14ac:dyDescent="0.25">
      <c r="A16" s="216"/>
      <c r="B16" s="216"/>
      <c r="C16" s="4"/>
      <c r="D16" s="4"/>
      <c r="E16" s="219"/>
      <c r="F16" s="127"/>
      <c r="G16" s="127"/>
      <c r="H16" s="127"/>
      <c r="I16" s="127"/>
      <c r="J16" s="127"/>
      <c r="K16" s="127"/>
      <c r="L16" s="127"/>
      <c r="M16" s="127"/>
      <c r="N16" s="127"/>
    </row>
    <row r="17" spans="1:14" s="109" customFormat="1" ht="34.5" customHeight="1" x14ac:dyDescent="0.3">
      <c r="A17" s="223" t="s">
        <v>26</v>
      </c>
      <c r="B17" s="224"/>
      <c r="C17" s="224"/>
      <c r="D17" s="216"/>
      <c r="E17" s="219"/>
      <c r="F17" s="127"/>
      <c r="G17" s="127"/>
      <c r="H17" s="127"/>
      <c r="I17" s="127"/>
      <c r="J17" s="127"/>
      <c r="K17" s="127"/>
      <c r="L17" s="127"/>
      <c r="M17" s="127"/>
      <c r="N17" s="127"/>
    </row>
    <row r="18" spans="1:14" s="109" customFormat="1" ht="31.5" customHeight="1" x14ac:dyDescent="0.25">
      <c r="A18" s="216"/>
      <c r="B18" s="216"/>
      <c r="C18" s="216"/>
      <c r="D18" s="216"/>
      <c r="E18" s="219"/>
      <c r="F18" s="127"/>
      <c r="G18" s="127"/>
      <c r="H18" s="127"/>
      <c r="I18" s="127"/>
      <c r="J18" s="127"/>
      <c r="K18" s="127"/>
      <c r="L18" s="127"/>
      <c r="M18" s="127"/>
      <c r="N18" s="127"/>
    </row>
    <row r="19" spans="1:14" s="109" customFormat="1" ht="31.5" customHeight="1" x14ac:dyDescent="0.3">
      <c r="A19" s="225" t="s">
        <v>27</v>
      </c>
      <c r="B19" s="226">
        <v>4207943.99</v>
      </c>
      <c r="C19" s="225" t="s">
        <v>28</v>
      </c>
      <c r="D19" s="226">
        <v>575981.56999999995</v>
      </c>
      <c r="E19" s="227"/>
      <c r="F19" s="127"/>
      <c r="G19" s="127"/>
      <c r="H19" s="127"/>
      <c r="I19" s="127"/>
      <c r="J19" s="127"/>
      <c r="K19" s="127"/>
      <c r="L19" s="127"/>
      <c r="M19" s="127"/>
      <c r="N19" s="127"/>
    </row>
    <row r="20" spans="1:14" s="109" customFormat="1" ht="31.5" customHeight="1" x14ac:dyDescent="0.3">
      <c r="A20" s="225"/>
      <c r="B20" s="220"/>
      <c r="C20" s="225"/>
      <c r="D20" s="226"/>
      <c r="E20" s="228"/>
      <c r="F20" s="127"/>
      <c r="G20" s="127"/>
      <c r="H20" s="127"/>
      <c r="I20" s="127"/>
      <c r="J20" s="127"/>
      <c r="K20" s="127"/>
      <c r="L20" s="127"/>
      <c r="M20" s="127"/>
      <c r="N20" s="127"/>
    </row>
    <row r="21" spans="1:14" s="109" customFormat="1" ht="31.5" customHeight="1" x14ac:dyDescent="0.3">
      <c r="A21" s="225" t="s">
        <v>29</v>
      </c>
      <c r="B21" s="226">
        <v>2215582.81</v>
      </c>
      <c r="C21" s="225" t="s">
        <v>30</v>
      </c>
      <c r="D21" s="226">
        <v>4391600</v>
      </c>
      <c r="E21" s="229"/>
      <c r="F21" s="127"/>
      <c r="G21" s="127"/>
      <c r="H21" s="127"/>
      <c r="I21" s="127"/>
      <c r="J21" s="127"/>
      <c r="K21" s="127"/>
      <c r="L21" s="127"/>
      <c r="M21" s="127"/>
      <c r="N21" s="127"/>
    </row>
    <row r="22" spans="1:14" s="109" customFormat="1" ht="31.5" customHeight="1" x14ac:dyDescent="0.3">
      <c r="A22" s="225"/>
      <c r="B22" s="225"/>
      <c r="C22" s="225"/>
      <c r="D22" s="225"/>
      <c r="E22" s="227"/>
      <c r="F22" s="127"/>
      <c r="G22" s="127"/>
      <c r="H22" s="127"/>
      <c r="I22" s="127"/>
      <c r="J22" s="127"/>
      <c r="K22" s="127"/>
      <c r="L22" s="127"/>
      <c r="M22" s="127"/>
      <c r="N22" s="127"/>
    </row>
    <row r="23" spans="1:14" s="109" customFormat="1" ht="31.5" customHeight="1" x14ac:dyDescent="0.3">
      <c r="A23" s="225" t="s">
        <v>31</v>
      </c>
      <c r="B23" s="220">
        <v>4595815.8</v>
      </c>
      <c r="C23" s="226"/>
      <c r="D23" s="225"/>
      <c r="E23" s="219"/>
      <c r="F23" s="127"/>
      <c r="G23" s="127"/>
      <c r="H23" s="127"/>
      <c r="I23" s="127"/>
      <c r="J23" s="127"/>
      <c r="K23" s="127"/>
      <c r="L23" s="127"/>
      <c r="M23" s="127"/>
      <c r="N23" s="127"/>
    </row>
    <row r="24" spans="1:14" s="109" customFormat="1" ht="36" customHeight="1" thickBot="1" x14ac:dyDescent="0.35">
      <c r="A24" s="225"/>
      <c r="B24" s="230" t="s">
        <v>32</v>
      </c>
      <c r="C24" s="231">
        <f>B19+D19+B21+B23+D21</f>
        <v>15986924.170000002</v>
      </c>
      <c r="D24" s="217"/>
      <c r="E24" s="227"/>
      <c r="F24" s="127"/>
      <c r="G24" s="127"/>
      <c r="H24" s="127"/>
      <c r="I24" s="127"/>
      <c r="J24" s="127"/>
      <c r="K24" s="127"/>
      <c r="L24" s="127"/>
      <c r="M24" s="127"/>
      <c r="N24" s="127"/>
    </row>
    <row r="25" spans="1:14" s="109" customFormat="1" ht="36" customHeight="1" thickTop="1" x14ac:dyDescent="0.3">
      <c r="A25" s="232"/>
      <c r="B25" s="225"/>
      <c r="C25" s="217"/>
      <c r="D25" s="217"/>
      <c r="E25" s="219"/>
      <c r="F25" s="127"/>
      <c r="G25" s="127"/>
      <c r="H25" s="127"/>
      <c r="I25" s="127"/>
      <c r="J25" s="127"/>
      <c r="K25" s="127"/>
      <c r="L25" s="127"/>
      <c r="M25" s="127"/>
      <c r="N25" s="127"/>
    </row>
    <row r="26" spans="1:14" s="109" customFormat="1" ht="36" customHeight="1" x14ac:dyDescent="0.25">
      <c r="A26" s="216"/>
      <c r="B26" s="216"/>
      <c r="C26" s="233"/>
      <c r="D26" s="216"/>
      <c r="E26" s="219"/>
      <c r="F26" s="127"/>
      <c r="G26" s="127"/>
      <c r="H26" s="127"/>
      <c r="I26" s="127"/>
      <c r="J26" s="127"/>
      <c r="K26" s="127"/>
      <c r="L26" s="127"/>
      <c r="M26" s="127"/>
      <c r="N26" s="127"/>
    </row>
  </sheetData>
  <mergeCells count="2">
    <mergeCell ref="A4:E4"/>
    <mergeCell ref="B13:C13"/>
  </mergeCells>
  <pageMargins left="0.7" right="0.7" top="0.75" bottom="0.75" header="0.3" footer="0.3"/>
  <pageSetup paperSize="9" scale="7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3009" r:id="rId4">
          <objectPr defaultSize="0" autoPict="0" r:id="rId5">
            <anchor moveWithCells="1" sizeWithCells="1">
              <from>
                <xdr:col>2</xdr:col>
                <xdr:colOff>304800</xdr:colOff>
                <xdr:row>0</xdr:row>
                <xdr:rowOff>104775</xdr:rowOff>
              </from>
              <to>
                <xdr:col>2</xdr:col>
                <xdr:colOff>1343025</xdr:colOff>
                <xdr:row>2</xdr:row>
                <xdr:rowOff>342900</xdr:rowOff>
              </to>
            </anchor>
          </objectPr>
        </oleObject>
      </mc:Choice>
      <mc:Fallback>
        <oleObject progId="Word.Picture.8" shapeId="4300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17"/>
  <sheetViews>
    <sheetView topLeftCell="A112" workbookViewId="0">
      <selection sqref="A1:N117"/>
    </sheetView>
  </sheetViews>
  <sheetFormatPr baseColWidth="10" defaultRowHeight="15" x14ac:dyDescent="0.25"/>
  <cols>
    <col min="1" max="1" width="11.42578125" style="5"/>
    <col min="2" max="2" width="18.5703125" style="5" customWidth="1"/>
    <col min="3" max="3" width="32.7109375" style="5" customWidth="1"/>
    <col min="4" max="4" width="15.28515625" style="5" customWidth="1"/>
    <col min="5" max="5" width="6.42578125" style="5" customWidth="1"/>
    <col min="6" max="7" width="11.42578125" style="5"/>
    <col min="8" max="8" width="6.42578125" style="5" customWidth="1"/>
    <col min="9" max="9" width="6.140625" style="5" customWidth="1"/>
    <col min="10" max="10" width="15.7109375" style="5" customWidth="1"/>
    <col min="11" max="11" width="8.7109375" style="5" customWidth="1"/>
    <col min="12" max="12" width="24.85546875" style="5" customWidth="1"/>
    <col min="13" max="13" width="15.28515625" style="5" customWidth="1"/>
    <col min="14" max="16384" width="11.42578125" style="5"/>
  </cols>
  <sheetData>
    <row r="1" spans="1:15" ht="18.75" x14ac:dyDescent="0.3">
      <c r="A1" s="110"/>
      <c r="B1" s="111"/>
      <c r="C1" s="112"/>
      <c r="D1" s="113"/>
      <c r="E1" s="114"/>
      <c r="F1" s="115"/>
      <c r="G1" s="116"/>
      <c r="H1" s="114"/>
      <c r="I1" s="114"/>
      <c r="J1" s="117"/>
      <c r="K1" s="118"/>
      <c r="L1" s="119"/>
      <c r="M1" s="114"/>
      <c r="N1" s="114"/>
    </row>
    <row r="2" spans="1:15" ht="18.75" x14ac:dyDescent="0.25">
      <c r="A2" s="10"/>
      <c r="B2" s="120"/>
      <c r="C2" s="121"/>
      <c r="D2" s="122"/>
      <c r="E2" s="38"/>
      <c r="F2" s="123"/>
      <c r="G2" s="124"/>
      <c r="H2" s="38"/>
      <c r="I2" s="38"/>
      <c r="J2" s="121"/>
      <c r="K2" s="125"/>
      <c r="L2" s="126"/>
      <c r="M2" s="38"/>
      <c r="N2" s="38"/>
    </row>
    <row r="3" spans="1:15" ht="22.5" x14ac:dyDescent="0.25">
      <c r="A3" s="419" t="s">
        <v>0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</row>
    <row r="4" spans="1:15" ht="22.5" x14ac:dyDescent="0.25">
      <c r="A4" s="250"/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</row>
    <row r="6" spans="1:15" ht="18.75" x14ac:dyDescent="0.25">
      <c r="A6" s="10" t="s">
        <v>264</v>
      </c>
      <c r="B6" s="17"/>
      <c r="C6" s="36"/>
      <c r="D6" s="37"/>
      <c r="E6" s="38"/>
      <c r="F6" s="18"/>
      <c r="G6" s="38"/>
      <c r="H6" s="38"/>
      <c r="I6" s="38"/>
      <c r="J6" s="61"/>
      <c r="K6" s="19"/>
      <c r="L6" s="20"/>
      <c r="M6" s="21"/>
      <c r="N6" s="21"/>
    </row>
    <row r="7" spans="1:15" ht="18.75" x14ac:dyDescent="0.25">
      <c r="A7" s="10"/>
      <c r="B7" s="17"/>
      <c r="C7" s="36"/>
      <c r="D7" s="37"/>
      <c r="E7" s="38"/>
      <c r="F7" s="18"/>
      <c r="G7" s="38"/>
      <c r="H7" s="38"/>
      <c r="I7" s="38"/>
      <c r="J7" s="61"/>
      <c r="K7" s="19"/>
      <c r="L7" s="20"/>
      <c r="M7" s="21"/>
      <c r="N7" s="21"/>
    </row>
    <row r="8" spans="1:15" ht="18.75" x14ac:dyDescent="0.25">
      <c r="A8" s="12"/>
      <c r="B8" s="22" t="s">
        <v>187</v>
      </c>
      <c r="C8" s="15"/>
      <c r="D8" s="35"/>
      <c r="E8" s="13"/>
      <c r="F8" s="14"/>
      <c r="G8" s="40"/>
      <c r="H8" s="420"/>
      <c r="I8" s="420"/>
      <c r="J8" s="59"/>
      <c r="K8" s="16"/>
      <c r="L8" s="70"/>
      <c r="M8" s="13"/>
      <c r="N8" s="13"/>
    </row>
    <row r="9" spans="1:15" ht="39" x14ac:dyDescent="0.25">
      <c r="A9" s="129" t="s">
        <v>1</v>
      </c>
      <c r="B9" s="80" t="s">
        <v>2</v>
      </c>
      <c r="C9" s="80" t="s">
        <v>3</v>
      </c>
      <c r="D9" s="130" t="s">
        <v>195</v>
      </c>
      <c r="E9" s="80" t="s">
        <v>5</v>
      </c>
      <c r="F9" s="131" t="s">
        <v>6</v>
      </c>
      <c r="G9" s="80" t="s">
        <v>7</v>
      </c>
      <c r="H9" s="129" t="s">
        <v>8</v>
      </c>
      <c r="I9" s="80" t="s">
        <v>10</v>
      </c>
      <c r="J9" s="132" t="s">
        <v>9</v>
      </c>
      <c r="K9" s="80" t="s">
        <v>13</v>
      </c>
      <c r="L9" s="80" t="s">
        <v>14</v>
      </c>
      <c r="M9" s="129" t="s">
        <v>196</v>
      </c>
      <c r="N9" s="80" t="s">
        <v>16</v>
      </c>
      <c r="O9" s="133"/>
    </row>
    <row r="10" spans="1:15" ht="27.75" customHeight="1" x14ac:dyDescent="0.25">
      <c r="A10" s="134" t="s">
        <v>70</v>
      </c>
      <c r="B10" s="135" t="s">
        <v>62</v>
      </c>
      <c r="C10" s="135" t="s">
        <v>60</v>
      </c>
      <c r="D10" s="175">
        <v>94985.1</v>
      </c>
      <c r="E10" s="136" t="s">
        <v>44</v>
      </c>
      <c r="F10" s="137">
        <v>43822</v>
      </c>
      <c r="G10" s="138">
        <v>43822</v>
      </c>
      <c r="H10" s="136"/>
      <c r="I10" s="139"/>
      <c r="J10" s="175">
        <f t="shared" ref="J10:J52" si="0">D10-H10</f>
        <v>94985.1</v>
      </c>
      <c r="K10" s="136" t="s">
        <v>19</v>
      </c>
      <c r="L10" s="140" t="s">
        <v>20</v>
      </c>
      <c r="M10" s="175">
        <v>94985.1</v>
      </c>
      <c r="N10" s="141" t="s">
        <v>311</v>
      </c>
      <c r="O10" s="133"/>
    </row>
    <row r="11" spans="1:15" ht="27.75" customHeight="1" x14ac:dyDescent="0.25">
      <c r="A11" s="134" t="s">
        <v>69</v>
      </c>
      <c r="B11" s="135" t="s">
        <v>62</v>
      </c>
      <c r="C11" s="135" t="s">
        <v>60</v>
      </c>
      <c r="D11" s="175">
        <v>250974.9</v>
      </c>
      <c r="E11" s="136" t="s">
        <v>44</v>
      </c>
      <c r="F11" s="137">
        <v>43822</v>
      </c>
      <c r="G11" s="138">
        <v>43822</v>
      </c>
      <c r="H11" s="136"/>
      <c r="I11" s="139"/>
      <c r="J11" s="175">
        <f t="shared" si="0"/>
        <v>250974.9</v>
      </c>
      <c r="K11" s="136" t="s">
        <v>19</v>
      </c>
      <c r="L11" s="140" t="s">
        <v>20</v>
      </c>
      <c r="M11" s="175">
        <v>250974.9</v>
      </c>
      <c r="N11" s="141" t="s">
        <v>311</v>
      </c>
      <c r="O11" s="133"/>
    </row>
    <row r="12" spans="1:15" ht="27.75" customHeight="1" x14ac:dyDescent="0.25">
      <c r="A12" s="134" t="s">
        <v>68</v>
      </c>
      <c r="B12" s="135" t="s">
        <v>62</v>
      </c>
      <c r="C12" s="135" t="s">
        <v>60</v>
      </c>
      <c r="D12" s="175">
        <v>125047.8</v>
      </c>
      <c r="E12" s="136" t="s">
        <v>44</v>
      </c>
      <c r="F12" s="137">
        <v>43825</v>
      </c>
      <c r="G12" s="138">
        <v>43825</v>
      </c>
      <c r="H12" s="136"/>
      <c r="I12" s="139"/>
      <c r="J12" s="175">
        <f t="shared" si="0"/>
        <v>125047.8</v>
      </c>
      <c r="K12" s="136" t="s">
        <v>19</v>
      </c>
      <c r="L12" s="140" t="s">
        <v>20</v>
      </c>
      <c r="M12" s="175">
        <v>125047.8</v>
      </c>
      <c r="N12" s="141" t="s">
        <v>311</v>
      </c>
      <c r="O12" s="133"/>
    </row>
    <row r="13" spans="1:15" ht="27.75" customHeight="1" x14ac:dyDescent="0.25">
      <c r="A13" s="134" t="s">
        <v>67</v>
      </c>
      <c r="B13" s="135" t="s">
        <v>62</v>
      </c>
      <c r="C13" s="135" t="s">
        <v>60</v>
      </c>
      <c r="D13" s="175">
        <v>15598.98</v>
      </c>
      <c r="E13" s="136" t="s">
        <v>44</v>
      </c>
      <c r="F13" s="137">
        <v>43826</v>
      </c>
      <c r="G13" s="138">
        <v>43826</v>
      </c>
      <c r="H13" s="136"/>
      <c r="I13" s="139"/>
      <c r="J13" s="175">
        <f t="shared" si="0"/>
        <v>15598.98</v>
      </c>
      <c r="K13" s="136" t="s">
        <v>19</v>
      </c>
      <c r="L13" s="140" t="s">
        <v>20</v>
      </c>
      <c r="M13" s="175">
        <v>15598.98</v>
      </c>
      <c r="N13" s="141" t="s">
        <v>311</v>
      </c>
      <c r="O13" s="133"/>
    </row>
    <row r="14" spans="1:15" ht="27.75" customHeight="1" x14ac:dyDescent="0.25">
      <c r="A14" s="134" t="s">
        <v>66</v>
      </c>
      <c r="B14" s="135" t="s">
        <v>62</v>
      </c>
      <c r="C14" s="135" t="s">
        <v>60</v>
      </c>
      <c r="D14" s="175">
        <v>227642.18</v>
      </c>
      <c r="E14" s="136" t="s">
        <v>44</v>
      </c>
      <c r="F14" s="137">
        <v>43850</v>
      </c>
      <c r="G14" s="138">
        <v>43850</v>
      </c>
      <c r="H14" s="136"/>
      <c r="I14" s="139"/>
      <c r="J14" s="175">
        <f t="shared" si="0"/>
        <v>227642.18</v>
      </c>
      <c r="K14" s="136" t="s">
        <v>19</v>
      </c>
      <c r="L14" s="140" t="s">
        <v>20</v>
      </c>
      <c r="M14" s="175">
        <v>227642.18</v>
      </c>
      <c r="N14" s="141" t="s">
        <v>311</v>
      </c>
      <c r="O14" s="133"/>
    </row>
    <row r="15" spans="1:15" ht="27.75" customHeight="1" x14ac:dyDescent="0.25">
      <c r="A15" s="134" t="s">
        <v>65</v>
      </c>
      <c r="B15" s="135" t="s">
        <v>62</v>
      </c>
      <c r="C15" s="135" t="s">
        <v>60</v>
      </c>
      <c r="D15" s="175">
        <v>81717.3</v>
      </c>
      <c r="E15" s="136" t="s">
        <v>44</v>
      </c>
      <c r="F15" s="137">
        <v>43850</v>
      </c>
      <c r="G15" s="138">
        <v>43850</v>
      </c>
      <c r="H15" s="136"/>
      <c r="I15" s="139"/>
      <c r="J15" s="175">
        <f t="shared" si="0"/>
        <v>81717.3</v>
      </c>
      <c r="K15" s="136" t="s">
        <v>19</v>
      </c>
      <c r="L15" s="140" t="s">
        <v>20</v>
      </c>
      <c r="M15" s="175">
        <v>81717.3</v>
      </c>
      <c r="N15" s="141" t="s">
        <v>311</v>
      </c>
      <c r="O15" s="133"/>
    </row>
    <row r="16" spans="1:15" ht="27.75" customHeight="1" x14ac:dyDescent="0.25">
      <c r="A16" s="134" t="s">
        <v>33</v>
      </c>
      <c r="B16" s="135" t="s">
        <v>62</v>
      </c>
      <c r="C16" s="135" t="s">
        <v>60</v>
      </c>
      <c r="D16" s="175">
        <v>332692.2</v>
      </c>
      <c r="E16" s="136" t="s">
        <v>44</v>
      </c>
      <c r="F16" s="137">
        <v>43881</v>
      </c>
      <c r="G16" s="138">
        <v>43881</v>
      </c>
      <c r="H16" s="136"/>
      <c r="I16" s="139"/>
      <c r="J16" s="175">
        <f t="shared" si="0"/>
        <v>332692.2</v>
      </c>
      <c r="K16" s="136" t="s">
        <v>19</v>
      </c>
      <c r="L16" s="140" t="s">
        <v>20</v>
      </c>
      <c r="M16" s="175">
        <v>332692.2</v>
      </c>
      <c r="N16" s="141" t="s">
        <v>311</v>
      </c>
      <c r="O16" s="133"/>
    </row>
    <row r="17" spans="1:15" ht="25.5" customHeight="1" x14ac:dyDescent="0.25">
      <c r="A17" s="134" t="s">
        <v>63</v>
      </c>
      <c r="B17" s="135" t="s">
        <v>62</v>
      </c>
      <c r="C17" s="135" t="s">
        <v>60</v>
      </c>
      <c r="D17" s="175">
        <v>77994.899999999994</v>
      </c>
      <c r="E17" s="136" t="s">
        <v>44</v>
      </c>
      <c r="F17" s="137">
        <v>43882</v>
      </c>
      <c r="G17" s="138">
        <v>43882</v>
      </c>
      <c r="H17" s="136"/>
      <c r="I17" s="139"/>
      <c r="J17" s="175">
        <f t="shared" si="0"/>
        <v>77994.899999999994</v>
      </c>
      <c r="K17" s="136" t="s">
        <v>19</v>
      </c>
      <c r="L17" s="140" t="s">
        <v>20</v>
      </c>
      <c r="M17" s="175">
        <v>77994.899999999994</v>
      </c>
      <c r="N17" s="141" t="s">
        <v>311</v>
      </c>
      <c r="O17" s="133"/>
    </row>
    <row r="18" spans="1:15" ht="21.75" customHeight="1" x14ac:dyDescent="0.25">
      <c r="A18" s="134" t="s">
        <v>64</v>
      </c>
      <c r="B18" s="135" t="s">
        <v>62</v>
      </c>
      <c r="C18" s="135" t="s">
        <v>60</v>
      </c>
      <c r="D18" s="175">
        <v>786642.44</v>
      </c>
      <c r="E18" s="136" t="s">
        <v>44</v>
      </c>
      <c r="F18" s="137">
        <v>44048</v>
      </c>
      <c r="G18" s="138">
        <v>44048</v>
      </c>
      <c r="H18" s="136"/>
      <c r="I18" s="139"/>
      <c r="J18" s="175">
        <f t="shared" si="0"/>
        <v>786642.44</v>
      </c>
      <c r="K18" s="136" t="s">
        <v>19</v>
      </c>
      <c r="L18" s="140" t="s">
        <v>20</v>
      </c>
      <c r="M18" s="175">
        <v>786642.44</v>
      </c>
      <c r="N18" s="141" t="s">
        <v>311</v>
      </c>
      <c r="O18" s="133"/>
    </row>
    <row r="19" spans="1:15" ht="21.75" customHeight="1" x14ac:dyDescent="0.25">
      <c r="A19" s="134"/>
      <c r="B19" s="135"/>
      <c r="C19" s="203" t="s">
        <v>261</v>
      </c>
      <c r="D19" s="189">
        <f>SUM(D10:D18)</f>
        <v>1993295.7999999998</v>
      </c>
      <c r="E19" s="190"/>
      <c r="F19" s="191"/>
      <c r="G19" s="192"/>
      <c r="H19" s="190"/>
      <c r="I19" s="193"/>
      <c r="J19" s="189">
        <f>SUM(J10:J18)</f>
        <v>1993295.7999999998</v>
      </c>
      <c r="K19" s="190"/>
      <c r="L19" s="194"/>
      <c r="M19" s="189">
        <f>SUM(M10:M18)</f>
        <v>1993295.7999999998</v>
      </c>
      <c r="N19" s="141" t="s">
        <v>311</v>
      </c>
      <c r="O19" s="133"/>
    </row>
    <row r="20" spans="1:15" ht="15.75" customHeight="1" x14ac:dyDescent="0.25">
      <c r="A20" s="134"/>
      <c r="B20" s="135"/>
      <c r="C20" s="135"/>
      <c r="D20" s="189"/>
      <c r="E20" s="190"/>
      <c r="F20" s="191"/>
      <c r="G20" s="192"/>
      <c r="H20" s="190"/>
      <c r="I20" s="193"/>
      <c r="J20" s="189"/>
      <c r="K20" s="190"/>
      <c r="L20" s="194"/>
      <c r="M20" s="189"/>
      <c r="N20" s="141" t="s">
        <v>311</v>
      </c>
      <c r="O20" s="133"/>
    </row>
    <row r="21" spans="1:15" s="178" customFormat="1" ht="24.75" customHeight="1" x14ac:dyDescent="0.25">
      <c r="A21" s="134" t="s">
        <v>34</v>
      </c>
      <c r="B21" s="135" t="s">
        <v>36</v>
      </c>
      <c r="C21" s="135" t="s">
        <v>35</v>
      </c>
      <c r="D21" s="175">
        <v>250000</v>
      </c>
      <c r="E21" s="136" t="s">
        <v>44</v>
      </c>
      <c r="F21" s="137">
        <v>44169</v>
      </c>
      <c r="G21" s="138">
        <v>44169</v>
      </c>
      <c r="H21" s="136"/>
      <c r="I21" s="139"/>
      <c r="J21" s="175">
        <f t="shared" si="0"/>
        <v>250000</v>
      </c>
      <c r="K21" s="136" t="s">
        <v>37</v>
      </c>
      <c r="L21" s="140" t="s">
        <v>38</v>
      </c>
      <c r="M21" s="175">
        <v>150000</v>
      </c>
      <c r="N21" s="141" t="s">
        <v>311</v>
      </c>
      <c r="O21" s="179"/>
    </row>
    <row r="22" spans="1:15" ht="21.75" customHeight="1" x14ac:dyDescent="0.25">
      <c r="A22" s="134" t="s">
        <v>34</v>
      </c>
      <c r="B22" s="135" t="s">
        <v>36</v>
      </c>
      <c r="C22" s="135" t="s">
        <v>35</v>
      </c>
      <c r="D22" s="175">
        <v>0</v>
      </c>
      <c r="E22" s="136" t="s">
        <v>44</v>
      </c>
      <c r="F22" s="137">
        <v>44169</v>
      </c>
      <c r="G22" s="138">
        <v>44169</v>
      </c>
      <c r="H22" s="136"/>
      <c r="I22" s="139"/>
      <c r="J22" s="175">
        <f t="shared" si="0"/>
        <v>0</v>
      </c>
      <c r="K22" s="136" t="s">
        <v>39</v>
      </c>
      <c r="L22" s="140" t="s">
        <v>40</v>
      </c>
      <c r="M22" s="175">
        <v>100000</v>
      </c>
      <c r="N22" s="141" t="s">
        <v>311</v>
      </c>
      <c r="O22" s="179"/>
    </row>
    <row r="23" spans="1:15" s="178" customFormat="1" ht="25.5" customHeight="1" x14ac:dyDescent="0.25">
      <c r="A23" s="134" t="s">
        <v>41</v>
      </c>
      <c r="B23" s="135" t="s">
        <v>42</v>
      </c>
      <c r="C23" s="135" t="s">
        <v>43</v>
      </c>
      <c r="D23" s="175">
        <v>250000</v>
      </c>
      <c r="E23" s="136" t="s">
        <v>44</v>
      </c>
      <c r="F23" s="137">
        <v>43809</v>
      </c>
      <c r="G23" s="138">
        <v>43809</v>
      </c>
      <c r="H23" s="136"/>
      <c r="I23" s="139"/>
      <c r="J23" s="175">
        <f t="shared" si="0"/>
        <v>250000</v>
      </c>
      <c r="K23" s="136" t="s">
        <v>37</v>
      </c>
      <c r="L23" s="140" t="s">
        <v>38</v>
      </c>
      <c r="M23" s="175">
        <v>150000</v>
      </c>
      <c r="N23" s="141" t="s">
        <v>311</v>
      </c>
      <c r="O23" s="179"/>
    </row>
    <row r="24" spans="1:15" ht="35.25" customHeight="1" x14ac:dyDescent="0.25">
      <c r="A24" s="134" t="s">
        <v>41</v>
      </c>
      <c r="B24" s="135" t="s">
        <v>42</v>
      </c>
      <c r="C24" s="135" t="s">
        <v>43</v>
      </c>
      <c r="D24" s="175">
        <v>0</v>
      </c>
      <c r="E24" s="136" t="s">
        <v>44</v>
      </c>
      <c r="F24" s="137">
        <v>43809</v>
      </c>
      <c r="G24" s="138">
        <v>43809</v>
      </c>
      <c r="H24" s="136"/>
      <c r="I24" s="139"/>
      <c r="J24" s="175">
        <f t="shared" si="0"/>
        <v>0</v>
      </c>
      <c r="K24" s="136" t="s">
        <v>39</v>
      </c>
      <c r="L24" s="140" t="s">
        <v>40</v>
      </c>
      <c r="M24" s="175">
        <v>100000</v>
      </c>
      <c r="N24" s="141" t="s">
        <v>311</v>
      </c>
      <c r="O24" s="179"/>
    </row>
    <row r="25" spans="1:15" s="178" customFormat="1" ht="27" customHeight="1" x14ac:dyDescent="0.25">
      <c r="A25" s="134" t="s">
        <v>45</v>
      </c>
      <c r="B25" s="135" t="s">
        <v>42</v>
      </c>
      <c r="C25" s="135" t="s">
        <v>43</v>
      </c>
      <c r="D25" s="175">
        <v>50000</v>
      </c>
      <c r="E25" s="136" t="s">
        <v>44</v>
      </c>
      <c r="F25" s="137">
        <v>43822</v>
      </c>
      <c r="G25" s="138">
        <v>43822</v>
      </c>
      <c r="H25" s="136"/>
      <c r="I25" s="139"/>
      <c r="J25" s="175">
        <f t="shared" si="0"/>
        <v>50000</v>
      </c>
      <c r="K25" s="136" t="s">
        <v>37</v>
      </c>
      <c r="L25" s="140" t="s">
        <v>38</v>
      </c>
      <c r="M25" s="175">
        <v>30000</v>
      </c>
      <c r="N25" s="141" t="s">
        <v>311</v>
      </c>
      <c r="O25" s="179"/>
    </row>
    <row r="26" spans="1:15" ht="27.75" customHeight="1" x14ac:dyDescent="0.25">
      <c r="A26" s="134" t="s">
        <v>45</v>
      </c>
      <c r="B26" s="135" t="s">
        <v>42</v>
      </c>
      <c r="C26" s="135" t="s">
        <v>43</v>
      </c>
      <c r="D26" s="175">
        <v>0</v>
      </c>
      <c r="E26" s="136" t="s">
        <v>44</v>
      </c>
      <c r="F26" s="137">
        <v>43822</v>
      </c>
      <c r="G26" s="138">
        <v>43822</v>
      </c>
      <c r="H26" s="136"/>
      <c r="I26" s="139"/>
      <c r="J26" s="175">
        <f t="shared" si="0"/>
        <v>0</v>
      </c>
      <c r="K26" s="136" t="s">
        <v>39</v>
      </c>
      <c r="L26" s="140" t="s">
        <v>40</v>
      </c>
      <c r="M26" s="175">
        <v>20000</v>
      </c>
      <c r="N26" s="141" t="s">
        <v>311</v>
      </c>
      <c r="O26" s="179"/>
    </row>
    <row r="27" spans="1:15" s="178" customFormat="1" ht="25.5" customHeight="1" x14ac:dyDescent="0.25">
      <c r="A27" s="134" t="s">
        <v>46</v>
      </c>
      <c r="B27" s="135" t="s">
        <v>42</v>
      </c>
      <c r="C27" s="135" t="s">
        <v>43</v>
      </c>
      <c r="D27" s="175">
        <v>200000</v>
      </c>
      <c r="E27" s="136" t="s">
        <v>44</v>
      </c>
      <c r="F27" s="137">
        <v>43822</v>
      </c>
      <c r="G27" s="138">
        <v>43822</v>
      </c>
      <c r="H27" s="136"/>
      <c r="I27" s="139"/>
      <c r="J27" s="175">
        <f t="shared" si="0"/>
        <v>200000</v>
      </c>
      <c r="K27" s="136" t="s">
        <v>37</v>
      </c>
      <c r="L27" s="140" t="s">
        <v>38</v>
      </c>
      <c r="M27" s="175">
        <v>125000</v>
      </c>
      <c r="N27" s="141" t="s">
        <v>311</v>
      </c>
      <c r="O27" s="179"/>
    </row>
    <row r="28" spans="1:15" ht="27.75" customHeight="1" x14ac:dyDescent="0.25">
      <c r="A28" s="134" t="s">
        <v>46</v>
      </c>
      <c r="B28" s="135" t="s">
        <v>42</v>
      </c>
      <c r="C28" s="135" t="s">
        <v>43</v>
      </c>
      <c r="D28" s="175">
        <v>0</v>
      </c>
      <c r="E28" s="136" t="s">
        <v>44</v>
      </c>
      <c r="F28" s="137">
        <v>43822</v>
      </c>
      <c r="G28" s="138">
        <v>43822</v>
      </c>
      <c r="H28" s="136"/>
      <c r="I28" s="139"/>
      <c r="J28" s="175">
        <f t="shared" si="0"/>
        <v>0</v>
      </c>
      <c r="K28" s="136" t="s">
        <v>39</v>
      </c>
      <c r="L28" s="140" t="s">
        <v>40</v>
      </c>
      <c r="M28" s="175">
        <v>75000</v>
      </c>
      <c r="N28" s="141" t="s">
        <v>311</v>
      </c>
      <c r="O28" s="179"/>
    </row>
    <row r="29" spans="1:15" s="178" customFormat="1" ht="27" customHeight="1" x14ac:dyDescent="0.25">
      <c r="A29" s="134" t="s">
        <v>47</v>
      </c>
      <c r="B29" s="135" t="s">
        <v>42</v>
      </c>
      <c r="C29" s="135" t="s">
        <v>43</v>
      </c>
      <c r="D29" s="175">
        <v>200000</v>
      </c>
      <c r="E29" s="136" t="s">
        <v>44</v>
      </c>
      <c r="F29" s="137">
        <v>43837</v>
      </c>
      <c r="G29" s="138">
        <v>43837</v>
      </c>
      <c r="H29" s="136"/>
      <c r="I29" s="139"/>
      <c r="J29" s="175">
        <f t="shared" si="0"/>
        <v>200000</v>
      </c>
      <c r="K29" s="136" t="s">
        <v>39</v>
      </c>
      <c r="L29" s="140" t="s">
        <v>40</v>
      </c>
      <c r="M29" s="175">
        <v>125000</v>
      </c>
      <c r="N29" s="141" t="s">
        <v>311</v>
      </c>
      <c r="O29" s="179"/>
    </row>
    <row r="30" spans="1:15" ht="24.75" customHeight="1" x14ac:dyDescent="0.25">
      <c r="A30" s="134" t="s">
        <v>47</v>
      </c>
      <c r="B30" s="135" t="s">
        <v>42</v>
      </c>
      <c r="C30" s="135" t="s">
        <v>43</v>
      </c>
      <c r="D30" s="175">
        <v>0</v>
      </c>
      <c r="E30" s="136" t="s">
        <v>44</v>
      </c>
      <c r="F30" s="137">
        <v>43837</v>
      </c>
      <c r="G30" s="138">
        <v>43837</v>
      </c>
      <c r="H30" s="136"/>
      <c r="I30" s="139"/>
      <c r="J30" s="175">
        <f t="shared" si="0"/>
        <v>0</v>
      </c>
      <c r="K30" s="136" t="s">
        <v>39</v>
      </c>
      <c r="L30" s="140" t="s">
        <v>40</v>
      </c>
      <c r="M30" s="175">
        <v>75000</v>
      </c>
      <c r="N30" s="141" t="s">
        <v>311</v>
      </c>
      <c r="O30" s="179"/>
    </row>
    <row r="31" spans="1:15" s="178" customFormat="1" ht="27.75" customHeight="1" x14ac:dyDescent="0.25">
      <c r="A31" s="134" t="s">
        <v>48</v>
      </c>
      <c r="B31" s="135" t="s">
        <v>42</v>
      </c>
      <c r="C31" s="135" t="s">
        <v>43</v>
      </c>
      <c r="D31" s="175">
        <v>250000</v>
      </c>
      <c r="E31" s="136" t="s">
        <v>44</v>
      </c>
      <c r="F31" s="137">
        <v>43843</v>
      </c>
      <c r="G31" s="138">
        <v>43843</v>
      </c>
      <c r="H31" s="136"/>
      <c r="I31" s="139"/>
      <c r="J31" s="175">
        <f t="shared" si="0"/>
        <v>250000</v>
      </c>
      <c r="K31" s="136" t="s">
        <v>37</v>
      </c>
      <c r="L31" s="140" t="s">
        <v>38</v>
      </c>
      <c r="M31" s="175">
        <v>150000</v>
      </c>
      <c r="N31" s="141" t="s">
        <v>311</v>
      </c>
      <c r="O31" s="179"/>
    </row>
    <row r="32" spans="1:15" ht="25.5" customHeight="1" x14ac:dyDescent="0.25">
      <c r="A32" s="134" t="s">
        <v>48</v>
      </c>
      <c r="B32" s="135" t="s">
        <v>42</v>
      </c>
      <c r="C32" s="135" t="s">
        <v>43</v>
      </c>
      <c r="D32" s="175">
        <v>0</v>
      </c>
      <c r="E32" s="136" t="s">
        <v>44</v>
      </c>
      <c r="F32" s="137">
        <v>43843</v>
      </c>
      <c r="G32" s="138">
        <v>43843</v>
      </c>
      <c r="H32" s="136"/>
      <c r="I32" s="139"/>
      <c r="J32" s="175">
        <f t="shared" si="0"/>
        <v>0</v>
      </c>
      <c r="K32" s="136" t="s">
        <v>39</v>
      </c>
      <c r="L32" s="140" t="s">
        <v>40</v>
      </c>
      <c r="M32" s="175">
        <v>100000</v>
      </c>
      <c r="N32" s="141" t="s">
        <v>311</v>
      </c>
      <c r="O32" s="179"/>
    </row>
    <row r="33" spans="1:47" s="178" customFormat="1" ht="27.75" customHeight="1" x14ac:dyDescent="0.25">
      <c r="A33" s="134" t="s">
        <v>49</v>
      </c>
      <c r="B33" s="135" t="s">
        <v>42</v>
      </c>
      <c r="C33" s="135" t="s">
        <v>43</v>
      </c>
      <c r="D33" s="175">
        <v>200000</v>
      </c>
      <c r="E33" s="136" t="s">
        <v>44</v>
      </c>
      <c r="F33" s="137">
        <v>43852</v>
      </c>
      <c r="G33" s="138">
        <v>43852</v>
      </c>
      <c r="H33" s="136"/>
      <c r="I33" s="139"/>
      <c r="J33" s="175">
        <f t="shared" si="0"/>
        <v>200000</v>
      </c>
      <c r="K33" s="136" t="s">
        <v>37</v>
      </c>
      <c r="L33" s="140" t="s">
        <v>38</v>
      </c>
      <c r="M33" s="175">
        <v>125000</v>
      </c>
      <c r="N33" s="141" t="s">
        <v>311</v>
      </c>
      <c r="O33" s="179"/>
    </row>
    <row r="34" spans="1:47" ht="27.75" customHeight="1" x14ac:dyDescent="0.25">
      <c r="A34" s="134" t="s">
        <v>49</v>
      </c>
      <c r="B34" s="135" t="s">
        <v>42</v>
      </c>
      <c r="C34" s="135" t="s">
        <v>43</v>
      </c>
      <c r="D34" s="175">
        <v>0</v>
      </c>
      <c r="E34" s="136" t="s">
        <v>44</v>
      </c>
      <c r="F34" s="137">
        <v>43852</v>
      </c>
      <c r="G34" s="138">
        <v>43852</v>
      </c>
      <c r="H34" s="136"/>
      <c r="I34" s="139"/>
      <c r="J34" s="175">
        <f t="shared" si="0"/>
        <v>0</v>
      </c>
      <c r="K34" s="136" t="s">
        <v>39</v>
      </c>
      <c r="L34" s="140" t="s">
        <v>40</v>
      </c>
      <c r="M34" s="175">
        <v>75000</v>
      </c>
      <c r="N34" s="141" t="s">
        <v>311</v>
      </c>
      <c r="O34" s="179"/>
    </row>
    <row r="35" spans="1:47" s="178" customFormat="1" ht="27.75" customHeight="1" x14ac:dyDescent="0.25">
      <c r="A35" s="134" t="s">
        <v>50</v>
      </c>
      <c r="B35" s="135" t="s">
        <v>42</v>
      </c>
      <c r="C35" s="135" t="s">
        <v>43</v>
      </c>
      <c r="D35" s="175">
        <v>200000</v>
      </c>
      <c r="E35" s="136" t="s">
        <v>44</v>
      </c>
      <c r="F35" s="137">
        <v>43857</v>
      </c>
      <c r="G35" s="138">
        <v>43857</v>
      </c>
      <c r="H35" s="136"/>
      <c r="I35" s="139"/>
      <c r="J35" s="175">
        <f t="shared" si="0"/>
        <v>200000</v>
      </c>
      <c r="K35" s="136" t="s">
        <v>37</v>
      </c>
      <c r="L35" s="140" t="s">
        <v>38</v>
      </c>
      <c r="M35" s="175">
        <v>125000</v>
      </c>
      <c r="N35" s="141" t="s">
        <v>311</v>
      </c>
      <c r="O35" s="179"/>
    </row>
    <row r="36" spans="1:47" ht="27.75" customHeight="1" x14ac:dyDescent="0.25">
      <c r="A36" s="134" t="s">
        <v>50</v>
      </c>
      <c r="B36" s="135" t="s">
        <v>42</v>
      </c>
      <c r="C36" s="135" t="s">
        <v>43</v>
      </c>
      <c r="D36" s="175">
        <v>0</v>
      </c>
      <c r="E36" s="136" t="s">
        <v>44</v>
      </c>
      <c r="F36" s="137">
        <v>43857</v>
      </c>
      <c r="G36" s="138">
        <v>43857</v>
      </c>
      <c r="H36" s="136"/>
      <c r="I36" s="139"/>
      <c r="J36" s="175">
        <f t="shared" si="0"/>
        <v>0</v>
      </c>
      <c r="K36" s="136" t="s">
        <v>39</v>
      </c>
      <c r="L36" s="140" t="s">
        <v>40</v>
      </c>
      <c r="M36" s="175">
        <v>75000</v>
      </c>
      <c r="N36" s="141" t="s">
        <v>311</v>
      </c>
      <c r="O36" s="179"/>
    </row>
    <row r="37" spans="1:47" s="178" customFormat="1" ht="27.75" customHeight="1" x14ac:dyDescent="0.25">
      <c r="A37" s="134" t="s">
        <v>51</v>
      </c>
      <c r="B37" s="135" t="s">
        <v>42</v>
      </c>
      <c r="C37" s="135" t="s">
        <v>43</v>
      </c>
      <c r="D37" s="175">
        <v>200000</v>
      </c>
      <c r="E37" s="136" t="s">
        <v>44</v>
      </c>
      <c r="F37" s="137">
        <v>43864</v>
      </c>
      <c r="G37" s="138">
        <v>43864</v>
      </c>
      <c r="H37" s="136"/>
      <c r="I37" s="139"/>
      <c r="J37" s="175">
        <f t="shared" si="0"/>
        <v>200000</v>
      </c>
      <c r="K37" s="136" t="s">
        <v>39</v>
      </c>
      <c r="L37" s="140" t="s">
        <v>38</v>
      </c>
      <c r="M37" s="175">
        <v>135000</v>
      </c>
      <c r="N37" s="141" t="s">
        <v>311</v>
      </c>
      <c r="O37" s="179"/>
    </row>
    <row r="38" spans="1:47" ht="27.75" customHeight="1" x14ac:dyDescent="0.25">
      <c r="A38" s="134" t="s">
        <v>51</v>
      </c>
      <c r="B38" s="135" t="s">
        <v>42</v>
      </c>
      <c r="C38" s="135" t="s">
        <v>43</v>
      </c>
      <c r="D38" s="175">
        <v>0</v>
      </c>
      <c r="E38" s="136" t="s">
        <v>44</v>
      </c>
      <c r="F38" s="137">
        <v>43864</v>
      </c>
      <c r="G38" s="138">
        <v>43864</v>
      </c>
      <c r="H38" s="136"/>
      <c r="I38" s="139"/>
      <c r="J38" s="175">
        <f t="shared" si="0"/>
        <v>0</v>
      </c>
      <c r="K38" s="136" t="s">
        <v>39</v>
      </c>
      <c r="L38" s="140" t="s">
        <v>40</v>
      </c>
      <c r="M38" s="175">
        <v>65000</v>
      </c>
      <c r="N38" s="141" t="s">
        <v>311</v>
      </c>
      <c r="O38" s="179"/>
    </row>
    <row r="39" spans="1:47" s="178" customFormat="1" ht="21.75" customHeight="1" x14ac:dyDescent="0.25">
      <c r="A39" s="134" t="s">
        <v>52</v>
      </c>
      <c r="B39" s="135" t="s">
        <v>42</v>
      </c>
      <c r="C39" s="135" t="s">
        <v>43</v>
      </c>
      <c r="D39" s="175">
        <v>200000</v>
      </c>
      <c r="E39" s="136" t="s">
        <v>44</v>
      </c>
      <c r="F39" s="137">
        <v>43871</v>
      </c>
      <c r="G39" s="138">
        <v>43871</v>
      </c>
      <c r="H39" s="136"/>
      <c r="I39" s="139"/>
      <c r="J39" s="175">
        <f t="shared" si="0"/>
        <v>200000</v>
      </c>
      <c r="K39" s="136" t="s">
        <v>39</v>
      </c>
      <c r="L39" s="144" t="s">
        <v>38</v>
      </c>
      <c r="M39" s="175">
        <v>135000</v>
      </c>
      <c r="N39" s="141" t="s">
        <v>311</v>
      </c>
      <c r="O39" s="179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</row>
    <row r="40" spans="1:47" ht="24.75" customHeight="1" x14ac:dyDescent="0.25">
      <c r="A40" s="134" t="s">
        <v>52</v>
      </c>
      <c r="B40" s="135" t="s">
        <v>42</v>
      </c>
      <c r="C40" s="135" t="s">
        <v>43</v>
      </c>
      <c r="D40" s="175">
        <v>0</v>
      </c>
      <c r="E40" s="136" t="s">
        <v>44</v>
      </c>
      <c r="F40" s="137">
        <v>43871</v>
      </c>
      <c r="G40" s="138">
        <v>43871</v>
      </c>
      <c r="H40" s="136"/>
      <c r="I40" s="139"/>
      <c r="J40" s="175">
        <f t="shared" si="0"/>
        <v>0</v>
      </c>
      <c r="K40" s="136" t="s">
        <v>39</v>
      </c>
      <c r="L40" s="144" t="s">
        <v>40</v>
      </c>
      <c r="M40" s="175">
        <v>65000</v>
      </c>
      <c r="N40" s="141" t="s">
        <v>311</v>
      </c>
      <c r="O40" s="179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</row>
    <row r="41" spans="1:47" s="178" customFormat="1" ht="26.25" customHeight="1" x14ac:dyDescent="0.25">
      <c r="A41" s="134" t="s">
        <v>53</v>
      </c>
      <c r="B41" s="173" t="s">
        <v>42</v>
      </c>
      <c r="C41" s="134" t="s">
        <v>43</v>
      </c>
      <c r="D41" s="175">
        <v>200000</v>
      </c>
      <c r="E41" s="136" t="s">
        <v>44</v>
      </c>
      <c r="F41" s="137">
        <v>43878</v>
      </c>
      <c r="G41" s="138">
        <v>43878</v>
      </c>
      <c r="H41" s="142"/>
      <c r="I41" s="143"/>
      <c r="J41" s="176">
        <f t="shared" si="0"/>
        <v>200000</v>
      </c>
      <c r="K41" s="142" t="s">
        <v>39</v>
      </c>
      <c r="L41" s="144" t="s">
        <v>38</v>
      </c>
      <c r="M41" s="175">
        <v>125000</v>
      </c>
      <c r="N41" s="141" t="s">
        <v>311</v>
      </c>
      <c r="O41" s="179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</row>
    <row r="42" spans="1:47" ht="26.25" customHeight="1" x14ac:dyDescent="0.25">
      <c r="A42" s="134" t="s">
        <v>53</v>
      </c>
      <c r="B42" s="173" t="s">
        <v>42</v>
      </c>
      <c r="C42" s="134" t="s">
        <v>43</v>
      </c>
      <c r="D42" s="175">
        <v>0</v>
      </c>
      <c r="E42" s="136" t="s">
        <v>44</v>
      </c>
      <c r="F42" s="137">
        <v>43878</v>
      </c>
      <c r="G42" s="138">
        <v>43878</v>
      </c>
      <c r="H42" s="142"/>
      <c r="I42" s="143"/>
      <c r="J42" s="176">
        <f t="shared" si="0"/>
        <v>0</v>
      </c>
      <c r="K42" s="142" t="s">
        <v>39</v>
      </c>
      <c r="L42" s="144" t="s">
        <v>40</v>
      </c>
      <c r="M42" s="175">
        <v>75000</v>
      </c>
      <c r="N42" s="141" t="s">
        <v>311</v>
      </c>
      <c r="O42" s="179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</row>
    <row r="43" spans="1:47" s="178" customFormat="1" ht="26.25" customHeight="1" x14ac:dyDescent="0.25">
      <c r="A43" s="134" t="s">
        <v>54</v>
      </c>
      <c r="B43" s="173" t="s">
        <v>42</v>
      </c>
      <c r="C43" s="134" t="s">
        <v>43</v>
      </c>
      <c r="D43" s="175">
        <v>200000</v>
      </c>
      <c r="E43" s="136" t="s">
        <v>44</v>
      </c>
      <c r="F43" s="137">
        <v>43882</v>
      </c>
      <c r="G43" s="138">
        <v>43882</v>
      </c>
      <c r="H43" s="142"/>
      <c r="I43" s="143"/>
      <c r="J43" s="176">
        <f t="shared" si="0"/>
        <v>200000</v>
      </c>
      <c r="K43" s="142" t="s">
        <v>39</v>
      </c>
      <c r="L43" s="144" t="s">
        <v>38</v>
      </c>
      <c r="M43" s="175">
        <v>125000</v>
      </c>
      <c r="N43" s="141" t="s">
        <v>311</v>
      </c>
      <c r="O43" s="179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</row>
    <row r="44" spans="1:47" ht="26.25" customHeight="1" x14ac:dyDescent="0.25">
      <c r="A44" s="134" t="s">
        <v>54</v>
      </c>
      <c r="B44" s="173" t="s">
        <v>42</v>
      </c>
      <c r="C44" s="134" t="s">
        <v>43</v>
      </c>
      <c r="D44" s="175">
        <v>0</v>
      </c>
      <c r="E44" s="136" t="s">
        <v>44</v>
      </c>
      <c r="F44" s="137">
        <v>43882</v>
      </c>
      <c r="G44" s="138">
        <v>43882</v>
      </c>
      <c r="H44" s="142"/>
      <c r="I44" s="143"/>
      <c r="J44" s="176">
        <f t="shared" si="0"/>
        <v>0</v>
      </c>
      <c r="K44" s="142" t="s">
        <v>39</v>
      </c>
      <c r="L44" s="144" t="s">
        <v>40</v>
      </c>
      <c r="M44" s="175">
        <v>75000</v>
      </c>
      <c r="N44" s="141" t="s">
        <v>311</v>
      </c>
      <c r="O44" s="179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</row>
    <row r="45" spans="1:47" s="178" customFormat="1" ht="26.25" customHeight="1" x14ac:dyDescent="0.25">
      <c r="A45" s="134" t="s">
        <v>55</v>
      </c>
      <c r="B45" s="173" t="s">
        <v>42</v>
      </c>
      <c r="C45" s="134" t="s">
        <v>43</v>
      </c>
      <c r="D45" s="175">
        <v>200000</v>
      </c>
      <c r="E45" s="136" t="s">
        <v>44</v>
      </c>
      <c r="F45" s="137">
        <v>43889</v>
      </c>
      <c r="G45" s="138">
        <v>43889</v>
      </c>
      <c r="H45" s="142"/>
      <c r="I45" s="143"/>
      <c r="J45" s="176">
        <f t="shared" si="0"/>
        <v>200000</v>
      </c>
      <c r="K45" s="142" t="s">
        <v>39</v>
      </c>
      <c r="L45" s="144" t="s">
        <v>38</v>
      </c>
      <c r="M45" s="175">
        <v>125000</v>
      </c>
      <c r="N45" s="141" t="s">
        <v>311</v>
      </c>
      <c r="O45" s="179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</row>
    <row r="46" spans="1:47" ht="26.25" customHeight="1" x14ac:dyDescent="0.25">
      <c r="A46" s="134" t="s">
        <v>55</v>
      </c>
      <c r="B46" s="173" t="s">
        <v>42</v>
      </c>
      <c r="C46" s="134" t="s">
        <v>43</v>
      </c>
      <c r="D46" s="175">
        <v>0</v>
      </c>
      <c r="E46" s="136" t="s">
        <v>44</v>
      </c>
      <c r="F46" s="137">
        <v>43889</v>
      </c>
      <c r="G46" s="138">
        <v>43889</v>
      </c>
      <c r="H46" s="142"/>
      <c r="I46" s="143"/>
      <c r="J46" s="176">
        <f t="shared" si="0"/>
        <v>0</v>
      </c>
      <c r="K46" s="142" t="s">
        <v>39</v>
      </c>
      <c r="L46" s="144" t="s">
        <v>40</v>
      </c>
      <c r="M46" s="175">
        <v>75000</v>
      </c>
      <c r="N46" s="141" t="s">
        <v>311</v>
      </c>
      <c r="O46" s="179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</row>
    <row r="47" spans="1:47" s="178" customFormat="1" ht="26.25" customHeight="1" x14ac:dyDescent="0.25">
      <c r="A47" s="134" t="s">
        <v>58</v>
      </c>
      <c r="B47" s="173" t="s">
        <v>42</v>
      </c>
      <c r="C47" s="134" t="s">
        <v>43</v>
      </c>
      <c r="D47" s="175">
        <v>200000</v>
      </c>
      <c r="E47" s="136" t="s">
        <v>44</v>
      </c>
      <c r="F47" s="137">
        <v>43895</v>
      </c>
      <c r="G47" s="138">
        <v>43895</v>
      </c>
      <c r="H47" s="142"/>
      <c r="I47" s="143"/>
      <c r="J47" s="176">
        <f t="shared" si="0"/>
        <v>200000</v>
      </c>
      <c r="K47" s="142" t="s">
        <v>37</v>
      </c>
      <c r="L47" s="144" t="s">
        <v>57</v>
      </c>
      <c r="M47" s="175">
        <v>125000</v>
      </c>
      <c r="N47" s="141" t="s">
        <v>311</v>
      </c>
      <c r="O47" s="179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</row>
    <row r="48" spans="1:47" ht="18" customHeight="1" x14ac:dyDescent="0.25">
      <c r="A48" s="134" t="s">
        <v>58</v>
      </c>
      <c r="B48" s="173" t="s">
        <v>42</v>
      </c>
      <c r="C48" s="134" t="s">
        <v>43</v>
      </c>
      <c r="D48" s="175">
        <v>0</v>
      </c>
      <c r="E48" s="136" t="s">
        <v>44</v>
      </c>
      <c r="F48" s="137">
        <v>43895</v>
      </c>
      <c r="G48" s="138">
        <v>43895</v>
      </c>
      <c r="H48" s="142"/>
      <c r="I48" s="143"/>
      <c r="J48" s="176">
        <f t="shared" si="0"/>
        <v>0</v>
      </c>
      <c r="K48" s="142" t="s">
        <v>39</v>
      </c>
      <c r="L48" s="144" t="s">
        <v>40</v>
      </c>
      <c r="M48" s="175">
        <v>75000</v>
      </c>
      <c r="N48" s="141" t="s">
        <v>311</v>
      </c>
      <c r="O48" s="179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</row>
    <row r="49" spans="1:47" s="178" customFormat="1" ht="23.25" customHeight="1" x14ac:dyDescent="0.25">
      <c r="A49" s="134" t="s">
        <v>59</v>
      </c>
      <c r="B49" s="173" t="s">
        <v>42</v>
      </c>
      <c r="C49" s="135" t="s">
        <v>43</v>
      </c>
      <c r="D49" s="175">
        <v>200000</v>
      </c>
      <c r="E49" s="136" t="s">
        <v>44</v>
      </c>
      <c r="F49" s="137">
        <v>43902</v>
      </c>
      <c r="G49" s="138">
        <v>43902</v>
      </c>
      <c r="H49" s="136"/>
      <c r="I49" s="139"/>
      <c r="J49" s="175">
        <f t="shared" si="0"/>
        <v>200000</v>
      </c>
      <c r="K49" s="136" t="s">
        <v>37</v>
      </c>
      <c r="L49" s="144" t="s">
        <v>57</v>
      </c>
      <c r="M49" s="175">
        <v>125000</v>
      </c>
      <c r="N49" s="141" t="s">
        <v>311</v>
      </c>
      <c r="O49" s="179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</row>
    <row r="50" spans="1:47" ht="27.75" customHeight="1" x14ac:dyDescent="0.25">
      <c r="A50" s="134" t="s">
        <v>59</v>
      </c>
      <c r="B50" s="173" t="s">
        <v>42</v>
      </c>
      <c r="C50" s="135" t="s">
        <v>43</v>
      </c>
      <c r="D50" s="175">
        <v>0</v>
      </c>
      <c r="E50" s="136" t="s">
        <v>44</v>
      </c>
      <c r="F50" s="137">
        <v>43902</v>
      </c>
      <c r="G50" s="138">
        <v>43902</v>
      </c>
      <c r="H50" s="142"/>
      <c r="I50" s="143"/>
      <c r="J50" s="176">
        <f t="shared" si="0"/>
        <v>0</v>
      </c>
      <c r="K50" s="142" t="s">
        <v>39</v>
      </c>
      <c r="L50" s="144" t="s">
        <v>40</v>
      </c>
      <c r="M50" s="175">
        <v>75000</v>
      </c>
      <c r="N50" s="141" t="s">
        <v>311</v>
      </c>
      <c r="O50" s="179"/>
    </row>
    <row r="51" spans="1:47" s="180" customFormat="1" ht="23.25" x14ac:dyDescent="0.25">
      <c r="A51" s="134" t="s">
        <v>56</v>
      </c>
      <c r="B51" s="173" t="s">
        <v>42</v>
      </c>
      <c r="C51" s="135" t="s">
        <v>43</v>
      </c>
      <c r="D51" s="175">
        <v>200000</v>
      </c>
      <c r="E51" s="136" t="s">
        <v>44</v>
      </c>
      <c r="F51" s="137">
        <v>43908</v>
      </c>
      <c r="G51" s="138">
        <v>43908</v>
      </c>
      <c r="H51" s="136"/>
      <c r="I51" s="139"/>
      <c r="J51" s="175">
        <f t="shared" si="0"/>
        <v>200000</v>
      </c>
      <c r="K51" s="136" t="s">
        <v>37</v>
      </c>
      <c r="L51" s="144" t="s">
        <v>57</v>
      </c>
      <c r="M51" s="175">
        <v>125000</v>
      </c>
      <c r="N51" s="141" t="s">
        <v>311</v>
      </c>
      <c r="O51" s="179"/>
    </row>
    <row r="52" spans="1:47" s="180" customFormat="1" ht="24" customHeight="1" x14ac:dyDescent="0.25">
      <c r="A52" s="134" t="s">
        <v>56</v>
      </c>
      <c r="B52" s="173" t="s">
        <v>42</v>
      </c>
      <c r="C52" s="135" t="s">
        <v>43</v>
      </c>
      <c r="D52" s="175">
        <v>0</v>
      </c>
      <c r="E52" s="136" t="s">
        <v>44</v>
      </c>
      <c r="F52" s="137">
        <v>43908</v>
      </c>
      <c r="G52" s="138">
        <v>43908</v>
      </c>
      <c r="H52" s="136"/>
      <c r="I52" s="139"/>
      <c r="J52" s="175">
        <f t="shared" si="0"/>
        <v>0</v>
      </c>
      <c r="K52" s="136" t="s">
        <v>39</v>
      </c>
      <c r="L52" s="140" t="s">
        <v>40</v>
      </c>
      <c r="M52" s="175">
        <v>75000</v>
      </c>
      <c r="N52" s="141" t="s">
        <v>311</v>
      </c>
      <c r="O52" s="179"/>
    </row>
    <row r="53" spans="1:47" ht="24" customHeight="1" x14ac:dyDescent="0.25">
      <c r="A53" s="134"/>
      <c r="B53" s="173"/>
      <c r="C53" s="135" t="s">
        <v>261</v>
      </c>
      <c r="D53" s="189">
        <f>SUM(D21:D52)</f>
        <v>3200000</v>
      </c>
      <c r="E53" s="136"/>
      <c r="F53" s="137"/>
      <c r="G53" s="138"/>
      <c r="H53" s="136"/>
      <c r="I53" s="139"/>
      <c r="J53" s="189">
        <f>SUM(J21:J52)</f>
        <v>3200000</v>
      </c>
      <c r="K53" s="136"/>
      <c r="L53" s="140"/>
      <c r="M53" s="189">
        <f>SUM(M21:M52)</f>
        <v>3200000</v>
      </c>
      <c r="N53" s="141" t="s">
        <v>311</v>
      </c>
      <c r="O53" s="179"/>
    </row>
    <row r="54" spans="1:47" ht="18.75" customHeight="1" x14ac:dyDescent="0.25">
      <c r="A54" s="134"/>
      <c r="B54" s="173"/>
      <c r="C54" s="135"/>
      <c r="D54" s="175"/>
      <c r="E54" s="136"/>
      <c r="F54" s="137"/>
      <c r="G54" s="138"/>
      <c r="H54" s="136"/>
      <c r="I54" s="139"/>
      <c r="J54" s="175"/>
      <c r="K54" s="136"/>
      <c r="L54" s="140"/>
      <c r="M54" s="175"/>
      <c r="N54" s="141" t="s">
        <v>311</v>
      </c>
      <c r="O54" s="179"/>
    </row>
    <row r="55" spans="1:47" s="180" customFormat="1" x14ac:dyDescent="0.25">
      <c r="A55" s="134" t="s">
        <v>276</v>
      </c>
      <c r="B55" s="135" t="s">
        <v>92</v>
      </c>
      <c r="C55" s="135" t="s">
        <v>93</v>
      </c>
      <c r="D55" s="175">
        <v>575570</v>
      </c>
      <c r="E55" s="136" t="s">
        <v>44</v>
      </c>
      <c r="F55" s="137" t="s">
        <v>286</v>
      </c>
      <c r="G55" s="138" t="s">
        <v>286</v>
      </c>
      <c r="H55" s="145"/>
      <c r="I55" s="145"/>
      <c r="J55" s="175">
        <v>575570</v>
      </c>
      <c r="K55" s="142" t="s">
        <v>19</v>
      </c>
      <c r="L55" s="144" t="s">
        <v>94</v>
      </c>
      <c r="M55" s="175">
        <v>575570</v>
      </c>
      <c r="N55" s="141" t="s">
        <v>311</v>
      </c>
      <c r="O55" s="179"/>
    </row>
    <row r="56" spans="1:47" s="174" customFormat="1" x14ac:dyDescent="0.25">
      <c r="A56" s="134"/>
      <c r="B56" s="135"/>
      <c r="C56" s="135" t="s">
        <v>261</v>
      </c>
      <c r="D56" s="189">
        <v>575570</v>
      </c>
      <c r="E56" s="136"/>
      <c r="F56" s="137"/>
      <c r="G56" s="138"/>
      <c r="H56" s="145"/>
      <c r="I56" s="145"/>
      <c r="J56" s="175">
        <f>SUM(J55)</f>
        <v>575570</v>
      </c>
      <c r="K56" s="142"/>
      <c r="L56" s="144"/>
      <c r="M56" s="189">
        <v>575570</v>
      </c>
      <c r="N56" s="141" t="s">
        <v>311</v>
      </c>
      <c r="O56" s="179"/>
    </row>
    <row r="57" spans="1:47" s="178" customFormat="1" x14ac:dyDescent="0.25">
      <c r="A57" s="134"/>
      <c r="B57" s="135"/>
      <c r="C57" s="135"/>
      <c r="D57" s="175"/>
      <c r="E57" s="136"/>
      <c r="F57" s="137"/>
      <c r="G57" s="138"/>
      <c r="H57" s="145"/>
      <c r="I57" s="145"/>
      <c r="J57" s="175"/>
      <c r="K57" s="146"/>
      <c r="L57" s="147"/>
      <c r="M57" s="175"/>
      <c r="N57" s="141" t="s">
        <v>311</v>
      </c>
      <c r="O57" s="179"/>
    </row>
    <row r="58" spans="1:47" s="180" customFormat="1" ht="23.25" x14ac:dyDescent="0.25">
      <c r="A58" s="134" t="s">
        <v>275</v>
      </c>
      <c r="B58" s="135" t="s">
        <v>228</v>
      </c>
      <c r="C58" s="135" t="s">
        <v>123</v>
      </c>
      <c r="D58" s="175">
        <v>7698.06</v>
      </c>
      <c r="E58" s="136" t="s">
        <v>44</v>
      </c>
      <c r="F58" s="137" t="s">
        <v>287</v>
      </c>
      <c r="G58" s="138" t="s">
        <v>287</v>
      </c>
      <c r="H58" s="184"/>
      <c r="I58" s="184"/>
      <c r="J58" s="175">
        <v>7698.06</v>
      </c>
      <c r="K58" s="187" t="s">
        <v>284</v>
      </c>
      <c r="L58" s="188" t="s">
        <v>107</v>
      </c>
      <c r="M58" s="175">
        <v>7698.06</v>
      </c>
      <c r="N58" s="141" t="s">
        <v>311</v>
      </c>
      <c r="O58" s="179"/>
    </row>
    <row r="59" spans="1:47" s="180" customFormat="1" ht="23.25" x14ac:dyDescent="0.25">
      <c r="A59" s="134" t="s">
        <v>305</v>
      </c>
      <c r="B59" s="135" t="s">
        <v>228</v>
      </c>
      <c r="C59" s="135" t="s">
        <v>123</v>
      </c>
      <c r="D59" s="175">
        <v>3535.06</v>
      </c>
      <c r="E59" s="136" t="s">
        <v>44</v>
      </c>
      <c r="F59" s="137" t="s">
        <v>287</v>
      </c>
      <c r="G59" s="138" t="s">
        <v>287</v>
      </c>
      <c r="H59" s="184"/>
      <c r="I59" s="184"/>
      <c r="J59" s="175">
        <v>3535.06</v>
      </c>
      <c r="K59" s="187" t="s">
        <v>284</v>
      </c>
      <c r="L59" s="188" t="s">
        <v>107</v>
      </c>
      <c r="M59" s="175">
        <v>3535.06</v>
      </c>
      <c r="N59" s="141" t="s">
        <v>311</v>
      </c>
      <c r="O59" s="179"/>
    </row>
    <row r="60" spans="1:47" x14ac:dyDescent="0.25">
      <c r="A60" s="134"/>
      <c r="B60" s="135"/>
      <c r="C60" s="135" t="s">
        <v>261</v>
      </c>
      <c r="D60" s="189">
        <f>SUM(D58:D59)</f>
        <v>11233.12</v>
      </c>
      <c r="E60" s="190"/>
      <c r="F60" s="191"/>
      <c r="G60" s="192"/>
      <c r="H60" s="195"/>
      <c r="I60" s="195"/>
      <c r="J60" s="189">
        <f>SUM(J58:J59)</f>
        <v>11233.12</v>
      </c>
      <c r="K60" s="198"/>
      <c r="L60" s="199"/>
      <c r="M60" s="189">
        <f>SUM(M58:M59)</f>
        <v>11233.12</v>
      </c>
      <c r="N60" s="141" t="s">
        <v>311</v>
      </c>
      <c r="O60" s="179"/>
    </row>
    <row r="61" spans="1:47" x14ac:dyDescent="0.25">
      <c r="A61" s="134"/>
      <c r="B61" s="135"/>
      <c r="C61" s="135"/>
      <c r="D61" s="175"/>
      <c r="E61" s="136"/>
      <c r="F61" s="137"/>
      <c r="G61" s="138"/>
      <c r="H61" s="145"/>
      <c r="I61" s="145"/>
      <c r="J61" s="175"/>
      <c r="K61" s="146"/>
      <c r="L61" s="147"/>
      <c r="M61" s="175"/>
      <c r="N61" s="141" t="s">
        <v>311</v>
      </c>
      <c r="O61" s="179"/>
    </row>
    <row r="62" spans="1:47" ht="34.5" x14ac:dyDescent="0.25">
      <c r="A62" s="257" t="s">
        <v>315</v>
      </c>
      <c r="B62" s="181" t="s">
        <v>71</v>
      </c>
      <c r="C62" s="135" t="s">
        <v>81</v>
      </c>
      <c r="D62" s="258">
        <v>2500000</v>
      </c>
      <c r="E62" s="136" t="s">
        <v>44</v>
      </c>
      <c r="F62" s="137">
        <v>44532</v>
      </c>
      <c r="G62" s="137">
        <v>44532</v>
      </c>
      <c r="H62" s="184"/>
      <c r="I62" s="184"/>
      <c r="J62" s="175">
        <v>2500000</v>
      </c>
      <c r="K62" s="182" t="s">
        <v>72</v>
      </c>
      <c r="L62" s="183" t="s">
        <v>73</v>
      </c>
      <c r="M62" s="175">
        <v>2500000</v>
      </c>
      <c r="N62" s="141" t="s">
        <v>311</v>
      </c>
      <c r="O62" s="179"/>
    </row>
    <row r="63" spans="1:47" s="180" customFormat="1" ht="23.25" x14ac:dyDescent="0.25">
      <c r="A63" s="134" t="s">
        <v>168</v>
      </c>
      <c r="B63" s="181" t="s">
        <v>71</v>
      </c>
      <c r="C63" s="135" t="s">
        <v>158</v>
      </c>
      <c r="D63" s="175">
        <v>20000</v>
      </c>
      <c r="E63" s="136" t="s">
        <v>44</v>
      </c>
      <c r="F63" s="137">
        <v>44472</v>
      </c>
      <c r="G63" s="137">
        <v>44472</v>
      </c>
      <c r="H63" s="184"/>
      <c r="I63" s="184"/>
      <c r="J63" s="175">
        <v>20000</v>
      </c>
      <c r="K63" s="182" t="s">
        <v>160</v>
      </c>
      <c r="L63" s="183" t="s">
        <v>161</v>
      </c>
      <c r="M63" s="175">
        <v>20000</v>
      </c>
      <c r="N63" s="141" t="s">
        <v>311</v>
      </c>
      <c r="O63" s="179"/>
    </row>
    <row r="64" spans="1:47" s="180" customFormat="1" ht="23.25" x14ac:dyDescent="0.25">
      <c r="A64" s="134" t="s">
        <v>80</v>
      </c>
      <c r="B64" s="181" t="s">
        <v>71</v>
      </c>
      <c r="C64" s="182" t="s">
        <v>165</v>
      </c>
      <c r="D64" s="175">
        <v>254500</v>
      </c>
      <c r="E64" s="136" t="s">
        <v>44</v>
      </c>
      <c r="F64" s="137" t="s">
        <v>166</v>
      </c>
      <c r="G64" s="137" t="s">
        <v>166</v>
      </c>
      <c r="H64" s="185"/>
      <c r="I64" s="185"/>
      <c r="J64" s="175">
        <v>254500</v>
      </c>
      <c r="K64" s="182" t="s">
        <v>72</v>
      </c>
      <c r="L64" s="183" t="s">
        <v>73</v>
      </c>
      <c r="M64" s="175">
        <v>254500</v>
      </c>
      <c r="N64" s="141" t="s">
        <v>311</v>
      </c>
      <c r="O64" s="179"/>
    </row>
    <row r="65" spans="1:49" s="180" customFormat="1" ht="23.25" x14ac:dyDescent="0.25">
      <c r="A65" s="134" t="s">
        <v>157</v>
      </c>
      <c r="B65" s="181" t="s">
        <v>71</v>
      </c>
      <c r="C65" s="181" t="s">
        <v>158</v>
      </c>
      <c r="D65" s="175">
        <v>519000</v>
      </c>
      <c r="E65" s="136" t="s">
        <v>44</v>
      </c>
      <c r="F65" s="137" t="s">
        <v>159</v>
      </c>
      <c r="G65" s="137" t="s">
        <v>159</v>
      </c>
      <c r="H65" s="184"/>
      <c r="I65" s="184"/>
      <c r="J65" s="175">
        <v>519000</v>
      </c>
      <c r="K65" s="182" t="s">
        <v>160</v>
      </c>
      <c r="L65" s="183" t="s">
        <v>161</v>
      </c>
      <c r="M65" s="175">
        <v>519000</v>
      </c>
      <c r="N65" s="141" t="s">
        <v>311</v>
      </c>
      <c r="O65" s="179"/>
    </row>
    <row r="66" spans="1:49" s="180" customFormat="1" ht="23.25" x14ac:dyDescent="0.25">
      <c r="A66" s="134" t="s">
        <v>262</v>
      </c>
      <c r="B66" s="181" t="s">
        <v>71</v>
      </c>
      <c r="C66" s="181" t="s">
        <v>158</v>
      </c>
      <c r="D66" s="175">
        <v>299600</v>
      </c>
      <c r="E66" s="136" t="s">
        <v>44</v>
      </c>
      <c r="F66" s="137" t="s">
        <v>159</v>
      </c>
      <c r="G66" s="137" t="s">
        <v>159</v>
      </c>
      <c r="H66" s="184"/>
      <c r="I66" s="184"/>
      <c r="J66" s="175">
        <v>299600</v>
      </c>
      <c r="K66" s="182" t="s">
        <v>160</v>
      </c>
      <c r="L66" s="183" t="s">
        <v>161</v>
      </c>
      <c r="M66" s="175">
        <v>299600</v>
      </c>
      <c r="N66" s="141" t="s">
        <v>311</v>
      </c>
      <c r="O66" s="179"/>
    </row>
    <row r="67" spans="1:49" s="180" customFormat="1" ht="23.25" x14ac:dyDescent="0.25">
      <c r="A67" s="134" t="s">
        <v>162</v>
      </c>
      <c r="B67" s="181" t="s">
        <v>71</v>
      </c>
      <c r="C67" s="181" t="s">
        <v>158</v>
      </c>
      <c r="D67" s="175">
        <v>106500</v>
      </c>
      <c r="E67" s="136" t="s">
        <v>44</v>
      </c>
      <c r="F67" s="137" t="s">
        <v>163</v>
      </c>
      <c r="G67" s="137" t="s">
        <v>163</v>
      </c>
      <c r="H67" s="184"/>
      <c r="I67" s="184"/>
      <c r="J67" s="175">
        <v>106500</v>
      </c>
      <c r="K67" s="182" t="s">
        <v>160</v>
      </c>
      <c r="L67" s="183" t="s">
        <v>161</v>
      </c>
      <c r="M67" s="175">
        <v>106500</v>
      </c>
      <c r="N67" s="141" t="s">
        <v>311</v>
      </c>
      <c r="O67" s="179"/>
    </row>
    <row r="68" spans="1:49" s="180" customFormat="1" ht="23.25" x14ac:dyDescent="0.25">
      <c r="A68" s="134" t="s">
        <v>164</v>
      </c>
      <c r="B68" s="181" t="s">
        <v>71</v>
      </c>
      <c r="C68" s="181" t="s">
        <v>158</v>
      </c>
      <c r="D68" s="175">
        <v>137000</v>
      </c>
      <c r="E68" s="136" t="s">
        <v>44</v>
      </c>
      <c r="F68" s="137">
        <v>44412</v>
      </c>
      <c r="G68" s="137">
        <v>44412</v>
      </c>
      <c r="H68" s="184"/>
      <c r="I68" s="184"/>
      <c r="J68" s="175">
        <v>137000</v>
      </c>
      <c r="K68" s="182" t="s">
        <v>160</v>
      </c>
      <c r="L68" s="183" t="s">
        <v>161</v>
      </c>
      <c r="M68" s="175">
        <v>137000</v>
      </c>
      <c r="N68" s="141" t="s">
        <v>311</v>
      </c>
      <c r="O68" s="179"/>
    </row>
    <row r="69" spans="1:49" s="180" customFormat="1" ht="23.25" x14ac:dyDescent="0.25">
      <c r="A69" s="134" t="s">
        <v>249</v>
      </c>
      <c r="B69" s="181" t="s">
        <v>71</v>
      </c>
      <c r="C69" s="182" t="s">
        <v>165</v>
      </c>
      <c r="D69" s="175">
        <v>255000</v>
      </c>
      <c r="E69" s="136" t="s">
        <v>44</v>
      </c>
      <c r="F69" s="137" t="s">
        <v>105</v>
      </c>
      <c r="G69" s="137" t="s">
        <v>105</v>
      </c>
      <c r="H69" s="184"/>
      <c r="I69" s="184"/>
      <c r="J69" s="175">
        <v>255000</v>
      </c>
      <c r="K69" s="182" t="s">
        <v>72</v>
      </c>
      <c r="L69" s="183" t="s">
        <v>73</v>
      </c>
      <c r="M69" s="175">
        <v>255000</v>
      </c>
      <c r="N69" s="141" t="s">
        <v>311</v>
      </c>
      <c r="O69" s="179"/>
    </row>
    <row r="70" spans="1:49" s="180" customFormat="1" ht="23.25" x14ac:dyDescent="0.25">
      <c r="A70" s="134" t="s">
        <v>251</v>
      </c>
      <c r="B70" s="181" t="s">
        <v>71</v>
      </c>
      <c r="C70" s="182" t="s">
        <v>165</v>
      </c>
      <c r="D70" s="175">
        <v>300000</v>
      </c>
      <c r="E70" s="136" t="s">
        <v>44</v>
      </c>
      <c r="F70" s="137" t="s">
        <v>105</v>
      </c>
      <c r="G70" s="137" t="s">
        <v>105</v>
      </c>
      <c r="H70" s="184"/>
      <c r="I70" s="184"/>
      <c r="J70" s="175">
        <v>300000</v>
      </c>
      <c r="K70" s="182" t="s">
        <v>204</v>
      </c>
      <c r="L70" s="183" t="s">
        <v>73</v>
      </c>
      <c r="M70" s="175">
        <v>300000</v>
      </c>
      <c r="N70" s="141" t="s">
        <v>311</v>
      </c>
      <c r="O70" s="179"/>
    </row>
    <row r="71" spans="1:49" s="180" customFormat="1" ht="23.25" x14ac:dyDescent="0.25">
      <c r="A71" s="134" t="s">
        <v>265</v>
      </c>
      <c r="B71" s="181" t="s">
        <v>71</v>
      </c>
      <c r="C71" s="182"/>
      <c r="D71" s="175">
        <v>411000</v>
      </c>
      <c r="E71" s="136" t="s">
        <v>44</v>
      </c>
      <c r="F71" s="239">
        <v>44415</v>
      </c>
      <c r="G71" s="239">
        <v>44415</v>
      </c>
      <c r="H71" s="184"/>
      <c r="I71" s="184"/>
      <c r="J71" s="175">
        <v>411000</v>
      </c>
      <c r="K71" s="182" t="s">
        <v>204</v>
      </c>
      <c r="L71" s="183" t="s">
        <v>73</v>
      </c>
      <c r="M71" s="175">
        <v>411000</v>
      </c>
      <c r="N71" s="141" t="s">
        <v>311</v>
      </c>
      <c r="O71" s="179"/>
    </row>
    <row r="72" spans="1:49" s="180" customFormat="1" x14ac:dyDescent="0.25">
      <c r="A72" s="134"/>
      <c r="B72" s="181"/>
      <c r="C72" s="182" t="s">
        <v>261</v>
      </c>
      <c r="D72" s="189">
        <f>SUM(D62:D71)</f>
        <v>4802600</v>
      </c>
      <c r="E72" s="136"/>
      <c r="F72" s="137"/>
      <c r="G72" s="137"/>
      <c r="H72" s="184"/>
      <c r="I72" s="184"/>
      <c r="J72" s="189">
        <f>SUM(J62:J71)</f>
        <v>4802600</v>
      </c>
      <c r="K72" s="182"/>
      <c r="L72" s="183"/>
      <c r="M72" s="189">
        <f>SUM(M62:M71)</f>
        <v>4802600</v>
      </c>
      <c r="N72" s="141" t="s">
        <v>311</v>
      </c>
      <c r="O72" s="179"/>
    </row>
    <row r="73" spans="1:49" s="180" customFormat="1" ht="15.75" customHeight="1" x14ac:dyDescent="0.25">
      <c r="A73" s="134"/>
      <c r="B73" s="181"/>
      <c r="C73" s="182"/>
      <c r="D73" s="175"/>
      <c r="E73" s="136"/>
      <c r="F73" s="137"/>
      <c r="G73" s="137"/>
      <c r="H73" s="184"/>
      <c r="I73" s="184"/>
      <c r="J73" s="175"/>
      <c r="K73" s="182"/>
      <c r="L73" s="183"/>
      <c r="M73" s="175"/>
      <c r="N73" s="141" t="s">
        <v>311</v>
      </c>
      <c r="O73" s="179"/>
    </row>
    <row r="74" spans="1:49" s="180" customFormat="1" x14ac:dyDescent="0.25">
      <c r="A74" s="134" t="s">
        <v>266</v>
      </c>
      <c r="B74" s="181" t="s">
        <v>267</v>
      </c>
      <c r="C74" s="182" t="s">
        <v>268</v>
      </c>
      <c r="D74" s="175">
        <v>538885.04</v>
      </c>
      <c r="E74" s="136" t="s">
        <v>44</v>
      </c>
      <c r="F74" s="239">
        <v>44322</v>
      </c>
      <c r="G74" s="239">
        <v>44322</v>
      </c>
      <c r="H74" s="184"/>
      <c r="I74" s="184"/>
      <c r="J74" s="175">
        <v>538885.04</v>
      </c>
      <c r="K74" s="187" t="s">
        <v>284</v>
      </c>
      <c r="L74" s="188" t="s">
        <v>107</v>
      </c>
      <c r="M74" s="175">
        <v>538885.04</v>
      </c>
      <c r="N74" s="141" t="s">
        <v>311</v>
      </c>
      <c r="O74" s="179"/>
    </row>
    <row r="75" spans="1:49" s="180" customFormat="1" x14ac:dyDescent="0.25">
      <c r="A75" s="134" t="s">
        <v>269</v>
      </c>
      <c r="B75" s="181" t="s">
        <v>267</v>
      </c>
      <c r="C75" s="182" t="s">
        <v>268</v>
      </c>
      <c r="D75" s="175">
        <v>20204.59</v>
      </c>
      <c r="E75" s="136" t="s">
        <v>44</v>
      </c>
      <c r="F75" s="239">
        <v>44322</v>
      </c>
      <c r="G75" s="239">
        <v>44322</v>
      </c>
      <c r="H75" s="184"/>
      <c r="I75" s="184"/>
      <c r="J75" s="175">
        <v>20204.59</v>
      </c>
      <c r="K75" s="187" t="s">
        <v>284</v>
      </c>
      <c r="L75" s="188" t="s">
        <v>107</v>
      </c>
      <c r="M75" s="175">
        <v>20204.59</v>
      </c>
      <c r="N75" s="141" t="s">
        <v>311</v>
      </c>
      <c r="O75" s="179"/>
    </row>
    <row r="76" spans="1:49" s="180" customFormat="1" x14ac:dyDescent="0.25">
      <c r="A76" s="134" t="s">
        <v>270</v>
      </c>
      <c r="B76" s="181" t="s">
        <v>267</v>
      </c>
      <c r="C76" s="182" t="s">
        <v>268</v>
      </c>
      <c r="D76" s="175">
        <v>85113.69</v>
      </c>
      <c r="E76" s="136" t="s">
        <v>44</v>
      </c>
      <c r="F76" s="137" t="s">
        <v>130</v>
      </c>
      <c r="G76" s="137" t="s">
        <v>130</v>
      </c>
      <c r="H76" s="184"/>
      <c r="I76" s="184"/>
      <c r="J76" s="175">
        <v>85113.69</v>
      </c>
      <c r="K76" s="187" t="s">
        <v>284</v>
      </c>
      <c r="L76" s="188" t="s">
        <v>107</v>
      </c>
      <c r="M76" s="175">
        <v>85113.69</v>
      </c>
      <c r="N76" s="141" t="s">
        <v>311</v>
      </c>
      <c r="O76" s="179"/>
    </row>
    <row r="77" spans="1:49" s="180" customFormat="1" x14ac:dyDescent="0.25">
      <c r="A77" s="134" t="s">
        <v>271</v>
      </c>
      <c r="B77" s="181" t="s">
        <v>267</v>
      </c>
      <c r="C77" s="182" t="s">
        <v>268</v>
      </c>
      <c r="D77" s="175">
        <v>11570.37</v>
      </c>
      <c r="E77" s="136" t="s">
        <v>44</v>
      </c>
      <c r="F77" s="239">
        <v>44415</v>
      </c>
      <c r="G77" s="239">
        <v>44415</v>
      </c>
      <c r="H77" s="184"/>
      <c r="I77" s="184"/>
      <c r="J77" s="175">
        <v>11570.37</v>
      </c>
      <c r="K77" s="187" t="s">
        <v>284</v>
      </c>
      <c r="L77" s="188" t="s">
        <v>107</v>
      </c>
      <c r="M77" s="175">
        <v>11570.37</v>
      </c>
      <c r="N77" s="141" t="s">
        <v>311</v>
      </c>
      <c r="O77" s="179"/>
    </row>
    <row r="78" spans="1:49" s="180" customFormat="1" x14ac:dyDescent="0.25">
      <c r="A78" s="134"/>
      <c r="B78" s="181"/>
      <c r="C78" s="182" t="s">
        <v>261</v>
      </c>
      <c r="D78" s="189">
        <f>SUM(D74:D77)</f>
        <v>655773.69000000006</v>
      </c>
      <c r="E78" s="136"/>
      <c r="F78" s="137"/>
      <c r="G78" s="137"/>
      <c r="H78" s="184"/>
      <c r="I78" s="184"/>
      <c r="J78" s="175">
        <f>SUM(J74:J77)</f>
        <v>655773.69000000006</v>
      </c>
      <c r="K78" s="182"/>
      <c r="L78" s="183"/>
      <c r="M78" s="175">
        <f>SUM(M74:M77)</f>
        <v>655773.69000000006</v>
      </c>
      <c r="N78" s="141" t="s">
        <v>311</v>
      </c>
      <c r="O78" s="179"/>
    </row>
    <row r="79" spans="1:49" x14ac:dyDescent="0.25">
      <c r="A79" s="134"/>
      <c r="B79" s="181"/>
      <c r="D79" s="189"/>
      <c r="E79" s="190"/>
      <c r="F79" s="191"/>
      <c r="G79" s="191"/>
      <c r="H79" s="184"/>
      <c r="I79" s="184"/>
      <c r="J79" s="189"/>
      <c r="K79" s="200"/>
      <c r="L79" s="201"/>
      <c r="M79" s="189"/>
      <c r="N79" s="141" t="s">
        <v>311</v>
      </c>
      <c r="O79" s="179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0"/>
      <c r="AR79" s="180"/>
      <c r="AS79" s="180"/>
      <c r="AT79" s="180"/>
      <c r="AU79" s="180"/>
      <c r="AV79" s="180"/>
      <c r="AW79" s="180"/>
    </row>
    <row r="80" spans="1:49" s="180" customFormat="1" ht="21" customHeight="1" x14ac:dyDescent="0.25">
      <c r="A80" s="134" t="s">
        <v>273</v>
      </c>
      <c r="B80" s="181" t="s">
        <v>218</v>
      </c>
      <c r="C80" s="181" t="s">
        <v>246</v>
      </c>
      <c r="D80" s="175">
        <v>470800</v>
      </c>
      <c r="E80" s="136" t="s">
        <v>44</v>
      </c>
      <c r="F80" s="137" t="s">
        <v>310</v>
      </c>
      <c r="G80" s="138" t="s">
        <v>310</v>
      </c>
      <c r="H80" s="184"/>
      <c r="I80" s="184"/>
      <c r="J80" s="175">
        <f>SUM(D80:I80)</f>
        <v>470800</v>
      </c>
      <c r="K80" s="142" t="s">
        <v>39</v>
      </c>
      <c r="L80" s="144" t="s">
        <v>40</v>
      </c>
      <c r="M80" s="177">
        <v>352800</v>
      </c>
      <c r="N80" s="141" t="s">
        <v>311</v>
      </c>
      <c r="O80" s="179"/>
    </row>
    <row r="81" spans="1:15" s="180" customFormat="1" ht="15.75" customHeight="1" x14ac:dyDescent="0.25">
      <c r="A81" s="134" t="s">
        <v>273</v>
      </c>
      <c r="B81" s="181"/>
      <c r="C81" s="181" t="s">
        <v>246</v>
      </c>
      <c r="D81" s="189"/>
      <c r="E81" s="136"/>
      <c r="F81" s="137"/>
      <c r="G81" s="138"/>
      <c r="H81" s="184"/>
      <c r="I81" s="184"/>
      <c r="J81" s="189"/>
      <c r="K81" s="136" t="s">
        <v>37</v>
      </c>
      <c r="L81" s="144" t="s">
        <v>57</v>
      </c>
      <c r="M81" s="177">
        <v>118000</v>
      </c>
      <c r="N81" s="141" t="s">
        <v>311</v>
      </c>
      <c r="O81" s="179"/>
    </row>
    <row r="82" spans="1:15" s="180" customFormat="1" ht="21" customHeight="1" x14ac:dyDescent="0.25">
      <c r="A82" s="134" t="s">
        <v>272</v>
      </c>
      <c r="B82" s="181" t="s">
        <v>218</v>
      </c>
      <c r="C82" s="181" t="s">
        <v>246</v>
      </c>
      <c r="D82" s="175">
        <v>1108402.1000000001</v>
      </c>
      <c r="E82" s="136" t="s">
        <v>44</v>
      </c>
      <c r="F82" s="137" t="s">
        <v>286</v>
      </c>
      <c r="G82" s="138" t="s">
        <v>286</v>
      </c>
      <c r="H82" s="184"/>
      <c r="I82" s="184"/>
      <c r="J82" s="175">
        <v>1108402.1000000001</v>
      </c>
      <c r="K82" s="136" t="s">
        <v>37</v>
      </c>
      <c r="L82" s="144" t="s">
        <v>57</v>
      </c>
      <c r="M82" s="177">
        <v>332520.63</v>
      </c>
      <c r="N82" s="141" t="s">
        <v>311</v>
      </c>
      <c r="O82" s="179"/>
    </row>
    <row r="83" spans="1:15" s="180" customFormat="1" ht="17.25" customHeight="1" x14ac:dyDescent="0.25">
      <c r="A83" s="134" t="s">
        <v>272</v>
      </c>
      <c r="B83" s="181"/>
      <c r="C83" s="181" t="s">
        <v>246</v>
      </c>
      <c r="D83" s="189" t="s">
        <v>313</v>
      </c>
      <c r="E83" s="136" t="s">
        <v>44</v>
      </c>
      <c r="F83" s="137" t="s">
        <v>286</v>
      </c>
      <c r="G83" s="137" t="s">
        <v>286</v>
      </c>
      <c r="H83" s="184"/>
      <c r="I83" s="184"/>
      <c r="J83" s="189"/>
      <c r="K83" s="142" t="s">
        <v>39</v>
      </c>
      <c r="L83" s="144" t="s">
        <v>40</v>
      </c>
      <c r="M83" s="202">
        <v>775881.47</v>
      </c>
      <c r="N83" s="141" t="s">
        <v>311</v>
      </c>
      <c r="O83" s="179"/>
    </row>
    <row r="84" spans="1:15" s="180" customFormat="1" ht="21" customHeight="1" x14ac:dyDescent="0.25">
      <c r="A84" s="134" t="s">
        <v>304</v>
      </c>
      <c r="B84" s="181" t="s">
        <v>218</v>
      </c>
      <c r="C84" s="181" t="s">
        <v>306</v>
      </c>
      <c r="D84" s="189">
        <v>800000</v>
      </c>
      <c r="E84" s="136" t="s">
        <v>44</v>
      </c>
      <c r="F84" s="137" t="s">
        <v>312</v>
      </c>
      <c r="G84" s="137" t="s">
        <v>312</v>
      </c>
      <c r="H84" s="184"/>
      <c r="I84" s="184"/>
      <c r="J84" s="189">
        <v>800000</v>
      </c>
      <c r="K84" s="136" t="s">
        <v>37</v>
      </c>
      <c r="L84" s="144" t="s">
        <v>57</v>
      </c>
      <c r="M84" s="202">
        <v>400000</v>
      </c>
      <c r="N84" s="141" t="s">
        <v>311</v>
      </c>
      <c r="O84" s="179"/>
    </row>
    <row r="85" spans="1:15" s="180" customFormat="1" ht="21" customHeight="1" x14ac:dyDescent="0.25">
      <c r="A85" s="134" t="s">
        <v>304</v>
      </c>
      <c r="B85" s="181"/>
      <c r="C85" s="181" t="s">
        <v>306</v>
      </c>
      <c r="D85" s="189"/>
      <c r="E85" s="136"/>
      <c r="F85" s="137"/>
      <c r="G85" s="137"/>
      <c r="H85" s="184"/>
      <c r="I85" s="184"/>
      <c r="J85" s="189"/>
      <c r="K85" s="142" t="s">
        <v>39</v>
      </c>
      <c r="L85" s="144" t="s">
        <v>40</v>
      </c>
      <c r="M85" s="202">
        <v>400000</v>
      </c>
      <c r="N85" s="141" t="s">
        <v>311</v>
      </c>
      <c r="O85" s="179"/>
    </row>
    <row r="86" spans="1:15" s="180" customFormat="1" ht="21" customHeight="1" x14ac:dyDescent="0.25">
      <c r="A86" s="134"/>
      <c r="B86" s="181"/>
      <c r="C86" s="181" t="s">
        <v>261</v>
      </c>
      <c r="D86" s="189">
        <f>SUM(D80:D85)</f>
        <v>2379202.1</v>
      </c>
      <c r="E86" s="136"/>
      <c r="F86" s="191"/>
      <c r="G86" s="192"/>
      <c r="H86" s="184"/>
      <c r="I86" s="184"/>
      <c r="J86" s="189">
        <f>SUM(J80:J85)</f>
        <v>2379202.1</v>
      </c>
      <c r="K86" s="252"/>
      <c r="L86" s="252"/>
      <c r="M86" s="202">
        <f>SUM(M80:M85)</f>
        <v>2379202.1</v>
      </c>
      <c r="N86" s="141" t="s">
        <v>311</v>
      </c>
      <c r="O86" s="179"/>
    </row>
    <row r="87" spans="1:15" s="180" customFormat="1" ht="19.5" customHeight="1" x14ac:dyDescent="0.25">
      <c r="A87" s="134"/>
      <c r="B87" s="181"/>
      <c r="C87" s="181"/>
      <c r="D87" s="189"/>
      <c r="E87" s="136"/>
      <c r="F87" s="191"/>
      <c r="G87" s="192"/>
      <c r="H87" s="184"/>
      <c r="I87" s="184"/>
      <c r="J87" s="189"/>
      <c r="K87" s="252"/>
      <c r="L87" s="252"/>
      <c r="M87" s="202"/>
      <c r="N87" s="141"/>
      <c r="O87" s="179"/>
    </row>
    <row r="88" spans="1:15" s="180" customFormat="1" ht="34.5" customHeight="1" x14ac:dyDescent="0.25">
      <c r="A88" s="134" t="s">
        <v>274</v>
      </c>
      <c r="B88" s="181" t="s">
        <v>283</v>
      </c>
      <c r="C88" s="242" t="s">
        <v>289</v>
      </c>
      <c r="D88" s="189">
        <v>435431.8</v>
      </c>
      <c r="E88" s="136" t="s">
        <v>44</v>
      </c>
      <c r="F88" s="191">
        <v>44354</v>
      </c>
      <c r="G88" s="191">
        <v>44354</v>
      </c>
      <c r="H88" s="184"/>
      <c r="I88" s="184"/>
      <c r="J88" s="175">
        <v>435431.8</v>
      </c>
      <c r="K88" s="241" t="s">
        <v>288</v>
      </c>
      <c r="L88" s="242" t="s">
        <v>289</v>
      </c>
      <c r="M88" s="202">
        <v>390273.2</v>
      </c>
      <c r="N88" s="141" t="s">
        <v>311</v>
      </c>
      <c r="O88" s="179"/>
    </row>
    <row r="89" spans="1:15" s="180" customFormat="1" ht="21" customHeight="1" x14ac:dyDescent="0.25">
      <c r="A89" s="134" t="s">
        <v>274</v>
      </c>
      <c r="B89" s="181"/>
      <c r="C89" s="181"/>
      <c r="D89" s="189"/>
      <c r="E89" s="136" t="s">
        <v>44</v>
      </c>
      <c r="F89" s="191"/>
      <c r="G89" s="192"/>
      <c r="H89" s="184"/>
      <c r="I89" s="184"/>
      <c r="J89" s="189"/>
      <c r="K89" s="241" t="s">
        <v>290</v>
      </c>
      <c r="L89" s="242" t="s">
        <v>147</v>
      </c>
      <c r="M89" s="202">
        <v>45158.6</v>
      </c>
      <c r="N89" s="141" t="s">
        <v>311</v>
      </c>
      <c r="O89" s="179"/>
    </row>
    <row r="90" spans="1:15" s="180" customFormat="1" ht="21" customHeight="1" x14ac:dyDescent="0.25">
      <c r="A90" s="134"/>
      <c r="B90" s="181"/>
      <c r="C90" s="181" t="s">
        <v>261</v>
      </c>
      <c r="D90" s="189">
        <f>SUM(D88:D89)</f>
        <v>435431.8</v>
      </c>
      <c r="E90" s="136"/>
      <c r="F90" s="191"/>
      <c r="G90" s="192"/>
      <c r="H90" s="184"/>
      <c r="I90" s="184"/>
      <c r="J90" s="189">
        <f>SUM(J88:J89)</f>
        <v>435431.8</v>
      </c>
      <c r="K90" s="240"/>
      <c r="L90" s="242"/>
      <c r="M90" s="244">
        <f>SUM(M88:M89)</f>
        <v>435431.8</v>
      </c>
      <c r="N90" s="141" t="s">
        <v>311</v>
      </c>
      <c r="O90" s="179"/>
    </row>
    <row r="91" spans="1:15" s="180" customFormat="1" ht="21" customHeight="1" x14ac:dyDescent="0.25">
      <c r="A91" s="134"/>
      <c r="B91" s="181"/>
      <c r="C91" s="181"/>
      <c r="D91" s="189"/>
      <c r="E91" s="136"/>
      <c r="F91" s="191"/>
      <c r="G91" s="192"/>
      <c r="H91" s="184"/>
      <c r="I91" s="184"/>
      <c r="J91" s="189"/>
      <c r="K91" s="240"/>
      <c r="L91" s="242"/>
      <c r="M91" s="244"/>
      <c r="N91" s="141" t="s">
        <v>311</v>
      </c>
      <c r="O91" s="179"/>
    </row>
    <row r="92" spans="1:15" s="180" customFormat="1" ht="21" customHeight="1" x14ac:dyDescent="0.25">
      <c r="A92" s="134" t="s">
        <v>277</v>
      </c>
      <c r="B92" s="181" t="s">
        <v>278</v>
      </c>
      <c r="C92" s="181" t="s">
        <v>307</v>
      </c>
      <c r="D92" s="189">
        <v>118476.72</v>
      </c>
      <c r="E92" s="136" t="s">
        <v>44</v>
      </c>
      <c r="F92" s="191" t="s">
        <v>292</v>
      </c>
      <c r="G92" s="192" t="s">
        <v>292</v>
      </c>
      <c r="H92" s="184"/>
      <c r="I92" s="184"/>
      <c r="J92" s="189">
        <v>118476.72</v>
      </c>
      <c r="K92" s="241" t="s">
        <v>290</v>
      </c>
      <c r="L92" s="242" t="s">
        <v>147</v>
      </c>
      <c r="M92" s="246">
        <v>51570.720000000001</v>
      </c>
      <c r="N92" s="141" t="s">
        <v>311</v>
      </c>
      <c r="O92" s="179"/>
    </row>
    <row r="93" spans="1:15" s="180" customFormat="1" ht="21" customHeight="1" x14ac:dyDescent="0.25">
      <c r="A93" s="134" t="s">
        <v>277</v>
      </c>
      <c r="B93" s="181"/>
      <c r="C93" s="181" t="s">
        <v>307</v>
      </c>
      <c r="D93" s="189"/>
      <c r="E93" s="136" t="s">
        <v>44</v>
      </c>
      <c r="F93" s="191"/>
      <c r="G93" s="192"/>
      <c r="H93" s="184"/>
      <c r="I93" s="184"/>
      <c r="J93" s="189"/>
      <c r="K93" s="187" t="s">
        <v>114</v>
      </c>
      <c r="L93" s="188" t="s">
        <v>224</v>
      </c>
      <c r="M93" s="246">
        <v>66906</v>
      </c>
      <c r="N93" s="141" t="s">
        <v>311</v>
      </c>
      <c r="O93" s="179"/>
    </row>
    <row r="94" spans="1:15" s="180" customFormat="1" ht="21" customHeight="1" x14ac:dyDescent="0.25">
      <c r="A94" s="134"/>
      <c r="B94" s="181"/>
      <c r="C94" s="181" t="s">
        <v>261</v>
      </c>
      <c r="D94" s="189">
        <f>SUM(D92:D93)</f>
        <v>118476.72</v>
      </c>
      <c r="E94" s="136"/>
      <c r="F94" s="191"/>
      <c r="G94" s="192"/>
      <c r="H94" s="184"/>
      <c r="I94" s="184"/>
      <c r="J94" s="189">
        <f>SUM(J92:J93)</f>
        <v>118476.72</v>
      </c>
      <c r="K94" s="200"/>
      <c r="L94" s="243"/>
      <c r="M94" s="247">
        <f>SUM(M92:M93)</f>
        <v>118476.72</v>
      </c>
      <c r="N94" s="141" t="s">
        <v>311</v>
      </c>
      <c r="O94" s="179"/>
    </row>
    <row r="95" spans="1:15" s="180" customFormat="1" ht="13.5" customHeight="1" x14ac:dyDescent="0.25">
      <c r="A95" s="134"/>
      <c r="B95" s="181"/>
      <c r="C95" s="181"/>
      <c r="D95" s="189"/>
      <c r="E95" s="136"/>
      <c r="F95" s="191"/>
      <c r="G95" s="192"/>
      <c r="H95" s="184"/>
      <c r="I95" s="184"/>
      <c r="J95" s="189"/>
      <c r="K95" s="200"/>
      <c r="L95" s="243"/>
      <c r="M95" s="249"/>
      <c r="N95" s="141" t="s">
        <v>311</v>
      </c>
      <c r="O95" s="179"/>
    </row>
    <row r="96" spans="1:15" s="180" customFormat="1" ht="25.5" customHeight="1" x14ac:dyDescent="0.25">
      <c r="A96" s="134" t="s">
        <v>279</v>
      </c>
      <c r="B96" s="181" t="s">
        <v>278</v>
      </c>
      <c r="C96" s="181" t="s">
        <v>308</v>
      </c>
      <c r="D96" s="189">
        <v>42480</v>
      </c>
      <c r="E96" s="136" t="s">
        <v>44</v>
      </c>
      <c r="F96" s="191" t="s">
        <v>291</v>
      </c>
      <c r="G96" s="192" t="s">
        <v>291</v>
      </c>
      <c r="H96" s="184"/>
      <c r="I96" s="184"/>
      <c r="J96" s="189">
        <v>42480</v>
      </c>
      <c r="K96" s="187" t="s">
        <v>114</v>
      </c>
      <c r="L96" s="188" t="s">
        <v>224</v>
      </c>
      <c r="M96" s="245">
        <v>42480</v>
      </c>
      <c r="N96" s="141" t="s">
        <v>311</v>
      </c>
      <c r="O96" s="179"/>
    </row>
    <row r="97" spans="1:15" x14ac:dyDescent="0.25">
      <c r="A97" s="134" t="s">
        <v>279</v>
      </c>
      <c r="B97" s="181"/>
      <c r="C97" s="181" t="s">
        <v>261</v>
      </c>
      <c r="D97" s="189">
        <f>SUM(D96)</f>
        <v>42480</v>
      </c>
      <c r="E97" s="136" t="s">
        <v>44</v>
      </c>
      <c r="F97" s="137"/>
      <c r="G97" s="138"/>
      <c r="H97" s="184"/>
      <c r="I97" s="184"/>
      <c r="J97" s="189">
        <v>42480</v>
      </c>
      <c r="K97" s="182"/>
      <c r="L97" s="183"/>
      <c r="M97" s="175">
        <f>SUM(M96)</f>
        <v>42480</v>
      </c>
      <c r="N97" s="141" t="s">
        <v>311</v>
      </c>
      <c r="O97" s="179"/>
    </row>
    <row r="98" spans="1:15" x14ac:dyDescent="0.25">
      <c r="A98" s="134"/>
      <c r="B98" s="181"/>
      <c r="C98" s="181"/>
      <c r="D98" s="189"/>
      <c r="E98" s="136"/>
      <c r="F98" s="137"/>
      <c r="G98" s="138"/>
      <c r="H98" s="184"/>
      <c r="I98" s="184"/>
      <c r="J98" s="189"/>
      <c r="K98" s="182"/>
      <c r="L98" s="183"/>
      <c r="M98" s="175"/>
      <c r="N98" s="141"/>
      <c r="O98" s="179"/>
    </row>
    <row r="99" spans="1:15" s="180" customFormat="1" ht="35.25" customHeight="1" x14ac:dyDescent="0.25">
      <c r="A99" s="134" t="s">
        <v>280</v>
      </c>
      <c r="B99" s="181" t="s">
        <v>281</v>
      </c>
      <c r="C99" s="181" t="s">
        <v>309</v>
      </c>
      <c r="D99" s="189">
        <v>64156.6</v>
      </c>
      <c r="E99" s="136" t="s">
        <v>44</v>
      </c>
      <c r="F99" s="137">
        <v>44446</v>
      </c>
      <c r="G99" s="138">
        <v>44446</v>
      </c>
      <c r="H99" s="184"/>
      <c r="I99" s="184"/>
      <c r="J99" s="189">
        <v>64156.6</v>
      </c>
      <c r="K99" s="187" t="s">
        <v>114</v>
      </c>
      <c r="L99" s="188" t="s">
        <v>224</v>
      </c>
      <c r="M99" s="175">
        <v>64156.6</v>
      </c>
      <c r="N99" s="141" t="s">
        <v>311</v>
      </c>
      <c r="O99" s="179"/>
    </row>
    <row r="100" spans="1:15" s="180" customFormat="1" x14ac:dyDescent="0.25">
      <c r="A100" s="134" t="s">
        <v>280</v>
      </c>
      <c r="B100" s="181"/>
      <c r="C100" s="181" t="s">
        <v>261</v>
      </c>
      <c r="D100" s="189">
        <f>SUM(D99)</f>
        <v>64156.6</v>
      </c>
      <c r="E100" s="136" t="s">
        <v>44</v>
      </c>
      <c r="F100" s="137"/>
      <c r="G100" s="138"/>
      <c r="H100" s="184"/>
      <c r="I100" s="184"/>
      <c r="J100" s="189">
        <f>SUM(J99)</f>
        <v>64156.6</v>
      </c>
      <c r="K100" s="182"/>
      <c r="L100" s="183"/>
      <c r="M100" s="175">
        <f>SUM(M99)</f>
        <v>64156.6</v>
      </c>
      <c r="N100" s="141" t="s">
        <v>311</v>
      </c>
      <c r="O100" s="179"/>
    </row>
    <row r="101" spans="1:15" s="180" customFormat="1" x14ac:dyDescent="0.25">
      <c r="A101" s="134"/>
      <c r="B101" s="181"/>
      <c r="C101" s="181"/>
      <c r="D101" s="189"/>
      <c r="E101" s="136"/>
      <c r="F101" s="137"/>
      <c r="G101" s="138"/>
      <c r="H101" s="184"/>
      <c r="I101" s="184"/>
      <c r="J101" s="189"/>
      <c r="K101" s="182"/>
      <c r="L101" s="183"/>
      <c r="M101" s="175"/>
      <c r="N101" s="141"/>
      <c r="O101" s="179"/>
    </row>
    <row r="102" spans="1:15" s="180" customFormat="1" ht="24" customHeight="1" x14ac:dyDescent="0.25">
      <c r="A102" s="134" t="s">
        <v>282</v>
      </c>
      <c r="B102" s="181" t="s">
        <v>183</v>
      </c>
      <c r="C102" s="181" t="s">
        <v>184</v>
      </c>
      <c r="D102" s="175">
        <v>234820</v>
      </c>
      <c r="E102" s="136" t="s">
        <v>44</v>
      </c>
      <c r="F102" s="137" t="s">
        <v>285</v>
      </c>
      <c r="G102" s="138" t="s">
        <v>285</v>
      </c>
      <c r="H102" s="184"/>
      <c r="I102" s="184"/>
      <c r="J102" s="175">
        <v>234820</v>
      </c>
      <c r="K102" s="248" t="s">
        <v>293</v>
      </c>
      <c r="L102" s="242" t="s">
        <v>294</v>
      </c>
      <c r="M102" s="189">
        <v>234820</v>
      </c>
      <c r="N102" s="141" t="s">
        <v>311</v>
      </c>
      <c r="O102" s="179"/>
    </row>
    <row r="103" spans="1:15" s="180" customFormat="1" ht="24" customHeight="1" x14ac:dyDescent="0.25">
      <c r="A103" s="134"/>
      <c r="B103" s="181"/>
      <c r="C103" s="181" t="s">
        <v>261</v>
      </c>
      <c r="D103" s="189">
        <v>234820</v>
      </c>
      <c r="E103" s="136" t="s">
        <v>44</v>
      </c>
      <c r="F103" s="137"/>
      <c r="G103" s="138"/>
      <c r="H103" s="184"/>
      <c r="I103" s="184"/>
      <c r="J103" s="189">
        <f>SUM(J102)</f>
        <v>234820</v>
      </c>
      <c r="K103" s="182"/>
      <c r="L103" s="183"/>
      <c r="M103" s="189">
        <f>SUM(M102)</f>
        <v>234820</v>
      </c>
      <c r="N103" s="141" t="s">
        <v>311</v>
      </c>
      <c r="O103" s="179"/>
    </row>
    <row r="104" spans="1:15" s="180" customFormat="1" ht="14.25" customHeight="1" x14ac:dyDescent="0.25">
      <c r="A104" s="134"/>
      <c r="B104" s="181"/>
      <c r="C104" s="181"/>
      <c r="D104" s="189"/>
      <c r="E104" s="136"/>
      <c r="F104" s="137"/>
      <c r="G104" s="138"/>
      <c r="H104" s="184"/>
      <c r="I104" s="184"/>
      <c r="J104" s="189"/>
      <c r="K104" s="182"/>
      <c r="L104" s="183"/>
      <c r="M104" s="189"/>
      <c r="N104" s="141"/>
      <c r="O104" s="179"/>
    </row>
    <row r="105" spans="1:15" s="180" customFormat="1" ht="24" customHeight="1" x14ac:dyDescent="0.25">
      <c r="A105" s="134" t="s">
        <v>295</v>
      </c>
      <c r="B105" s="181" t="s">
        <v>296</v>
      </c>
      <c r="C105" s="181" t="s">
        <v>297</v>
      </c>
      <c r="D105" s="175">
        <v>1237014.3799999999</v>
      </c>
      <c r="E105" s="136" t="s">
        <v>44</v>
      </c>
      <c r="F105" s="137" t="s">
        <v>298</v>
      </c>
      <c r="G105" s="138" t="s">
        <v>298</v>
      </c>
      <c r="H105" s="184"/>
      <c r="I105" s="184"/>
      <c r="J105" s="175">
        <v>1237014.3799999999</v>
      </c>
      <c r="K105" s="241" t="s">
        <v>302</v>
      </c>
      <c r="L105" s="251" t="s">
        <v>303</v>
      </c>
      <c r="M105" s="175">
        <v>1237014.3799999999</v>
      </c>
      <c r="N105" s="141" t="s">
        <v>311</v>
      </c>
      <c r="O105" s="179"/>
    </row>
    <row r="106" spans="1:15" s="180" customFormat="1" ht="24" customHeight="1" x14ac:dyDescent="0.25">
      <c r="A106" s="134" t="s">
        <v>299</v>
      </c>
      <c r="B106" s="181" t="s">
        <v>296</v>
      </c>
      <c r="C106" s="181" t="s">
        <v>297</v>
      </c>
      <c r="D106" s="175">
        <v>58004.52</v>
      </c>
      <c r="E106" s="136" t="s">
        <v>44</v>
      </c>
      <c r="F106" s="137" t="s">
        <v>298</v>
      </c>
      <c r="G106" s="138" t="s">
        <v>298</v>
      </c>
      <c r="H106" s="184"/>
      <c r="I106" s="184"/>
      <c r="J106" s="175">
        <v>58004.52</v>
      </c>
      <c r="K106" s="241" t="s">
        <v>302</v>
      </c>
      <c r="L106" s="251" t="s">
        <v>303</v>
      </c>
      <c r="M106" s="175">
        <v>58004.52</v>
      </c>
      <c r="N106" s="141" t="s">
        <v>311</v>
      </c>
      <c r="O106" s="179"/>
    </row>
    <row r="107" spans="1:15" s="180" customFormat="1" ht="24" customHeight="1" x14ac:dyDescent="0.25">
      <c r="A107" s="134" t="s">
        <v>300</v>
      </c>
      <c r="B107" s="181" t="s">
        <v>296</v>
      </c>
      <c r="C107" s="181" t="s">
        <v>297</v>
      </c>
      <c r="D107" s="175">
        <v>153786.76</v>
      </c>
      <c r="E107" s="136" t="s">
        <v>44</v>
      </c>
      <c r="F107" s="137" t="s">
        <v>298</v>
      </c>
      <c r="G107" s="138" t="s">
        <v>298</v>
      </c>
      <c r="H107" s="184"/>
      <c r="I107" s="184"/>
      <c r="J107" s="175">
        <v>153786.76</v>
      </c>
      <c r="K107" s="241" t="s">
        <v>302</v>
      </c>
      <c r="L107" s="251" t="s">
        <v>303</v>
      </c>
      <c r="M107" s="175">
        <v>153786.76</v>
      </c>
      <c r="N107" s="141" t="s">
        <v>311</v>
      </c>
      <c r="O107" s="179"/>
    </row>
    <row r="108" spans="1:15" s="180" customFormat="1" ht="24" customHeight="1" x14ac:dyDescent="0.25">
      <c r="A108" s="134" t="s">
        <v>108</v>
      </c>
      <c r="B108" s="181" t="s">
        <v>296</v>
      </c>
      <c r="C108" s="181" t="s">
        <v>297</v>
      </c>
      <c r="D108" s="175">
        <v>8186.74</v>
      </c>
      <c r="E108" s="136" t="s">
        <v>44</v>
      </c>
      <c r="F108" s="137" t="s">
        <v>298</v>
      </c>
      <c r="G108" s="138" t="s">
        <v>298</v>
      </c>
      <c r="H108" s="184"/>
      <c r="I108" s="184"/>
      <c r="J108" s="175">
        <v>8186.74</v>
      </c>
      <c r="K108" s="241" t="s">
        <v>302</v>
      </c>
      <c r="L108" s="251" t="s">
        <v>303</v>
      </c>
      <c r="M108" s="175">
        <v>8186.74</v>
      </c>
      <c r="N108" s="141" t="s">
        <v>311</v>
      </c>
      <c r="O108" s="179"/>
    </row>
    <row r="109" spans="1:15" s="180" customFormat="1" ht="24" customHeight="1" x14ac:dyDescent="0.25">
      <c r="A109" s="134" t="s">
        <v>301</v>
      </c>
      <c r="B109" s="181" t="s">
        <v>296</v>
      </c>
      <c r="C109" s="181" t="s">
        <v>297</v>
      </c>
      <c r="D109" s="175">
        <v>16891.939999999999</v>
      </c>
      <c r="E109" s="136" t="s">
        <v>44</v>
      </c>
      <c r="F109" s="137">
        <v>44414</v>
      </c>
      <c r="G109" s="138">
        <v>44414</v>
      </c>
      <c r="H109" s="184"/>
      <c r="I109" s="184"/>
      <c r="J109" s="175">
        <v>16891.939999999999</v>
      </c>
      <c r="K109" s="241" t="s">
        <v>302</v>
      </c>
      <c r="L109" s="251" t="s">
        <v>303</v>
      </c>
      <c r="M109" s="175">
        <v>16891.939999999999</v>
      </c>
      <c r="N109" s="141" t="s">
        <v>311</v>
      </c>
      <c r="O109" s="179"/>
    </row>
    <row r="110" spans="1:15" s="180" customFormat="1" ht="24" customHeight="1" x14ac:dyDescent="0.25">
      <c r="A110" s="134"/>
      <c r="B110" s="181"/>
      <c r="C110" s="181" t="s">
        <v>261</v>
      </c>
      <c r="D110" s="189">
        <f>SUM(D105:D109)</f>
        <v>1473884.3399999999</v>
      </c>
      <c r="E110" s="136" t="s">
        <v>44</v>
      </c>
      <c r="F110" s="137"/>
      <c r="G110" s="138"/>
      <c r="H110" s="184"/>
      <c r="I110" s="184"/>
      <c r="J110" s="189">
        <f>SUM(J105:J109)</f>
        <v>1473884.3399999999</v>
      </c>
      <c r="K110" s="248"/>
      <c r="L110" s="242"/>
      <c r="M110" s="189">
        <f>SUM(M105:M109)</f>
        <v>1473884.3399999999</v>
      </c>
      <c r="N110" s="141"/>
      <c r="O110" s="179"/>
    </row>
    <row r="111" spans="1:15" ht="15.75" thickBot="1" x14ac:dyDescent="0.3">
      <c r="A111" s="148"/>
      <c r="B111" s="149"/>
      <c r="C111" s="150" t="s">
        <v>78</v>
      </c>
      <c r="D111" s="253">
        <f>D110+D103+D100+D97+D94+D90+D86+D78+D72+D60+D56+D53+D19</f>
        <v>15986924.169999998</v>
      </c>
      <c r="E111" s="152"/>
      <c r="F111" s="153"/>
      <c r="G111" s="154"/>
      <c r="H111" s="155"/>
      <c r="I111" s="155"/>
      <c r="J111" s="156">
        <f>J110+J103+J100+J97+J94+J90+J86+J78+J72+J60+J56+J53+J19</f>
        <v>15986924.169999998</v>
      </c>
      <c r="K111" s="150"/>
      <c r="L111" s="157"/>
      <c r="M111" s="151">
        <f>M19+M53+M56+M58+M59+M72+M78+M86+M90+M94+M97+M100+M103+M110</f>
        <v>15986924.169999998</v>
      </c>
      <c r="N111" s="158"/>
      <c r="O111" s="133"/>
    </row>
    <row r="112" spans="1:15" ht="15.75" thickTop="1" x14ac:dyDescent="0.25">
      <c r="A112" s="148"/>
      <c r="B112" s="149"/>
      <c r="C112" s="149"/>
      <c r="E112" s="160"/>
      <c r="F112" s="161"/>
      <c r="G112" s="162"/>
      <c r="H112" s="158"/>
      <c r="I112" s="158"/>
      <c r="J112" s="163"/>
      <c r="K112" s="149"/>
      <c r="L112" s="164"/>
      <c r="M112" s="165"/>
      <c r="N112" s="158"/>
    </row>
    <row r="113" spans="1:14" ht="15.75" thickBot="1" x14ac:dyDescent="0.3">
      <c r="A113" s="172"/>
      <c r="B113" s="172"/>
      <c r="C113" s="158"/>
      <c r="D113" s="168"/>
      <c r="E113" s="423"/>
      <c r="F113" s="423"/>
      <c r="G113" s="423"/>
      <c r="H113" s="158"/>
      <c r="I113" s="158"/>
      <c r="J113" s="169"/>
      <c r="K113" s="237"/>
      <c r="L113" s="170"/>
      <c r="M113" s="158"/>
      <c r="N113" s="166"/>
    </row>
    <row r="114" spans="1:14" ht="24.75" customHeight="1" x14ac:dyDescent="0.25">
      <c r="A114" s="426" t="s">
        <v>192</v>
      </c>
      <c r="B114" s="426"/>
      <c r="C114" s="170"/>
      <c r="D114" s="171"/>
      <c r="E114" s="424" t="s">
        <v>61</v>
      </c>
      <c r="F114" s="424"/>
      <c r="G114" s="424"/>
      <c r="H114" s="158"/>
      <c r="I114" s="158"/>
      <c r="J114" s="425" t="s">
        <v>77</v>
      </c>
      <c r="K114" s="425"/>
      <c r="L114" s="170"/>
      <c r="M114" s="158"/>
      <c r="N114" s="166"/>
    </row>
    <row r="115" spans="1:14" ht="19.5" customHeight="1" x14ac:dyDescent="0.25">
      <c r="A115" s="427" t="s">
        <v>193</v>
      </c>
      <c r="B115" s="427"/>
      <c r="C115" s="170"/>
      <c r="D115" s="171"/>
      <c r="E115" s="424" t="s">
        <v>11</v>
      </c>
      <c r="F115" s="424"/>
      <c r="G115" s="424"/>
      <c r="H115" s="158"/>
      <c r="I115" s="158"/>
      <c r="J115" s="424" t="s">
        <v>17</v>
      </c>
      <c r="K115" s="424"/>
      <c r="L115" s="170"/>
      <c r="M115" s="158"/>
      <c r="N115" s="166"/>
    </row>
    <row r="116" spans="1:14" x14ac:dyDescent="0.25">
      <c r="A116" s="427" t="s">
        <v>76</v>
      </c>
      <c r="B116" s="427"/>
      <c r="C116" s="170"/>
      <c r="D116" s="171"/>
      <c r="E116" s="424" t="s">
        <v>12</v>
      </c>
      <c r="F116" s="424"/>
      <c r="G116" s="424"/>
      <c r="H116" s="158"/>
      <c r="I116" s="158"/>
      <c r="J116" s="424" t="s">
        <v>18</v>
      </c>
      <c r="K116" s="424"/>
      <c r="L116" s="170"/>
      <c r="M116" s="158"/>
      <c r="N116" s="166"/>
    </row>
    <row r="117" spans="1:14" x14ac:dyDescent="0.25">
      <c r="F117" s="57"/>
      <c r="J117" s="58"/>
    </row>
  </sheetData>
  <mergeCells count="12">
    <mergeCell ref="A115:B115"/>
    <mergeCell ref="E115:G115"/>
    <mergeCell ref="J115:K115"/>
    <mergeCell ref="A116:B116"/>
    <mergeCell ref="E116:G116"/>
    <mergeCell ref="J116:K116"/>
    <mergeCell ref="A3:N3"/>
    <mergeCell ref="H8:I8"/>
    <mergeCell ref="E113:G113"/>
    <mergeCell ref="A114:B114"/>
    <mergeCell ref="E114:G114"/>
    <mergeCell ref="J114:K114"/>
  </mergeCells>
  <phoneticPr fontId="29" type="noConversion"/>
  <pageMargins left="0.7" right="0.7" top="0.75" bottom="0.75" header="0.3" footer="0.3"/>
  <pageSetup paperSize="5" scale="7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41985" r:id="rId4">
          <objectPr defaultSize="0" autoPict="0" r:id="rId5">
            <anchor moveWithCells="1" sizeWithCells="1">
              <from>
                <xdr:col>4</xdr:col>
                <xdr:colOff>838200</xdr:colOff>
                <xdr:row>0</xdr:row>
                <xdr:rowOff>0</xdr:rowOff>
              </from>
              <to>
                <xdr:col>5</xdr:col>
                <xdr:colOff>990600</xdr:colOff>
                <xdr:row>2</xdr:row>
                <xdr:rowOff>0</xdr:rowOff>
              </to>
            </anchor>
          </objectPr>
        </oleObject>
      </mc:Choice>
      <mc:Fallback>
        <oleObject progId="Word.Picture.8" shapeId="4198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O94"/>
  <sheetViews>
    <sheetView workbookViewId="0">
      <selection activeCell="A4" sqref="A4:N94"/>
    </sheetView>
  </sheetViews>
  <sheetFormatPr baseColWidth="10" defaultRowHeight="15" x14ac:dyDescent="0.25"/>
  <cols>
    <col min="2" max="2" width="21.28515625" customWidth="1"/>
    <col min="3" max="3" width="19.5703125" customWidth="1"/>
    <col min="4" max="4" width="15.85546875" customWidth="1"/>
    <col min="8" max="8" width="5.140625" customWidth="1"/>
    <col min="9" max="9" width="5.42578125" customWidth="1"/>
    <col min="10" max="10" width="15.28515625" customWidth="1"/>
    <col min="12" max="12" width="13.7109375" customWidth="1"/>
    <col min="13" max="13" width="15.7109375" customWidth="1"/>
  </cols>
  <sheetData>
    <row r="4" spans="1:15" ht="18.75" x14ac:dyDescent="0.3">
      <c r="A4" s="110"/>
      <c r="B4" s="111"/>
      <c r="C4" s="112"/>
      <c r="D4" s="113"/>
      <c r="E4" s="114"/>
      <c r="F4" s="115"/>
      <c r="G4" s="116"/>
      <c r="H4" s="114"/>
      <c r="I4" s="114"/>
      <c r="J4" s="117"/>
      <c r="K4" s="118"/>
      <c r="L4" s="119"/>
      <c r="M4" s="114"/>
      <c r="N4" s="114"/>
    </row>
    <row r="5" spans="1:15" ht="18.75" x14ac:dyDescent="0.25">
      <c r="A5" s="10"/>
      <c r="B5" s="120"/>
      <c r="C5" s="121"/>
      <c r="D5" s="122"/>
      <c r="E5" s="38"/>
      <c r="F5" s="123"/>
      <c r="G5" s="124"/>
      <c r="H5" s="38"/>
      <c r="I5" s="38"/>
      <c r="J5" s="121"/>
      <c r="K5" s="125"/>
      <c r="L5" s="126"/>
      <c r="M5" s="38"/>
      <c r="N5" s="38"/>
    </row>
    <row r="6" spans="1:15" s="180" customFormat="1" ht="22.5" x14ac:dyDescent="0.25">
      <c r="A6" s="419" t="s">
        <v>0</v>
      </c>
      <c r="B6" s="419"/>
      <c r="C6" s="419"/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179"/>
    </row>
    <row r="7" spans="1:15" s="174" customFormat="1" ht="22.5" x14ac:dyDescent="0.25">
      <c r="A7" s="254"/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179"/>
    </row>
    <row r="8" spans="1:15" s="178" customForma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179"/>
    </row>
    <row r="9" spans="1:15" s="180" customFormat="1" ht="18.75" x14ac:dyDescent="0.25">
      <c r="A9" s="10" t="s">
        <v>339</v>
      </c>
      <c r="B9" s="17"/>
      <c r="C9" s="36"/>
      <c r="D9" s="37"/>
      <c r="E9" s="38"/>
      <c r="F9" s="18"/>
      <c r="G9" s="38"/>
      <c r="H9" s="38"/>
      <c r="I9" s="38"/>
      <c r="J9" s="61"/>
      <c r="K9" s="19"/>
      <c r="L9" s="20"/>
      <c r="M9" s="21"/>
      <c r="N9" s="21"/>
      <c r="O9" s="179"/>
    </row>
    <row r="10" spans="1:15" s="180" customFormat="1" ht="18.75" x14ac:dyDescent="0.25">
      <c r="A10" s="10"/>
      <c r="B10" s="17"/>
      <c r="C10" s="36"/>
      <c r="D10" s="37"/>
      <c r="E10" s="38"/>
      <c r="F10" s="18"/>
      <c r="G10" s="38"/>
      <c r="H10" s="38"/>
      <c r="I10" s="38"/>
      <c r="J10" s="61"/>
      <c r="K10" s="19"/>
      <c r="L10" s="20"/>
      <c r="M10" s="21"/>
      <c r="N10" s="21"/>
      <c r="O10" s="179"/>
    </row>
    <row r="11" spans="1:15" ht="18.75" x14ac:dyDescent="0.25">
      <c r="A11" s="12"/>
      <c r="B11" s="22" t="s">
        <v>187</v>
      </c>
      <c r="C11" s="15"/>
      <c r="D11" s="35"/>
      <c r="E11" s="13"/>
      <c r="F11" s="14"/>
      <c r="G11" s="40"/>
      <c r="H11" s="420"/>
      <c r="I11" s="420"/>
      <c r="J11" s="59"/>
      <c r="K11" s="16"/>
      <c r="L11" s="70"/>
      <c r="M11" s="13"/>
      <c r="N11" s="13"/>
    </row>
    <row r="12" spans="1:15" s="180" customFormat="1" ht="39" x14ac:dyDescent="0.25">
      <c r="A12" s="129" t="s">
        <v>1</v>
      </c>
      <c r="B12" s="80" t="s">
        <v>2</v>
      </c>
      <c r="C12" s="80" t="s">
        <v>3</v>
      </c>
      <c r="D12" s="130" t="s">
        <v>195</v>
      </c>
      <c r="E12" s="80" t="s">
        <v>5</v>
      </c>
      <c r="F12" s="131" t="s">
        <v>6</v>
      </c>
      <c r="G12" s="80" t="s">
        <v>7</v>
      </c>
      <c r="H12" s="129" t="s">
        <v>8</v>
      </c>
      <c r="I12" s="80" t="s">
        <v>10</v>
      </c>
      <c r="J12" s="132" t="s">
        <v>9</v>
      </c>
      <c r="K12" s="80" t="s">
        <v>13</v>
      </c>
      <c r="L12" s="80" t="s">
        <v>14</v>
      </c>
      <c r="M12" s="129" t="s">
        <v>196</v>
      </c>
      <c r="N12" s="80" t="s">
        <v>16</v>
      </c>
      <c r="O12" s="179"/>
    </row>
    <row r="13" spans="1:15" s="180" customFormat="1" ht="24" customHeight="1" x14ac:dyDescent="0.25">
      <c r="A13" s="134" t="s">
        <v>70</v>
      </c>
      <c r="B13" s="135" t="s">
        <v>62</v>
      </c>
      <c r="C13" s="135" t="s">
        <v>60</v>
      </c>
      <c r="D13" s="175">
        <v>94985.1</v>
      </c>
      <c r="E13" s="136" t="s">
        <v>44</v>
      </c>
      <c r="F13" s="137">
        <v>43822</v>
      </c>
      <c r="G13" s="138">
        <v>43822</v>
      </c>
      <c r="H13" s="136"/>
      <c r="I13" s="139"/>
      <c r="J13" s="175">
        <f t="shared" ref="J13:J55" si="0">D13-H13</f>
        <v>94985.1</v>
      </c>
      <c r="K13" s="136" t="s">
        <v>19</v>
      </c>
      <c r="L13" s="140" t="s">
        <v>20</v>
      </c>
      <c r="M13" s="175">
        <v>94985.1</v>
      </c>
      <c r="N13" s="141" t="s">
        <v>317</v>
      </c>
      <c r="O13" s="179"/>
    </row>
    <row r="14" spans="1:15" s="180" customFormat="1" ht="24" customHeight="1" x14ac:dyDescent="0.25">
      <c r="A14" s="134" t="s">
        <v>69</v>
      </c>
      <c r="B14" s="135" t="s">
        <v>62</v>
      </c>
      <c r="C14" s="135" t="s">
        <v>60</v>
      </c>
      <c r="D14" s="175">
        <v>250974.9</v>
      </c>
      <c r="E14" s="136" t="s">
        <v>44</v>
      </c>
      <c r="F14" s="137">
        <v>43822</v>
      </c>
      <c r="G14" s="138">
        <v>43822</v>
      </c>
      <c r="H14" s="136"/>
      <c r="I14" s="139"/>
      <c r="J14" s="175">
        <f t="shared" si="0"/>
        <v>250974.9</v>
      </c>
      <c r="K14" s="136" t="s">
        <v>19</v>
      </c>
      <c r="L14" s="140" t="s">
        <v>20</v>
      </c>
      <c r="M14" s="175">
        <v>250974.9</v>
      </c>
      <c r="N14" s="141" t="s">
        <v>317</v>
      </c>
      <c r="O14" s="179"/>
    </row>
    <row r="15" spans="1:15" s="180" customFormat="1" ht="24" customHeight="1" x14ac:dyDescent="0.25">
      <c r="A15" s="134" t="s">
        <v>68</v>
      </c>
      <c r="B15" s="135" t="s">
        <v>62</v>
      </c>
      <c r="C15" s="135" t="s">
        <v>60</v>
      </c>
      <c r="D15" s="175">
        <v>125047.8</v>
      </c>
      <c r="E15" s="136" t="s">
        <v>44</v>
      </c>
      <c r="F15" s="137">
        <v>43825</v>
      </c>
      <c r="G15" s="138">
        <v>43825</v>
      </c>
      <c r="H15" s="136"/>
      <c r="I15" s="139"/>
      <c r="J15" s="175">
        <f t="shared" si="0"/>
        <v>125047.8</v>
      </c>
      <c r="K15" s="136" t="s">
        <v>19</v>
      </c>
      <c r="L15" s="140" t="s">
        <v>20</v>
      </c>
      <c r="M15" s="175">
        <v>125047.8</v>
      </c>
      <c r="N15" s="141" t="s">
        <v>317</v>
      </c>
      <c r="O15" s="179"/>
    </row>
    <row r="16" spans="1:15" s="180" customFormat="1" ht="24.75" customHeight="1" x14ac:dyDescent="0.25">
      <c r="A16" s="134" t="s">
        <v>67</v>
      </c>
      <c r="B16" s="135" t="s">
        <v>62</v>
      </c>
      <c r="C16" s="135" t="s">
        <v>60</v>
      </c>
      <c r="D16" s="175">
        <v>15598.98</v>
      </c>
      <c r="E16" s="136" t="s">
        <v>44</v>
      </c>
      <c r="F16" s="137">
        <v>43826</v>
      </c>
      <c r="G16" s="138">
        <v>43826</v>
      </c>
      <c r="H16" s="136"/>
      <c r="I16" s="139"/>
      <c r="J16" s="175">
        <f t="shared" si="0"/>
        <v>15598.98</v>
      </c>
      <c r="K16" s="136" t="s">
        <v>19</v>
      </c>
      <c r="L16" s="140" t="s">
        <v>20</v>
      </c>
      <c r="M16" s="175">
        <v>15598.98</v>
      </c>
      <c r="N16" s="141" t="s">
        <v>317</v>
      </c>
      <c r="O16" s="179"/>
    </row>
    <row r="17" spans="1:15" s="180" customFormat="1" ht="27.75" customHeight="1" x14ac:dyDescent="0.25">
      <c r="A17" s="134" t="s">
        <v>66</v>
      </c>
      <c r="B17" s="135" t="s">
        <v>62</v>
      </c>
      <c r="C17" s="135" t="s">
        <v>60</v>
      </c>
      <c r="D17" s="175">
        <v>227642.18</v>
      </c>
      <c r="E17" s="136" t="s">
        <v>44</v>
      </c>
      <c r="F17" s="137">
        <v>43850</v>
      </c>
      <c r="G17" s="138">
        <v>43850</v>
      </c>
      <c r="H17" s="136"/>
      <c r="I17" s="139"/>
      <c r="J17" s="175">
        <f t="shared" si="0"/>
        <v>227642.18</v>
      </c>
      <c r="K17" s="136" t="s">
        <v>19</v>
      </c>
      <c r="L17" s="140" t="s">
        <v>20</v>
      </c>
      <c r="M17" s="175">
        <v>227642.18</v>
      </c>
      <c r="N17" s="141" t="s">
        <v>317</v>
      </c>
      <c r="O17" s="179"/>
    </row>
    <row r="18" spans="1:15" s="180" customFormat="1" ht="29.25" customHeight="1" x14ac:dyDescent="0.25">
      <c r="A18" s="134" t="s">
        <v>65</v>
      </c>
      <c r="B18" s="135" t="s">
        <v>62</v>
      </c>
      <c r="C18" s="135" t="s">
        <v>60</v>
      </c>
      <c r="D18" s="175">
        <v>81717.3</v>
      </c>
      <c r="E18" s="136" t="s">
        <v>44</v>
      </c>
      <c r="F18" s="137">
        <v>43850</v>
      </c>
      <c r="G18" s="138">
        <v>43850</v>
      </c>
      <c r="H18" s="136"/>
      <c r="I18" s="139"/>
      <c r="J18" s="175">
        <f t="shared" si="0"/>
        <v>81717.3</v>
      </c>
      <c r="K18" s="136" t="s">
        <v>19</v>
      </c>
      <c r="L18" s="140" t="s">
        <v>20</v>
      </c>
      <c r="M18" s="175">
        <v>81717.3</v>
      </c>
      <c r="N18" s="141" t="s">
        <v>317</v>
      </c>
      <c r="O18" s="179"/>
    </row>
    <row r="19" spans="1:15" s="180" customFormat="1" ht="31.5" customHeight="1" x14ac:dyDescent="0.25">
      <c r="A19" s="134" t="s">
        <v>33</v>
      </c>
      <c r="B19" s="135" t="s">
        <v>62</v>
      </c>
      <c r="C19" s="135" t="s">
        <v>60</v>
      </c>
      <c r="D19" s="175">
        <v>332692.2</v>
      </c>
      <c r="E19" s="136" t="s">
        <v>44</v>
      </c>
      <c r="F19" s="137">
        <v>43881</v>
      </c>
      <c r="G19" s="138">
        <v>43881</v>
      </c>
      <c r="H19" s="136"/>
      <c r="I19" s="139"/>
      <c r="J19" s="175">
        <f t="shared" si="0"/>
        <v>332692.2</v>
      </c>
      <c r="K19" s="136" t="s">
        <v>19</v>
      </c>
      <c r="L19" s="140" t="s">
        <v>20</v>
      </c>
      <c r="M19" s="175">
        <v>332692.2</v>
      </c>
      <c r="N19" s="141" t="s">
        <v>317</v>
      </c>
      <c r="O19" s="179"/>
    </row>
    <row r="20" spans="1:15" s="180" customFormat="1" ht="32.25" customHeight="1" x14ac:dyDescent="0.25">
      <c r="A20" s="134" t="s">
        <v>63</v>
      </c>
      <c r="B20" s="135" t="s">
        <v>62</v>
      </c>
      <c r="C20" s="135" t="s">
        <v>60</v>
      </c>
      <c r="D20" s="175">
        <v>77994.899999999994</v>
      </c>
      <c r="E20" s="136" t="s">
        <v>44</v>
      </c>
      <c r="F20" s="137">
        <v>43882</v>
      </c>
      <c r="G20" s="138">
        <v>43882</v>
      </c>
      <c r="H20" s="136"/>
      <c r="I20" s="139"/>
      <c r="J20" s="175">
        <f t="shared" si="0"/>
        <v>77994.899999999994</v>
      </c>
      <c r="K20" s="136" t="s">
        <v>19</v>
      </c>
      <c r="L20" s="140" t="s">
        <v>20</v>
      </c>
      <c r="M20" s="175">
        <v>77994.899999999994</v>
      </c>
      <c r="N20" s="141" t="s">
        <v>317</v>
      </c>
      <c r="O20" s="179"/>
    </row>
    <row r="21" spans="1:15" s="180" customFormat="1" ht="30" customHeight="1" x14ac:dyDescent="0.25">
      <c r="A21" s="134" t="s">
        <v>64</v>
      </c>
      <c r="B21" s="135" t="s">
        <v>62</v>
      </c>
      <c r="C21" s="135" t="s">
        <v>60</v>
      </c>
      <c r="D21" s="175">
        <v>786642.44</v>
      </c>
      <c r="E21" s="136" t="s">
        <v>44</v>
      </c>
      <c r="F21" s="137">
        <v>44048</v>
      </c>
      <c r="G21" s="138">
        <v>44048</v>
      </c>
      <c r="H21" s="136"/>
      <c r="I21" s="139"/>
      <c r="J21" s="175">
        <f t="shared" si="0"/>
        <v>786642.44</v>
      </c>
      <c r="K21" s="136" t="s">
        <v>19</v>
      </c>
      <c r="L21" s="140" t="s">
        <v>20</v>
      </c>
      <c r="M21" s="175">
        <v>786642.44</v>
      </c>
      <c r="N21" s="141" t="s">
        <v>317</v>
      </c>
      <c r="O21" s="179"/>
    </row>
    <row r="22" spans="1:15" s="180" customFormat="1" ht="24" customHeight="1" x14ac:dyDescent="0.25">
      <c r="A22" s="134"/>
      <c r="B22" s="135"/>
      <c r="C22" s="203" t="s">
        <v>261</v>
      </c>
      <c r="D22" s="189">
        <f>SUM(D13:D21)</f>
        <v>1993295.7999999998</v>
      </c>
      <c r="E22" s="190"/>
      <c r="F22" s="191"/>
      <c r="G22" s="192"/>
      <c r="H22" s="190"/>
      <c r="I22" s="193"/>
      <c r="J22" s="189">
        <f>SUM(J13:J21)</f>
        <v>1993295.7999999998</v>
      </c>
      <c r="K22" s="190"/>
      <c r="L22" s="194"/>
      <c r="M22" s="189">
        <f>SUM(M13:M21)</f>
        <v>1993295.7999999998</v>
      </c>
      <c r="N22" s="141" t="s">
        <v>317</v>
      </c>
      <c r="O22" s="179"/>
    </row>
    <row r="23" spans="1:15" s="180" customFormat="1" ht="24" customHeight="1" x14ac:dyDescent="0.25">
      <c r="A23" s="134"/>
      <c r="B23" s="135"/>
      <c r="C23" s="203"/>
      <c r="D23" s="189"/>
      <c r="E23" s="190"/>
      <c r="F23" s="191"/>
      <c r="G23" s="192"/>
      <c r="H23" s="190"/>
      <c r="I23" s="193"/>
      <c r="J23" s="189"/>
      <c r="K23" s="190"/>
      <c r="L23" s="194"/>
      <c r="M23" s="189"/>
      <c r="N23" s="141"/>
      <c r="O23" s="179"/>
    </row>
    <row r="24" spans="1:15" ht="42.75" customHeight="1" x14ac:dyDescent="0.25">
      <c r="A24" s="134" t="s">
        <v>34</v>
      </c>
      <c r="B24" s="135" t="s">
        <v>36</v>
      </c>
      <c r="C24" s="135" t="s">
        <v>35</v>
      </c>
      <c r="D24" s="175">
        <v>250000</v>
      </c>
      <c r="E24" s="136" t="s">
        <v>44</v>
      </c>
      <c r="F24" s="137">
        <v>44169</v>
      </c>
      <c r="G24" s="138">
        <v>44169</v>
      </c>
      <c r="H24" s="136"/>
      <c r="I24" s="139"/>
      <c r="J24" s="175">
        <f t="shared" si="0"/>
        <v>250000</v>
      </c>
      <c r="K24" s="136" t="s">
        <v>37</v>
      </c>
      <c r="L24" s="140" t="s">
        <v>38</v>
      </c>
      <c r="M24" s="175">
        <v>150000</v>
      </c>
      <c r="N24" s="141" t="s">
        <v>317</v>
      </c>
    </row>
    <row r="25" spans="1:15" ht="42.75" customHeight="1" x14ac:dyDescent="0.25">
      <c r="A25" s="134" t="s">
        <v>34</v>
      </c>
      <c r="B25" s="135" t="s">
        <v>36</v>
      </c>
      <c r="C25" s="135" t="s">
        <v>35</v>
      </c>
      <c r="D25" s="175">
        <v>0</v>
      </c>
      <c r="E25" s="136" t="s">
        <v>44</v>
      </c>
      <c r="F25" s="137">
        <v>44169</v>
      </c>
      <c r="G25" s="138">
        <v>44169</v>
      </c>
      <c r="H25" s="136"/>
      <c r="I25" s="139"/>
      <c r="J25" s="175">
        <f t="shared" si="0"/>
        <v>0</v>
      </c>
      <c r="K25" s="136" t="s">
        <v>39</v>
      </c>
      <c r="L25" s="140" t="s">
        <v>40</v>
      </c>
      <c r="M25" s="175">
        <v>100000</v>
      </c>
      <c r="N25" s="141" t="s">
        <v>317</v>
      </c>
    </row>
    <row r="26" spans="1:15" ht="42.75" customHeight="1" x14ac:dyDescent="0.25">
      <c r="A26" s="134" t="s">
        <v>41</v>
      </c>
      <c r="B26" s="135" t="s">
        <v>42</v>
      </c>
      <c r="C26" s="135" t="s">
        <v>43</v>
      </c>
      <c r="D26" s="175">
        <v>250000</v>
      </c>
      <c r="E26" s="136" t="s">
        <v>44</v>
      </c>
      <c r="F26" s="137">
        <v>43809</v>
      </c>
      <c r="G26" s="138">
        <v>43809</v>
      </c>
      <c r="H26" s="136"/>
      <c r="I26" s="139"/>
      <c r="J26" s="175">
        <f t="shared" si="0"/>
        <v>250000</v>
      </c>
      <c r="K26" s="136" t="s">
        <v>37</v>
      </c>
      <c r="L26" s="140" t="s">
        <v>38</v>
      </c>
      <c r="M26" s="175">
        <v>150000</v>
      </c>
      <c r="N26" s="141" t="s">
        <v>317</v>
      </c>
    </row>
    <row r="27" spans="1:15" s="180" customFormat="1" ht="42.75" customHeight="1" x14ac:dyDescent="0.25">
      <c r="A27" s="134" t="s">
        <v>41</v>
      </c>
      <c r="B27" s="135" t="s">
        <v>42</v>
      </c>
      <c r="C27" s="135" t="s">
        <v>43</v>
      </c>
      <c r="D27" s="175">
        <v>0</v>
      </c>
      <c r="E27" s="136" t="s">
        <v>44</v>
      </c>
      <c r="F27" s="137">
        <v>43809</v>
      </c>
      <c r="G27" s="138">
        <v>43809</v>
      </c>
      <c r="H27" s="136"/>
      <c r="I27" s="139"/>
      <c r="J27" s="175">
        <f t="shared" si="0"/>
        <v>0</v>
      </c>
      <c r="K27" s="136" t="s">
        <v>39</v>
      </c>
      <c r="L27" s="140" t="s">
        <v>40</v>
      </c>
      <c r="M27" s="175">
        <v>100000</v>
      </c>
      <c r="N27" s="141" t="s">
        <v>317</v>
      </c>
      <c r="O27" s="179"/>
    </row>
    <row r="28" spans="1:15" s="180" customFormat="1" ht="42.75" customHeight="1" x14ac:dyDescent="0.25">
      <c r="A28" s="134" t="s">
        <v>45</v>
      </c>
      <c r="B28" s="135" t="s">
        <v>42</v>
      </c>
      <c r="C28" s="135" t="s">
        <v>43</v>
      </c>
      <c r="D28" s="175">
        <v>50000</v>
      </c>
      <c r="E28" s="136" t="s">
        <v>44</v>
      </c>
      <c r="F28" s="137">
        <v>43822</v>
      </c>
      <c r="G28" s="138">
        <v>43822</v>
      </c>
      <c r="H28" s="136"/>
      <c r="I28" s="139"/>
      <c r="J28" s="175">
        <f t="shared" si="0"/>
        <v>50000</v>
      </c>
      <c r="K28" s="136" t="s">
        <v>37</v>
      </c>
      <c r="L28" s="140" t="s">
        <v>38</v>
      </c>
      <c r="M28" s="175">
        <v>30000</v>
      </c>
      <c r="N28" s="141" t="s">
        <v>317</v>
      </c>
      <c r="O28" s="179"/>
    </row>
    <row r="29" spans="1:15" s="180" customFormat="1" ht="42.75" customHeight="1" x14ac:dyDescent="0.25">
      <c r="A29" s="134" t="s">
        <v>45</v>
      </c>
      <c r="B29" s="135" t="s">
        <v>42</v>
      </c>
      <c r="C29" s="135" t="s">
        <v>43</v>
      </c>
      <c r="D29" s="175">
        <v>0</v>
      </c>
      <c r="E29" s="136" t="s">
        <v>44</v>
      </c>
      <c r="F29" s="137">
        <v>43822</v>
      </c>
      <c r="G29" s="138">
        <v>43822</v>
      </c>
      <c r="H29" s="136"/>
      <c r="I29" s="139"/>
      <c r="J29" s="175">
        <f t="shared" si="0"/>
        <v>0</v>
      </c>
      <c r="K29" s="136" t="s">
        <v>39</v>
      </c>
      <c r="L29" s="140" t="s">
        <v>40</v>
      </c>
      <c r="M29" s="175">
        <v>20000</v>
      </c>
      <c r="N29" s="141" t="s">
        <v>317</v>
      </c>
      <c r="O29" s="179"/>
    </row>
    <row r="30" spans="1:15" ht="42.75" customHeight="1" x14ac:dyDescent="0.25">
      <c r="A30" s="134" t="s">
        <v>46</v>
      </c>
      <c r="B30" s="135" t="s">
        <v>42</v>
      </c>
      <c r="C30" s="135" t="s">
        <v>43</v>
      </c>
      <c r="D30" s="175">
        <v>200000</v>
      </c>
      <c r="E30" s="136" t="s">
        <v>44</v>
      </c>
      <c r="F30" s="137">
        <v>43822</v>
      </c>
      <c r="G30" s="138">
        <v>43822</v>
      </c>
      <c r="H30" s="136"/>
      <c r="I30" s="139"/>
      <c r="J30" s="175">
        <f t="shared" si="0"/>
        <v>200000</v>
      </c>
      <c r="K30" s="136" t="s">
        <v>37</v>
      </c>
      <c r="L30" s="140" t="s">
        <v>38</v>
      </c>
      <c r="M30" s="175">
        <v>125000</v>
      </c>
      <c r="N30" s="141" t="s">
        <v>317</v>
      </c>
    </row>
    <row r="31" spans="1:15" ht="42.75" customHeight="1" x14ac:dyDescent="0.25">
      <c r="A31" s="134" t="s">
        <v>46</v>
      </c>
      <c r="B31" s="135" t="s">
        <v>42</v>
      </c>
      <c r="C31" s="135" t="s">
        <v>43</v>
      </c>
      <c r="D31" s="175">
        <v>0</v>
      </c>
      <c r="E31" s="136" t="s">
        <v>44</v>
      </c>
      <c r="F31" s="137">
        <v>43822</v>
      </c>
      <c r="G31" s="138">
        <v>43822</v>
      </c>
      <c r="H31" s="136"/>
      <c r="I31" s="139"/>
      <c r="J31" s="175">
        <f t="shared" si="0"/>
        <v>0</v>
      </c>
      <c r="K31" s="136" t="s">
        <v>39</v>
      </c>
      <c r="L31" s="140" t="s">
        <v>40</v>
      </c>
      <c r="M31" s="175">
        <v>75000</v>
      </c>
      <c r="N31" s="141" t="s">
        <v>317</v>
      </c>
    </row>
    <row r="32" spans="1:15" ht="42.75" customHeight="1" x14ac:dyDescent="0.25">
      <c r="A32" s="134" t="s">
        <v>47</v>
      </c>
      <c r="B32" s="135" t="s">
        <v>42</v>
      </c>
      <c r="C32" s="135" t="s">
        <v>43</v>
      </c>
      <c r="D32" s="175">
        <v>200000</v>
      </c>
      <c r="E32" s="136" t="s">
        <v>44</v>
      </c>
      <c r="F32" s="137">
        <v>43837</v>
      </c>
      <c r="G32" s="138">
        <v>43837</v>
      </c>
      <c r="H32" s="136"/>
      <c r="I32" s="139"/>
      <c r="J32" s="175">
        <f t="shared" si="0"/>
        <v>200000</v>
      </c>
      <c r="K32" s="136" t="s">
        <v>39</v>
      </c>
      <c r="L32" s="140" t="s">
        <v>40</v>
      </c>
      <c r="M32" s="175">
        <v>125000</v>
      </c>
      <c r="N32" s="141" t="s">
        <v>317</v>
      </c>
    </row>
    <row r="33" spans="1:15" ht="42.75" customHeight="1" x14ac:dyDescent="0.25">
      <c r="A33" s="134" t="s">
        <v>47</v>
      </c>
      <c r="B33" s="135" t="s">
        <v>42</v>
      </c>
      <c r="C33" s="135" t="s">
        <v>43</v>
      </c>
      <c r="D33" s="175">
        <v>0</v>
      </c>
      <c r="E33" s="136" t="s">
        <v>44</v>
      </c>
      <c r="F33" s="137">
        <v>43837</v>
      </c>
      <c r="G33" s="138">
        <v>43837</v>
      </c>
      <c r="H33" s="136"/>
      <c r="I33" s="139"/>
      <c r="J33" s="175">
        <f t="shared" si="0"/>
        <v>0</v>
      </c>
      <c r="K33" s="136" t="s">
        <v>39</v>
      </c>
      <c r="L33" s="140" t="s">
        <v>40</v>
      </c>
      <c r="M33" s="175">
        <v>75000</v>
      </c>
      <c r="N33" s="141" t="s">
        <v>317</v>
      </c>
    </row>
    <row r="34" spans="1:15" s="180" customFormat="1" ht="42.75" customHeight="1" x14ac:dyDescent="0.25">
      <c r="A34" s="134" t="s">
        <v>48</v>
      </c>
      <c r="B34" s="135" t="s">
        <v>42</v>
      </c>
      <c r="C34" s="135" t="s">
        <v>43</v>
      </c>
      <c r="D34" s="175">
        <v>250000</v>
      </c>
      <c r="E34" s="136" t="s">
        <v>44</v>
      </c>
      <c r="F34" s="137">
        <v>43843</v>
      </c>
      <c r="G34" s="138">
        <v>43843</v>
      </c>
      <c r="H34" s="136"/>
      <c r="I34" s="139"/>
      <c r="J34" s="175">
        <f t="shared" si="0"/>
        <v>250000</v>
      </c>
      <c r="K34" s="136" t="s">
        <v>37</v>
      </c>
      <c r="L34" s="140" t="s">
        <v>38</v>
      </c>
      <c r="M34" s="175">
        <v>150000</v>
      </c>
      <c r="N34" s="141" t="s">
        <v>317</v>
      </c>
      <c r="O34" s="179"/>
    </row>
    <row r="35" spans="1:15" s="180" customFormat="1" ht="42.75" customHeight="1" x14ac:dyDescent="0.25">
      <c r="A35" s="134" t="s">
        <v>48</v>
      </c>
      <c r="B35" s="135" t="s">
        <v>42</v>
      </c>
      <c r="C35" s="135" t="s">
        <v>43</v>
      </c>
      <c r="D35" s="175">
        <v>0</v>
      </c>
      <c r="E35" s="136" t="s">
        <v>44</v>
      </c>
      <c r="F35" s="137">
        <v>43843</v>
      </c>
      <c r="G35" s="138">
        <v>43843</v>
      </c>
      <c r="H35" s="136"/>
      <c r="I35" s="139"/>
      <c r="J35" s="175">
        <f t="shared" si="0"/>
        <v>0</v>
      </c>
      <c r="K35" s="136" t="s">
        <v>39</v>
      </c>
      <c r="L35" s="140" t="s">
        <v>40</v>
      </c>
      <c r="M35" s="175">
        <v>100000</v>
      </c>
      <c r="N35" s="141" t="s">
        <v>317</v>
      </c>
      <c r="O35" s="179"/>
    </row>
    <row r="36" spans="1:15" s="180" customFormat="1" ht="42.75" customHeight="1" x14ac:dyDescent="0.25">
      <c r="A36" s="134" t="s">
        <v>49</v>
      </c>
      <c r="B36" s="135" t="s">
        <v>42</v>
      </c>
      <c r="C36" s="135" t="s">
        <v>43</v>
      </c>
      <c r="D36" s="175">
        <v>200000</v>
      </c>
      <c r="E36" s="136" t="s">
        <v>44</v>
      </c>
      <c r="F36" s="137">
        <v>43852</v>
      </c>
      <c r="G36" s="138">
        <v>43852</v>
      </c>
      <c r="H36" s="136"/>
      <c r="I36" s="139"/>
      <c r="J36" s="175">
        <f t="shared" si="0"/>
        <v>200000</v>
      </c>
      <c r="K36" s="136" t="s">
        <v>37</v>
      </c>
      <c r="L36" s="140" t="s">
        <v>38</v>
      </c>
      <c r="M36" s="175">
        <v>125000</v>
      </c>
      <c r="N36" s="141" t="s">
        <v>317</v>
      </c>
      <c r="O36" s="179"/>
    </row>
    <row r="37" spans="1:15" s="180" customFormat="1" ht="42.75" customHeight="1" x14ac:dyDescent="0.25">
      <c r="A37" s="134" t="s">
        <v>49</v>
      </c>
      <c r="B37" s="135" t="s">
        <v>42</v>
      </c>
      <c r="C37" s="135" t="s">
        <v>43</v>
      </c>
      <c r="D37" s="175">
        <v>0</v>
      </c>
      <c r="E37" s="136" t="s">
        <v>44</v>
      </c>
      <c r="F37" s="137">
        <v>43852</v>
      </c>
      <c r="G37" s="138">
        <v>43852</v>
      </c>
      <c r="H37" s="136"/>
      <c r="I37" s="139"/>
      <c r="J37" s="175">
        <f t="shared" si="0"/>
        <v>0</v>
      </c>
      <c r="K37" s="136" t="s">
        <v>39</v>
      </c>
      <c r="L37" s="140" t="s">
        <v>40</v>
      </c>
      <c r="M37" s="175">
        <v>75000</v>
      </c>
      <c r="N37" s="141" t="s">
        <v>317</v>
      </c>
      <c r="O37" s="179"/>
    </row>
    <row r="38" spans="1:15" s="180" customFormat="1" ht="42.75" customHeight="1" x14ac:dyDescent="0.25">
      <c r="A38" s="134" t="s">
        <v>50</v>
      </c>
      <c r="B38" s="135" t="s">
        <v>42</v>
      </c>
      <c r="C38" s="135" t="s">
        <v>43</v>
      </c>
      <c r="D38" s="175">
        <v>200000</v>
      </c>
      <c r="E38" s="136" t="s">
        <v>44</v>
      </c>
      <c r="F38" s="137">
        <v>43857</v>
      </c>
      <c r="G38" s="138">
        <v>43857</v>
      </c>
      <c r="H38" s="136"/>
      <c r="I38" s="139"/>
      <c r="J38" s="175">
        <f t="shared" si="0"/>
        <v>200000</v>
      </c>
      <c r="K38" s="136" t="s">
        <v>37</v>
      </c>
      <c r="L38" s="140" t="s">
        <v>38</v>
      </c>
      <c r="M38" s="175">
        <v>125000</v>
      </c>
      <c r="N38" s="141" t="s">
        <v>317</v>
      </c>
      <c r="O38" s="179"/>
    </row>
    <row r="39" spans="1:15" s="180" customFormat="1" ht="42.75" customHeight="1" x14ac:dyDescent="0.25">
      <c r="A39" s="134" t="s">
        <v>50</v>
      </c>
      <c r="B39" s="135" t="s">
        <v>42</v>
      </c>
      <c r="C39" s="135" t="s">
        <v>43</v>
      </c>
      <c r="D39" s="175">
        <v>0</v>
      </c>
      <c r="E39" s="136" t="s">
        <v>44</v>
      </c>
      <c r="F39" s="137">
        <v>43857</v>
      </c>
      <c r="G39" s="138">
        <v>43857</v>
      </c>
      <c r="H39" s="136"/>
      <c r="I39" s="139"/>
      <c r="J39" s="175">
        <f t="shared" si="0"/>
        <v>0</v>
      </c>
      <c r="K39" s="136" t="s">
        <v>39</v>
      </c>
      <c r="L39" s="140" t="s">
        <v>40</v>
      </c>
      <c r="M39" s="175">
        <v>75000</v>
      </c>
      <c r="N39" s="141" t="s">
        <v>317</v>
      </c>
      <c r="O39" s="179"/>
    </row>
    <row r="40" spans="1:15" s="180" customFormat="1" ht="42.75" customHeight="1" x14ac:dyDescent="0.25">
      <c r="A40" s="134" t="s">
        <v>51</v>
      </c>
      <c r="B40" s="135" t="s">
        <v>42</v>
      </c>
      <c r="C40" s="135" t="s">
        <v>43</v>
      </c>
      <c r="D40" s="175">
        <v>200000</v>
      </c>
      <c r="E40" s="136" t="s">
        <v>44</v>
      </c>
      <c r="F40" s="137">
        <v>43864</v>
      </c>
      <c r="G40" s="138">
        <v>43864</v>
      </c>
      <c r="H40" s="136"/>
      <c r="I40" s="139"/>
      <c r="J40" s="175">
        <f t="shared" si="0"/>
        <v>200000</v>
      </c>
      <c r="K40" s="136" t="s">
        <v>39</v>
      </c>
      <c r="L40" s="140" t="s">
        <v>38</v>
      </c>
      <c r="M40" s="175">
        <v>135000</v>
      </c>
      <c r="N40" s="141" t="s">
        <v>317</v>
      </c>
      <c r="O40" s="179"/>
    </row>
    <row r="41" spans="1:15" s="180" customFormat="1" ht="42.75" customHeight="1" x14ac:dyDescent="0.25">
      <c r="A41" s="134" t="s">
        <v>51</v>
      </c>
      <c r="B41" s="135" t="s">
        <v>42</v>
      </c>
      <c r="C41" s="135" t="s">
        <v>43</v>
      </c>
      <c r="D41" s="175">
        <v>0</v>
      </c>
      <c r="E41" s="136" t="s">
        <v>44</v>
      </c>
      <c r="F41" s="137">
        <v>43864</v>
      </c>
      <c r="G41" s="138">
        <v>43864</v>
      </c>
      <c r="H41" s="136"/>
      <c r="I41" s="139"/>
      <c r="J41" s="175">
        <f t="shared" si="0"/>
        <v>0</v>
      </c>
      <c r="K41" s="136" t="s">
        <v>39</v>
      </c>
      <c r="L41" s="140" t="s">
        <v>40</v>
      </c>
      <c r="M41" s="175">
        <v>65000</v>
      </c>
      <c r="N41" s="141" t="s">
        <v>317</v>
      </c>
      <c r="O41" s="179"/>
    </row>
    <row r="42" spans="1:15" ht="42.75" customHeight="1" x14ac:dyDescent="0.25">
      <c r="A42" s="134" t="s">
        <v>52</v>
      </c>
      <c r="B42" s="135" t="s">
        <v>42</v>
      </c>
      <c r="C42" s="135" t="s">
        <v>43</v>
      </c>
      <c r="D42" s="175">
        <v>200000</v>
      </c>
      <c r="E42" s="136" t="s">
        <v>44</v>
      </c>
      <c r="F42" s="137">
        <v>43871</v>
      </c>
      <c r="G42" s="138">
        <v>43871</v>
      </c>
      <c r="H42" s="136"/>
      <c r="I42" s="139"/>
      <c r="J42" s="175">
        <f t="shared" si="0"/>
        <v>200000</v>
      </c>
      <c r="K42" s="136" t="s">
        <v>39</v>
      </c>
      <c r="L42" s="144" t="s">
        <v>38</v>
      </c>
      <c r="M42" s="175">
        <v>135000</v>
      </c>
      <c r="N42" s="141" t="s">
        <v>317</v>
      </c>
    </row>
    <row r="43" spans="1:15" ht="42.75" customHeight="1" x14ac:dyDescent="0.25">
      <c r="A43" s="134" t="s">
        <v>52</v>
      </c>
      <c r="B43" s="135" t="s">
        <v>42</v>
      </c>
      <c r="C43" s="135" t="s">
        <v>43</v>
      </c>
      <c r="D43" s="175">
        <v>0</v>
      </c>
      <c r="E43" s="136" t="s">
        <v>44</v>
      </c>
      <c r="F43" s="137">
        <v>43871</v>
      </c>
      <c r="G43" s="138">
        <v>43871</v>
      </c>
      <c r="H43" s="136"/>
      <c r="I43" s="139"/>
      <c r="J43" s="175">
        <f t="shared" si="0"/>
        <v>0</v>
      </c>
      <c r="K43" s="136" t="s">
        <v>39</v>
      </c>
      <c r="L43" s="144" t="s">
        <v>40</v>
      </c>
      <c r="M43" s="175">
        <v>65000</v>
      </c>
      <c r="N43" s="141" t="s">
        <v>317</v>
      </c>
    </row>
    <row r="44" spans="1:15" ht="42.75" customHeight="1" x14ac:dyDescent="0.25">
      <c r="A44" s="134" t="s">
        <v>53</v>
      </c>
      <c r="B44" s="173" t="s">
        <v>42</v>
      </c>
      <c r="C44" s="134" t="s">
        <v>43</v>
      </c>
      <c r="D44" s="175">
        <v>200000</v>
      </c>
      <c r="E44" s="136" t="s">
        <v>44</v>
      </c>
      <c r="F44" s="137">
        <v>43878</v>
      </c>
      <c r="G44" s="138">
        <v>43878</v>
      </c>
      <c r="H44" s="142"/>
      <c r="I44" s="143"/>
      <c r="J44" s="176">
        <f t="shared" si="0"/>
        <v>200000</v>
      </c>
      <c r="K44" s="142" t="s">
        <v>39</v>
      </c>
      <c r="L44" s="144" t="s">
        <v>38</v>
      </c>
      <c r="M44" s="175">
        <v>125000</v>
      </c>
      <c r="N44" s="141" t="s">
        <v>317</v>
      </c>
    </row>
    <row r="45" spans="1:15" s="5" customFormat="1" ht="42.75" customHeight="1" x14ac:dyDescent="0.25">
      <c r="A45" s="134" t="s">
        <v>53</v>
      </c>
      <c r="B45" s="173" t="s">
        <v>42</v>
      </c>
      <c r="C45" s="134" t="s">
        <v>43</v>
      </c>
      <c r="D45" s="175">
        <v>0</v>
      </c>
      <c r="E45" s="136" t="s">
        <v>44</v>
      </c>
      <c r="F45" s="137">
        <v>43878</v>
      </c>
      <c r="G45" s="138">
        <v>43878</v>
      </c>
      <c r="H45" s="142"/>
      <c r="I45" s="143"/>
      <c r="J45" s="176">
        <f t="shared" si="0"/>
        <v>0</v>
      </c>
      <c r="K45" s="142" t="s">
        <v>39</v>
      </c>
      <c r="L45" s="144" t="s">
        <v>40</v>
      </c>
      <c r="M45" s="175">
        <v>75000</v>
      </c>
      <c r="N45" s="141" t="s">
        <v>317</v>
      </c>
      <c r="O45" s="179"/>
    </row>
    <row r="46" spans="1:15" s="180" customFormat="1" ht="42.75" customHeight="1" x14ac:dyDescent="0.25">
      <c r="A46" s="134" t="s">
        <v>54</v>
      </c>
      <c r="B46" s="173" t="s">
        <v>42</v>
      </c>
      <c r="C46" s="134" t="s">
        <v>43</v>
      </c>
      <c r="D46" s="175">
        <v>200000</v>
      </c>
      <c r="E46" s="136" t="s">
        <v>44</v>
      </c>
      <c r="F46" s="137">
        <v>43882</v>
      </c>
      <c r="G46" s="138">
        <v>43882</v>
      </c>
      <c r="H46" s="142"/>
      <c r="I46" s="143"/>
      <c r="J46" s="176">
        <f t="shared" si="0"/>
        <v>200000</v>
      </c>
      <c r="K46" s="142" t="s">
        <v>39</v>
      </c>
      <c r="L46" s="144" t="s">
        <v>38</v>
      </c>
      <c r="M46" s="175">
        <v>125000</v>
      </c>
      <c r="N46" s="141" t="s">
        <v>317</v>
      </c>
      <c r="O46" s="179"/>
    </row>
    <row r="47" spans="1:15" s="180" customFormat="1" ht="42.75" customHeight="1" x14ac:dyDescent="0.25">
      <c r="A47" s="134" t="s">
        <v>54</v>
      </c>
      <c r="B47" s="173" t="s">
        <v>42</v>
      </c>
      <c r="C47" s="134" t="s">
        <v>43</v>
      </c>
      <c r="D47" s="175">
        <v>0</v>
      </c>
      <c r="E47" s="136" t="s">
        <v>44</v>
      </c>
      <c r="F47" s="137">
        <v>43882</v>
      </c>
      <c r="G47" s="138">
        <v>43882</v>
      </c>
      <c r="H47" s="142"/>
      <c r="I47" s="143"/>
      <c r="J47" s="176">
        <f t="shared" si="0"/>
        <v>0</v>
      </c>
      <c r="K47" s="142" t="s">
        <v>39</v>
      </c>
      <c r="L47" s="144" t="s">
        <v>40</v>
      </c>
      <c r="M47" s="175">
        <v>75000</v>
      </c>
      <c r="N47" s="141" t="s">
        <v>317</v>
      </c>
      <c r="O47" s="179"/>
    </row>
    <row r="48" spans="1:15" s="180" customFormat="1" ht="42.75" customHeight="1" x14ac:dyDescent="0.25">
      <c r="A48" s="134" t="s">
        <v>55</v>
      </c>
      <c r="B48" s="173" t="s">
        <v>42</v>
      </c>
      <c r="C48" s="134" t="s">
        <v>43</v>
      </c>
      <c r="D48" s="175">
        <v>200000</v>
      </c>
      <c r="E48" s="136" t="s">
        <v>44</v>
      </c>
      <c r="F48" s="137">
        <v>43889</v>
      </c>
      <c r="G48" s="138">
        <v>43889</v>
      </c>
      <c r="H48" s="142"/>
      <c r="I48" s="143"/>
      <c r="J48" s="176">
        <f t="shared" si="0"/>
        <v>200000</v>
      </c>
      <c r="K48" s="142" t="s">
        <v>39</v>
      </c>
      <c r="L48" s="144" t="s">
        <v>38</v>
      </c>
      <c r="M48" s="175">
        <v>125000</v>
      </c>
      <c r="N48" s="141" t="s">
        <v>317</v>
      </c>
      <c r="O48" s="179"/>
    </row>
    <row r="49" spans="1:15" s="180" customFormat="1" ht="42.75" customHeight="1" x14ac:dyDescent="0.25">
      <c r="A49" s="134" t="s">
        <v>55</v>
      </c>
      <c r="B49" s="173" t="s">
        <v>42</v>
      </c>
      <c r="C49" s="134" t="s">
        <v>43</v>
      </c>
      <c r="D49" s="175">
        <v>0</v>
      </c>
      <c r="E49" s="136" t="s">
        <v>44</v>
      </c>
      <c r="F49" s="137">
        <v>43889</v>
      </c>
      <c r="G49" s="138">
        <v>43889</v>
      </c>
      <c r="H49" s="142"/>
      <c r="I49" s="143"/>
      <c r="J49" s="176">
        <f t="shared" si="0"/>
        <v>0</v>
      </c>
      <c r="K49" s="142" t="s">
        <v>39</v>
      </c>
      <c r="L49" s="144" t="s">
        <v>40</v>
      </c>
      <c r="M49" s="175">
        <v>75000</v>
      </c>
      <c r="N49" s="141" t="s">
        <v>317</v>
      </c>
      <c r="O49" s="179"/>
    </row>
    <row r="50" spans="1:15" s="180" customFormat="1" ht="42.75" customHeight="1" x14ac:dyDescent="0.25">
      <c r="A50" s="134" t="s">
        <v>58</v>
      </c>
      <c r="B50" s="173" t="s">
        <v>42</v>
      </c>
      <c r="C50" s="134" t="s">
        <v>43</v>
      </c>
      <c r="D50" s="175">
        <v>200000</v>
      </c>
      <c r="E50" s="136" t="s">
        <v>44</v>
      </c>
      <c r="F50" s="137">
        <v>43895</v>
      </c>
      <c r="G50" s="138">
        <v>43895</v>
      </c>
      <c r="H50" s="142"/>
      <c r="I50" s="143"/>
      <c r="J50" s="176">
        <f t="shared" si="0"/>
        <v>200000</v>
      </c>
      <c r="K50" s="142" t="s">
        <v>37</v>
      </c>
      <c r="L50" s="144" t="s">
        <v>57</v>
      </c>
      <c r="M50" s="175">
        <v>125000</v>
      </c>
      <c r="N50" s="141" t="s">
        <v>317</v>
      </c>
      <c r="O50" s="179"/>
    </row>
    <row r="51" spans="1:15" s="180" customFormat="1" ht="42.75" customHeight="1" x14ac:dyDescent="0.25">
      <c r="A51" s="134" t="s">
        <v>58</v>
      </c>
      <c r="B51" s="173" t="s">
        <v>42</v>
      </c>
      <c r="C51" s="134" t="s">
        <v>43</v>
      </c>
      <c r="D51" s="175">
        <v>0</v>
      </c>
      <c r="E51" s="136" t="s">
        <v>44</v>
      </c>
      <c r="F51" s="137">
        <v>43895</v>
      </c>
      <c r="G51" s="138">
        <v>43895</v>
      </c>
      <c r="H51" s="142"/>
      <c r="I51" s="143"/>
      <c r="J51" s="176">
        <f t="shared" si="0"/>
        <v>0</v>
      </c>
      <c r="K51" s="142" t="s">
        <v>39</v>
      </c>
      <c r="L51" s="144" t="s">
        <v>40</v>
      </c>
      <c r="M51" s="175">
        <v>75000</v>
      </c>
      <c r="N51" s="141" t="s">
        <v>317</v>
      </c>
      <c r="O51" s="179"/>
    </row>
    <row r="52" spans="1:15" s="180" customFormat="1" ht="42.75" customHeight="1" x14ac:dyDescent="0.25">
      <c r="A52" s="134" t="s">
        <v>59</v>
      </c>
      <c r="B52" s="173" t="s">
        <v>42</v>
      </c>
      <c r="C52" s="135" t="s">
        <v>43</v>
      </c>
      <c r="D52" s="175">
        <v>200000</v>
      </c>
      <c r="E52" s="136" t="s">
        <v>44</v>
      </c>
      <c r="F52" s="137">
        <v>43902</v>
      </c>
      <c r="G52" s="138">
        <v>43902</v>
      </c>
      <c r="H52" s="136"/>
      <c r="I52" s="139"/>
      <c r="J52" s="175">
        <f t="shared" si="0"/>
        <v>200000</v>
      </c>
      <c r="K52" s="136" t="s">
        <v>37</v>
      </c>
      <c r="L52" s="144" t="s">
        <v>57</v>
      </c>
      <c r="M52" s="175">
        <v>125000</v>
      </c>
      <c r="N52" s="141" t="s">
        <v>317</v>
      </c>
      <c r="O52" s="179"/>
    </row>
    <row r="53" spans="1:15" s="180" customFormat="1" ht="42.75" customHeight="1" x14ac:dyDescent="0.25">
      <c r="A53" s="134" t="s">
        <v>59</v>
      </c>
      <c r="B53" s="173" t="s">
        <v>42</v>
      </c>
      <c r="C53" s="135" t="s">
        <v>43</v>
      </c>
      <c r="D53" s="175">
        <v>0</v>
      </c>
      <c r="E53" s="136" t="s">
        <v>44</v>
      </c>
      <c r="F53" s="137">
        <v>43902</v>
      </c>
      <c r="G53" s="138">
        <v>43902</v>
      </c>
      <c r="H53" s="142"/>
      <c r="I53" s="143"/>
      <c r="J53" s="176">
        <f t="shared" si="0"/>
        <v>0</v>
      </c>
      <c r="K53" s="142" t="s">
        <v>39</v>
      </c>
      <c r="L53" s="144" t="s">
        <v>40</v>
      </c>
      <c r="M53" s="175">
        <v>75000</v>
      </c>
      <c r="N53" s="141" t="s">
        <v>317</v>
      </c>
      <c r="O53" s="179"/>
    </row>
    <row r="54" spans="1:15" ht="42.75" customHeight="1" x14ac:dyDescent="0.25">
      <c r="A54" s="134" t="s">
        <v>56</v>
      </c>
      <c r="B54" s="173" t="s">
        <v>42</v>
      </c>
      <c r="C54" s="135" t="s">
        <v>43</v>
      </c>
      <c r="D54" s="175">
        <v>200000</v>
      </c>
      <c r="E54" s="136" t="s">
        <v>44</v>
      </c>
      <c r="F54" s="137">
        <v>43908</v>
      </c>
      <c r="G54" s="138">
        <v>43908</v>
      </c>
      <c r="H54" s="136"/>
      <c r="I54" s="139"/>
      <c r="J54" s="175">
        <f t="shared" si="0"/>
        <v>200000</v>
      </c>
      <c r="K54" s="136" t="s">
        <v>37</v>
      </c>
      <c r="L54" s="144" t="s">
        <v>57</v>
      </c>
      <c r="M54" s="175">
        <v>125000</v>
      </c>
      <c r="N54" s="141" t="s">
        <v>317</v>
      </c>
    </row>
    <row r="55" spans="1:15" ht="42.75" customHeight="1" x14ac:dyDescent="0.25">
      <c r="A55" s="134" t="s">
        <v>56</v>
      </c>
      <c r="B55" s="173" t="s">
        <v>42</v>
      </c>
      <c r="C55" s="135" t="s">
        <v>43</v>
      </c>
      <c r="D55" s="175">
        <v>0</v>
      </c>
      <c r="E55" s="136" t="s">
        <v>44</v>
      </c>
      <c r="F55" s="137">
        <v>43908</v>
      </c>
      <c r="G55" s="138">
        <v>43908</v>
      </c>
      <c r="H55" s="136"/>
      <c r="I55" s="139"/>
      <c r="J55" s="175">
        <f t="shared" si="0"/>
        <v>0</v>
      </c>
      <c r="K55" s="136" t="s">
        <v>39</v>
      </c>
      <c r="L55" s="140" t="s">
        <v>40</v>
      </c>
      <c r="M55" s="175">
        <v>75000</v>
      </c>
      <c r="N55" s="141" t="s">
        <v>317</v>
      </c>
    </row>
    <row r="56" spans="1:15" x14ac:dyDescent="0.25">
      <c r="A56" s="134"/>
      <c r="B56" s="173"/>
      <c r="C56" s="135" t="s">
        <v>261</v>
      </c>
      <c r="D56" s="189">
        <f>SUM(D24:D55)</f>
        <v>3200000</v>
      </c>
      <c r="E56" s="136"/>
      <c r="F56" s="137"/>
      <c r="G56" s="138"/>
      <c r="H56" s="136"/>
      <c r="I56" s="139"/>
      <c r="J56" s="189">
        <f>SUM(J24:J55)</f>
        <v>3200000</v>
      </c>
      <c r="K56" s="136"/>
      <c r="L56" s="140"/>
      <c r="M56" s="189">
        <f>SUM(M24:M55)</f>
        <v>3200000</v>
      </c>
      <c r="N56" s="141" t="s">
        <v>317</v>
      </c>
    </row>
    <row r="57" spans="1:15" ht="16.5" customHeight="1" x14ac:dyDescent="0.25">
      <c r="A57" s="134"/>
      <c r="B57" s="173"/>
      <c r="C57" s="135"/>
      <c r="D57" s="175"/>
      <c r="E57" s="136"/>
      <c r="F57" s="137"/>
      <c r="G57" s="138"/>
      <c r="H57" s="136"/>
      <c r="I57" s="139"/>
      <c r="J57" s="175"/>
      <c r="K57" s="136"/>
      <c r="L57" s="140"/>
      <c r="M57" s="175"/>
      <c r="N57" s="141" t="s">
        <v>317</v>
      </c>
    </row>
    <row r="58" spans="1:15" x14ac:dyDescent="0.25">
      <c r="A58" s="134"/>
      <c r="B58" s="135"/>
      <c r="C58" s="135"/>
      <c r="D58" s="175"/>
      <c r="E58" s="136"/>
      <c r="F58" s="137"/>
      <c r="G58" s="138"/>
      <c r="H58" s="145"/>
      <c r="I58" s="145"/>
      <c r="J58" s="175"/>
      <c r="K58" s="146"/>
      <c r="L58" s="147"/>
      <c r="M58" s="175"/>
      <c r="N58" s="141" t="s">
        <v>317</v>
      </c>
    </row>
    <row r="59" spans="1:15" ht="63.75" customHeight="1" x14ac:dyDescent="0.25">
      <c r="A59" s="257" t="s">
        <v>320</v>
      </c>
      <c r="B59" s="181" t="s">
        <v>71</v>
      </c>
      <c r="C59" s="135" t="s">
        <v>321</v>
      </c>
      <c r="D59" s="258">
        <v>1847300</v>
      </c>
      <c r="E59" s="136" t="s">
        <v>44</v>
      </c>
      <c r="F59" s="137" t="s">
        <v>340</v>
      </c>
      <c r="G59" s="137" t="s">
        <v>340</v>
      </c>
      <c r="H59" s="184"/>
      <c r="I59" s="184"/>
      <c r="J59" s="175">
        <v>1847300</v>
      </c>
      <c r="K59" s="182" t="s">
        <v>72</v>
      </c>
      <c r="L59" s="183" t="s">
        <v>73</v>
      </c>
      <c r="M59" s="175">
        <v>1712100</v>
      </c>
      <c r="N59" s="141" t="s">
        <v>317</v>
      </c>
    </row>
    <row r="60" spans="1:15" ht="25.5" customHeight="1" x14ac:dyDescent="0.25">
      <c r="A60" s="257" t="s">
        <v>320</v>
      </c>
      <c r="B60" s="181" t="s">
        <v>71</v>
      </c>
      <c r="C60" s="135"/>
      <c r="D60" s="175"/>
      <c r="E60" s="136"/>
      <c r="F60" s="137"/>
      <c r="G60" s="137"/>
      <c r="H60" s="184"/>
      <c r="I60" s="184"/>
      <c r="J60" s="175"/>
      <c r="K60" s="182" t="s">
        <v>160</v>
      </c>
      <c r="L60" s="183" t="s">
        <v>161</v>
      </c>
      <c r="M60" s="175">
        <v>135200</v>
      </c>
      <c r="N60" s="141" t="s">
        <v>317</v>
      </c>
    </row>
    <row r="61" spans="1:15" x14ac:dyDescent="0.25">
      <c r="A61" s="134"/>
      <c r="B61" s="181"/>
      <c r="C61" s="182" t="s">
        <v>261</v>
      </c>
      <c r="D61" s="189">
        <f>SUM(D59:D60)</f>
        <v>1847300</v>
      </c>
      <c r="E61" s="136"/>
      <c r="F61" s="137"/>
      <c r="G61" s="137"/>
      <c r="H61" s="184"/>
      <c r="I61" s="184"/>
      <c r="J61" s="189">
        <f>SUM(J59:J60)</f>
        <v>1847300</v>
      </c>
      <c r="K61" s="182"/>
      <c r="L61" s="183"/>
      <c r="M61" s="189">
        <f>SUM(M59:M60)</f>
        <v>1847300</v>
      </c>
      <c r="N61" s="141" t="s">
        <v>317</v>
      </c>
    </row>
    <row r="62" spans="1:15" x14ac:dyDescent="0.25">
      <c r="A62" s="134"/>
      <c r="B62" s="181"/>
      <c r="C62" s="182"/>
      <c r="D62" s="175"/>
      <c r="E62" s="136"/>
      <c r="F62" s="137"/>
      <c r="G62" s="137"/>
      <c r="H62" s="184"/>
      <c r="I62" s="184"/>
      <c r="J62" s="175"/>
      <c r="K62" s="182"/>
      <c r="L62" s="183"/>
      <c r="M62" s="175"/>
      <c r="N62" s="141" t="s">
        <v>317</v>
      </c>
    </row>
    <row r="63" spans="1:15" ht="19.5" customHeight="1" x14ac:dyDescent="0.25">
      <c r="A63" s="134" t="s">
        <v>322</v>
      </c>
      <c r="B63" s="181" t="s">
        <v>267</v>
      </c>
      <c r="C63" s="182" t="s">
        <v>268</v>
      </c>
      <c r="D63" s="175">
        <v>177917.29</v>
      </c>
      <c r="E63" s="136" t="s">
        <v>44</v>
      </c>
      <c r="F63" s="239" t="s">
        <v>323</v>
      </c>
      <c r="G63" s="239" t="s">
        <v>323</v>
      </c>
      <c r="H63" s="184"/>
      <c r="I63" s="184"/>
      <c r="J63" s="175">
        <v>177917.29</v>
      </c>
      <c r="K63" s="187" t="s">
        <v>284</v>
      </c>
      <c r="L63" s="188" t="s">
        <v>107</v>
      </c>
      <c r="M63" s="175">
        <v>177917.29</v>
      </c>
      <c r="N63" s="141" t="s">
        <v>317</v>
      </c>
    </row>
    <row r="64" spans="1:15" x14ac:dyDescent="0.25">
      <c r="A64" s="134"/>
      <c r="B64" s="181"/>
      <c r="C64" s="182" t="s">
        <v>261</v>
      </c>
      <c r="D64" s="189">
        <f>SUM(D63:D63)</f>
        <v>177917.29</v>
      </c>
      <c r="E64" s="136"/>
      <c r="F64" s="137"/>
      <c r="G64" s="137"/>
      <c r="H64" s="184"/>
      <c r="I64" s="184"/>
      <c r="J64" s="175">
        <f>SUM(J63:J63)</f>
        <v>177917.29</v>
      </c>
      <c r="K64" s="182"/>
      <c r="L64" s="183"/>
      <c r="M64" s="175">
        <f>SUM(M63:M63)</f>
        <v>177917.29</v>
      </c>
      <c r="N64" s="141" t="s">
        <v>317</v>
      </c>
    </row>
    <row r="65" spans="1:14" x14ac:dyDescent="0.25">
      <c r="A65" s="134"/>
      <c r="B65" s="181"/>
      <c r="C65" s="5"/>
      <c r="D65" s="189"/>
      <c r="E65" s="190"/>
      <c r="F65" s="191"/>
      <c r="G65" s="191"/>
      <c r="H65" s="184"/>
      <c r="I65" s="184"/>
      <c r="J65" s="189"/>
      <c r="K65" s="200"/>
      <c r="L65" s="201"/>
      <c r="M65" s="189"/>
      <c r="N65" s="141" t="s">
        <v>317</v>
      </c>
    </row>
    <row r="66" spans="1:14" ht="28.5" customHeight="1" x14ac:dyDescent="0.25">
      <c r="A66" s="134" t="s">
        <v>316</v>
      </c>
      <c r="B66" s="181" t="s">
        <v>218</v>
      </c>
      <c r="C66" s="181" t="s">
        <v>246</v>
      </c>
      <c r="D66" s="175">
        <v>800000</v>
      </c>
      <c r="E66" s="136" t="s">
        <v>44</v>
      </c>
      <c r="F66" s="137">
        <v>44538</v>
      </c>
      <c r="G66" s="137">
        <v>44538</v>
      </c>
      <c r="H66" s="184"/>
      <c r="I66" s="184"/>
      <c r="J66" s="175">
        <v>800000</v>
      </c>
      <c r="K66" s="142" t="s">
        <v>39</v>
      </c>
      <c r="L66" s="144" t="s">
        <v>40</v>
      </c>
      <c r="M66" s="177">
        <v>400000</v>
      </c>
      <c r="N66" s="141" t="s">
        <v>317</v>
      </c>
    </row>
    <row r="67" spans="1:14" ht="28.5" customHeight="1" x14ac:dyDescent="0.25">
      <c r="A67" s="134" t="s">
        <v>316</v>
      </c>
      <c r="B67" s="181"/>
      <c r="C67" s="181" t="s">
        <v>246</v>
      </c>
      <c r="D67" s="189"/>
      <c r="E67" s="136"/>
      <c r="F67" s="137"/>
      <c r="G67" s="138"/>
      <c r="H67" s="184"/>
      <c r="I67" s="184"/>
      <c r="J67" s="189"/>
      <c r="K67" s="136" t="s">
        <v>37</v>
      </c>
      <c r="L67" s="144" t="s">
        <v>57</v>
      </c>
      <c r="M67" s="177">
        <v>400000</v>
      </c>
      <c r="N67" s="141" t="s">
        <v>317</v>
      </c>
    </row>
    <row r="68" spans="1:14" ht="27.75" customHeight="1" x14ac:dyDescent="0.25">
      <c r="A68" s="134" t="s">
        <v>318</v>
      </c>
      <c r="B68" s="181" t="s">
        <v>218</v>
      </c>
      <c r="C68" s="181" t="s">
        <v>246</v>
      </c>
      <c r="D68" s="175">
        <v>1413902.1</v>
      </c>
      <c r="E68" s="136" t="s">
        <v>44</v>
      </c>
      <c r="F68" s="137" t="s">
        <v>319</v>
      </c>
      <c r="G68" s="138"/>
      <c r="H68" s="184"/>
      <c r="I68" s="184"/>
      <c r="J68" s="175">
        <v>1413902.1</v>
      </c>
      <c r="K68" s="136" t="s">
        <v>37</v>
      </c>
      <c r="L68" s="144" t="s">
        <v>57</v>
      </c>
      <c r="M68" s="177">
        <v>507202.1</v>
      </c>
      <c r="N68" s="141" t="s">
        <v>317</v>
      </c>
    </row>
    <row r="69" spans="1:14" s="5" customFormat="1" x14ac:dyDescent="0.25">
      <c r="A69" s="134"/>
      <c r="B69" s="181"/>
      <c r="C69" s="181"/>
      <c r="D69" s="189"/>
      <c r="E69" s="136"/>
      <c r="F69" s="137"/>
      <c r="G69" s="138"/>
      <c r="H69" s="184"/>
      <c r="I69" s="184"/>
      <c r="J69" s="175"/>
      <c r="K69" s="142" t="s">
        <v>39</v>
      </c>
      <c r="L69" s="144" t="s">
        <v>40</v>
      </c>
      <c r="M69" s="202">
        <v>906700</v>
      </c>
      <c r="N69" s="141"/>
    </row>
    <row r="70" spans="1:14" x14ac:dyDescent="0.25">
      <c r="A70" s="134"/>
      <c r="B70" s="181"/>
      <c r="C70" s="181" t="s">
        <v>261</v>
      </c>
      <c r="D70" s="189">
        <f>SUM(D66:D69)</f>
        <v>2213902.1</v>
      </c>
      <c r="E70" s="136"/>
      <c r="F70" s="191"/>
      <c r="G70" s="192"/>
      <c r="H70" s="184"/>
      <c r="I70" s="184"/>
      <c r="J70" s="189">
        <f>SUM(J66:J69)</f>
        <v>2213902.1</v>
      </c>
      <c r="K70" s="204"/>
      <c r="L70" s="204"/>
      <c r="M70" s="202">
        <f>SUM(M66:M69)</f>
        <v>2213902.1</v>
      </c>
      <c r="N70" s="141" t="s">
        <v>317</v>
      </c>
    </row>
    <row r="71" spans="1:14" s="5" customFormat="1" x14ac:dyDescent="0.25">
      <c r="A71" s="134"/>
      <c r="B71" s="181"/>
      <c r="C71" s="181"/>
      <c r="D71" s="189"/>
      <c r="E71" s="136"/>
      <c r="F71" s="191"/>
      <c r="G71" s="192"/>
      <c r="H71" s="184"/>
      <c r="I71" s="184"/>
      <c r="J71" s="189"/>
      <c r="K71" s="204"/>
      <c r="L71" s="204"/>
      <c r="M71" s="202"/>
      <c r="N71" s="141"/>
    </row>
    <row r="72" spans="1:14" x14ac:dyDescent="0.25">
      <c r="A72" s="134" t="s">
        <v>324</v>
      </c>
      <c r="B72" s="181" t="s">
        <v>325</v>
      </c>
      <c r="C72" s="181" t="s">
        <v>326</v>
      </c>
      <c r="D72" s="189">
        <v>2390.87</v>
      </c>
      <c r="E72" s="136" t="s">
        <v>44</v>
      </c>
      <c r="F72" s="191" t="s">
        <v>327</v>
      </c>
      <c r="G72" s="192" t="s">
        <v>327</v>
      </c>
      <c r="H72" s="184"/>
      <c r="I72" s="184"/>
      <c r="J72" s="189">
        <v>2390.87</v>
      </c>
      <c r="K72" s="146" t="s">
        <v>121</v>
      </c>
      <c r="L72" s="147" t="s">
        <v>122</v>
      </c>
      <c r="M72" s="202">
        <v>2390.87</v>
      </c>
      <c r="N72" s="141" t="s">
        <v>317</v>
      </c>
    </row>
    <row r="73" spans="1:14" x14ac:dyDescent="0.25">
      <c r="A73" s="134" t="s">
        <v>328</v>
      </c>
      <c r="B73" s="181" t="s">
        <v>325</v>
      </c>
      <c r="C73" s="181" t="s">
        <v>326</v>
      </c>
      <c r="D73" s="189">
        <v>1551.93</v>
      </c>
      <c r="E73" s="136" t="s">
        <v>44</v>
      </c>
      <c r="F73" s="191" t="s">
        <v>329</v>
      </c>
      <c r="G73" s="191" t="s">
        <v>329</v>
      </c>
      <c r="H73" s="184"/>
      <c r="I73" s="184"/>
      <c r="J73" s="189">
        <v>1551.93</v>
      </c>
      <c r="K73" s="146" t="s">
        <v>121</v>
      </c>
      <c r="L73" s="147" t="s">
        <v>122</v>
      </c>
      <c r="M73" s="247">
        <v>1551.93</v>
      </c>
      <c r="N73" s="141" t="s">
        <v>317</v>
      </c>
    </row>
    <row r="74" spans="1:14" x14ac:dyDescent="0.25">
      <c r="A74" s="134"/>
      <c r="B74" s="181"/>
      <c r="C74" s="181" t="s">
        <v>261</v>
      </c>
      <c r="D74" s="189">
        <f>SUM(D72:D73)</f>
        <v>3942.8</v>
      </c>
      <c r="E74" s="136"/>
      <c r="F74" s="191"/>
      <c r="G74" s="192"/>
      <c r="H74" s="184"/>
      <c r="I74" s="184"/>
      <c r="J74" s="189">
        <f>SUM(J72:J73)</f>
        <v>3942.8</v>
      </c>
      <c r="K74" s="200"/>
      <c r="L74" s="243"/>
      <c r="M74" s="249">
        <f>SUM(M72:M73)</f>
        <v>3942.8</v>
      </c>
      <c r="N74" s="141" t="s">
        <v>317</v>
      </c>
    </row>
    <row r="75" spans="1:14" s="5" customFormat="1" x14ac:dyDescent="0.25">
      <c r="A75" s="134"/>
      <c r="B75" s="181"/>
      <c r="C75" s="181"/>
      <c r="D75" s="189"/>
      <c r="E75" s="136"/>
      <c r="F75" s="191"/>
      <c r="G75" s="192"/>
      <c r="H75" s="184"/>
      <c r="I75" s="184"/>
      <c r="J75" s="189"/>
      <c r="K75" s="200"/>
      <c r="L75" s="243"/>
      <c r="M75" s="249"/>
      <c r="N75" s="141"/>
    </row>
    <row r="76" spans="1:14" s="5" customFormat="1" x14ac:dyDescent="0.25">
      <c r="A76" s="134"/>
      <c r="B76" s="181" t="s">
        <v>233</v>
      </c>
      <c r="C76" s="181" t="s">
        <v>326</v>
      </c>
      <c r="D76" s="189">
        <v>2668.27</v>
      </c>
      <c r="E76" s="136" t="s">
        <v>44</v>
      </c>
      <c r="F76" s="191">
        <v>44416</v>
      </c>
      <c r="G76" s="191">
        <v>44416</v>
      </c>
      <c r="H76" s="184"/>
      <c r="I76" s="184"/>
      <c r="J76" s="189">
        <v>2668.27</v>
      </c>
      <c r="K76" s="146" t="s">
        <v>121</v>
      </c>
      <c r="L76" s="147" t="s">
        <v>122</v>
      </c>
      <c r="M76" s="249">
        <v>2668.27</v>
      </c>
      <c r="N76" s="141" t="s">
        <v>317</v>
      </c>
    </row>
    <row r="77" spans="1:14" s="5" customFormat="1" x14ac:dyDescent="0.25">
      <c r="A77" s="134"/>
      <c r="B77" s="181"/>
      <c r="C77" s="181" t="s">
        <v>261</v>
      </c>
      <c r="D77" s="189">
        <f>SUM(D76)</f>
        <v>2668.27</v>
      </c>
      <c r="E77" s="136"/>
      <c r="F77" s="191"/>
      <c r="G77" s="192"/>
      <c r="H77" s="184"/>
      <c r="I77" s="184"/>
      <c r="J77" s="189">
        <f>SUM(J76)</f>
        <v>2668.27</v>
      </c>
      <c r="K77" s="200"/>
      <c r="L77" s="243"/>
      <c r="M77" s="249">
        <f>SUM(M76)</f>
        <v>2668.27</v>
      </c>
      <c r="N77" s="141"/>
    </row>
    <row r="78" spans="1:14" ht="30" customHeight="1" x14ac:dyDescent="0.25">
      <c r="A78" s="134" t="s">
        <v>330</v>
      </c>
      <c r="B78" s="181" t="s">
        <v>331</v>
      </c>
      <c r="C78" s="181" t="s">
        <v>332</v>
      </c>
      <c r="D78" s="189">
        <v>11623</v>
      </c>
      <c r="E78" s="136" t="s">
        <v>44</v>
      </c>
      <c r="F78" s="137" t="s">
        <v>311</v>
      </c>
      <c r="G78" s="138" t="s">
        <v>311</v>
      </c>
      <c r="H78" s="184"/>
      <c r="I78" s="184"/>
      <c r="J78" s="189">
        <v>11623</v>
      </c>
      <c r="K78" s="175" t="s">
        <v>144</v>
      </c>
      <c r="L78" s="261" t="s">
        <v>145</v>
      </c>
      <c r="M78" s="260">
        <v>11623</v>
      </c>
      <c r="N78" s="141" t="s">
        <v>317</v>
      </c>
    </row>
    <row r="79" spans="1:14" x14ac:dyDescent="0.25">
      <c r="A79" s="134"/>
      <c r="B79" s="181"/>
      <c r="C79" s="181" t="s">
        <v>261</v>
      </c>
      <c r="D79" s="189">
        <f>SUM(D78)</f>
        <v>11623</v>
      </c>
      <c r="E79" s="136"/>
      <c r="F79" s="137"/>
      <c r="G79" s="138"/>
      <c r="H79" s="184"/>
      <c r="I79" s="184"/>
      <c r="J79" s="189">
        <f>SUM(J78)</f>
        <v>11623</v>
      </c>
      <c r="K79" s="182"/>
      <c r="L79" s="183"/>
      <c r="M79" s="175">
        <f>SUM(M78)</f>
        <v>11623</v>
      </c>
      <c r="N79" s="141" t="s">
        <v>317</v>
      </c>
    </row>
    <row r="80" spans="1:14" s="5" customFormat="1" x14ac:dyDescent="0.25">
      <c r="A80" s="134"/>
      <c r="B80" s="181"/>
      <c r="C80" s="181"/>
      <c r="D80" s="189"/>
      <c r="E80" s="136"/>
      <c r="F80" s="137"/>
      <c r="G80" s="138"/>
      <c r="H80" s="184"/>
      <c r="I80" s="184"/>
      <c r="J80" s="189"/>
      <c r="K80" s="182"/>
      <c r="L80" s="183"/>
      <c r="M80" s="175"/>
      <c r="N80" s="141"/>
    </row>
    <row r="81" spans="1:14" s="5" customFormat="1" ht="28.5" customHeight="1" x14ac:dyDescent="0.25">
      <c r="A81" s="134" t="s">
        <v>333</v>
      </c>
      <c r="B81" s="135" t="s">
        <v>103</v>
      </c>
      <c r="C81" s="135" t="s">
        <v>123</v>
      </c>
      <c r="D81" s="189">
        <v>7698.06</v>
      </c>
      <c r="E81" s="136" t="s">
        <v>44</v>
      </c>
      <c r="F81" s="137" t="s">
        <v>335</v>
      </c>
      <c r="G81" s="137" t="s">
        <v>335</v>
      </c>
      <c r="H81" s="184"/>
      <c r="I81" s="184"/>
      <c r="J81" s="189">
        <v>7698.06</v>
      </c>
      <c r="K81" s="146" t="s">
        <v>106</v>
      </c>
      <c r="L81" s="147" t="s">
        <v>107</v>
      </c>
      <c r="M81" s="189">
        <v>7698.06</v>
      </c>
      <c r="N81" s="141" t="s">
        <v>317</v>
      </c>
    </row>
    <row r="82" spans="1:14" s="5" customFormat="1" ht="30" customHeight="1" x14ac:dyDescent="0.25">
      <c r="A82" s="134" t="s">
        <v>334</v>
      </c>
      <c r="B82" s="135" t="s">
        <v>103</v>
      </c>
      <c r="C82" s="135" t="s">
        <v>123</v>
      </c>
      <c r="D82" s="189">
        <v>212036.27</v>
      </c>
      <c r="E82" s="136" t="s">
        <v>44</v>
      </c>
      <c r="F82" s="137" t="s">
        <v>335</v>
      </c>
      <c r="G82" s="137" t="s">
        <v>335</v>
      </c>
      <c r="H82" s="184"/>
      <c r="I82" s="184"/>
      <c r="J82" s="189">
        <v>212036.27</v>
      </c>
      <c r="K82" s="146" t="s">
        <v>106</v>
      </c>
      <c r="L82" s="147" t="s">
        <v>107</v>
      </c>
      <c r="M82" s="189">
        <v>212036.27</v>
      </c>
      <c r="N82" s="141" t="s">
        <v>317</v>
      </c>
    </row>
    <row r="83" spans="1:14" s="5" customFormat="1" ht="29.25" customHeight="1" x14ac:dyDescent="0.25">
      <c r="A83" s="134" t="s">
        <v>336</v>
      </c>
      <c r="B83" s="135" t="s">
        <v>103</v>
      </c>
      <c r="C83" s="135" t="s">
        <v>123</v>
      </c>
      <c r="D83" s="189">
        <v>2076.5</v>
      </c>
      <c r="E83" s="136" t="s">
        <v>44</v>
      </c>
      <c r="F83" s="137" t="s">
        <v>335</v>
      </c>
      <c r="G83" s="137" t="s">
        <v>335</v>
      </c>
      <c r="H83" s="184"/>
      <c r="I83" s="184"/>
      <c r="J83" s="189">
        <v>2076.5</v>
      </c>
      <c r="K83" s="146" t="s">
        <v>106</v>
      </c>
      <c r="L83" s="147" t="s">
        <v>107</v>
      </c>
      <c r="M83" s="189">
        <v>2076.5</v>
      </c>
      <c r="N83" s="141" t="s">
        <v>317</v>
      </c>
    </row>
    <row r="84" spans="1:14" s="5" customFormat="1" ht="28.5" customHeight="1" x14ac:dyDescent="0.25">
      <c r="A84" s="134" t="s">
        <v>337</v>
      </c>
      <c r="B84" s="135" t="s">
        <v>103</v>
      </c>
      <c r="C84" s="135" t="s">
        <v>123</v>
      </c>
      <c r="D84" s="189">
        <v>3626.99</v>
      </c>
      <c r="E84" s="136" t="s">
        <v>44</v>
      </c>
      <c r="F84" s="137" t="s">
        <v>335</v>
      </c>
      <c r="G84" s="137" t="s">
        <v>335</v>
      </c>
      <c r="H84" s="184"/>
      <c r="I84" s="184"/>
      <c r="J84" s="189">
        <v>3626.99</v>
      </c>
      <c r="K84" s="146" t="s">
        <v>106</v>
      </c>
      <c r="L84" s="147" t="s">
        <v>107</v>
      </c>
      <c r="M84" s="189">
        <v>3626.99</v>
      </c>
      <c r="N84" s="141" t="s">
        <v>317</v>
      </c>
    </row>
    <row r="85" spans="1:14" x14ac:dyDescent="0.25">
      <c r="A85" s="134"/>
      <c r="B85" s="181"/>
      <c r="C85" s="181" t="s">
        <v>261</v>
      </c>
      <c r="D85" s="189">
        <f>SUM(D81:D84)</f>
        <v>225437.81999999998</v>
      </c>
      <c r="E85" s="136"/>
      <c r="F85" s="137"/>
      <c r="G85" s="138"/>
      <c r="H85" s="184"/>
      <c r="I85" s="184"/>
      <c r="J85" s="189">
        <f>SUM(J81:J84)</f>
        <v>225437.81999999998</v>
      </c>
      <c r="K85" s="182"/>
      <c r="L85" s="183"/>
      <c r="M85" s="175">
        <f>SUM(M81:M84)</f>
        <v>225437.81999999998</v>
      </c>
      <c r="N85" s="141" t="s">
        <v>317</v>
      </c>
    </row>
    <row r="86" spans="1:14" ht="34.5" x14ac:dyDescent="0.25">
      <c r="A86" s="134" t="s">
        <v>338</v>
      </c>
      <c r="B86" s="181" t="s">
        <v>183</v>
      </c>
      <c r="C86" s="181" t="s">
        <v>184</v>
      </c>
      <c r="D86" s="175">
        <v>218300</v>
      </c>
      <c r="E86" s="136" t="s">
        <v>44</v>
      </c>
      <c r="F86" s="137">
        <v>44538</v>
      </c>
      <c r="G86" s="138">
        <v>44538</v>
      </c>
      <c r="H86" s="184"/>
      <c r="I86" s="184"/>
      <c r="J86" s="175">
        <v>218300</v>
      </c>
      <c r="K86" s="248" t="s">
        <v>293</v>
      </c>
      <c r="L86" s="242" t="s">
        <v>294</v>
      </c>
      <c r="M86" s="189">
        <v>218300</v>
      </c>
      <c r="N86" s="141" t="s">
        <v>317</v>
      </c>
    </row>
    <row r="87" spans="1:14" x14ac:dyDescent="0.25">
      <c r="A87" s="134"/>
      <c r="B87" s="181"/>
      <c r="C87" s="181" t="s">
        <v>261</v>
      </c>
      <c r="D87" s="189">
        <v>218300</v>
      </c>
      <c r="E87" s="136" t="s">
        <v>44</v>
      </c>
      <c r="F87" s="137"/>
      <c r="G87" s="138"/>
      <c r="H87" s="184"/>
      <c r="I87" s="184"/>
      <c r="J87" s="189">
        <f>SUM(J86)</f>
        <v>218300</v>
      </c>
      <c r="K87" s="182"/>
      <c r="L87" s="183"/>
      <c r="M87" s="189">
        <f>SUM(M86)</f>
        <v>218300</v>
      </c>
      <c r="N87" s="141" t="s">
        <v>317</v>
      </c>
    </row>
    <row r="88" spans="1:14" ht="15.75" thickBot="1" x14ac:dyDescent="0.3">
      <c r="A88" s="148"/>
      <c r="B88" s="149"/>
      <c r="C88" s="150" t="s">
        <v>78</v>
      </c>
      <c r="D88" s="253">
        <f>D22+D56+D61+D64+D70+D74+D77+D79+D85+D86</f>
        <v>9894387.0800000001</v>
      </c>
      <c r="E88" s="152"/>
      <c r="F88" s="153"/>
      <c r="G88" s="154"/>
      <c r="H88" s="155"/>
      <c r="I88" s="155"/>
      <c r="J88" s="156">
        <f>J22+J56+J61+J64+J70+J74+J77+J79+J85+J87</f>
        <v>9894387.0800000001</v>
      </c>
      <c r="K88" s="150"/>
      <c r="L88" s="157"/>
      <c r="M88" s="151">
        <f>M22+M56+M61+M64+M70+M74+M77+M79+M85+M87</f>
        <v>9894387.0800000001</v>
      </c>
      <c r="N88" s="158"/>
    </row>
    <row r="89" spans="1:14" ht="15.75" thickTop="1" x14ac:dyDescent="0.25">
      <c r="A89" s="148"/>
      <c r="B89" s="149"/>
      <c r="C89" s="149"/>
      <c r="D89" s="5"/>
      <c r="E89" s="160"/>
      <c r="F89" s="161"/>
      <c r="G89" s="162"/>
      <c r="H89" s="158"/>
      <c r="I89" s="158"/>
      <c r="J89" s="163"/>
      <c r="K89" s="149"/>
      <c r="L89" s="164"/>
      <c r="M89" s="165"/>
      <c r="N89" s="158"/>
    </row>
    <row r="90" spans="1:14" ht="15.75" thickBot="1" x14ac:dyDescent="0.3">
      <c r="A90" s="172"/>
      <c r="B90" s="172"/>
      <c r="C90" s="158"/>
      <c r="D90" s="168"/>
      <c r="E90" s="423"/>
      <c r="F90" s="423"/>
      <c r="G90" s="423"/>
      <c r="H90" s="158"/>
      <c r="I90" s="158"/>
      <c r="J90" s="169"/>
      <c r="K90" s="255"/>
      <c r="L90" s="170"/>
      <c r="M90" s="158"/>
      <c r="N90" s="166"/>
    </row>
    <row r="91" spans="1:14" x14ac:dyDescent="0.25">
      <c r="A91" s="426" t="s">
        <v>192</v>
      </c>
      <c r="B91" s="426"/>
      <c r="C91" s="170"/>
      <c r="D91" s="171"/>
      <c r="E91" s="424" t="s">
        <v>61</v>
      </c>
      <c r="F91" s="424"/>
      <c r="G91" s="424"/>
      <c r="H91" s="158"/>
      <c r="I91" s="158"/>
      <c r="J91" s="425" t="s">
        <v>77</v>
      </c>
      <c r="K91" s="425"/>
      <c r="L91" s="170"/>
      <c r="M91" s="158"/>
      <c r="N91" s="166"/>
    </row>
    <row r="92" spans="1:14" x14ac:dyDescent="0.25">
      <c r="A92" s="427" t="s">
        <v>193</v>
      </c>
      <c r="B92" s="427"/>
      <c r="C92" s="170"/>
      <c r="D92" s="171"/>
      <c r="E92" s="424" t="s">
        <v>11</v>
      </c>
      <c r="F92" s="424"/>
      <c r="G92" s="424"/>
      <c r="H92" s="158"/>
      <c r="I92" s="158"/>
      <c r="J92" s="424" t="s">
        <v>17</v>
      </c>
      <c r="K92" s="424"/>
      <c r="L92" s="170"/>
      <c r="M92" s="158"/>
      <c r="N92" s="166"/>
    </row>
    <row r="93" spans="1:14" x14ac:dyDescent="0.25">
      <c r="A93" s="427" t="s">
        <v>76</v>
      </c>
      <c r="B93" s="427"/>
      <c r="C93" s="170"/>
      <c r="D93" s="171"/>
      <c r="E93" s="424" t="s">
        <v>12</v>
      </c>
      <c r="F93" s="424"/>
      <c r="G93" s="424"/>
      <c r="H93" s="158"/>
      <c r="I93" s="158"/>
      <c r="J93" s="424" t="s">
        <v>18</v>
      </c>
      <c r="K93" s="424"/>
      <c r="L93" s="170"/>
      <c r="M93" s="158"/>
      <c r="N93" s="166"/>
    </row>
    <row r="94" spans="1:14" x14ac:dyDescent="0.25">
      <c r="A94" s="5"/>
      <c r="B94" s="5"/>
      <c r="C94" s="5"/>
      <c r="D94" s="5"/>
      <c r="E94" s="5"/>
      <c r="F94" s="57"/>
      <c r="G94" s="5"/>
      <c r="H94" s="5"/>
      <c r="I94" s="5"/>
      <c r="J94" s="58"/>
      <c r="K94" s="5"/>
      <c r="L94" s="5"/>
      <c r="M94" s="5"/>
      <c r="N94" s="5"/>
    </row>
  </sheetData>
  <mergeCells count="12">
    <mergeCell ref="A92:B92"/>
    <mergeCell ref="E92:G92"/>
    <mergeCell ref="J92:K92"/>
    <mergeCell ref="A93:B93"/>
    <mergeCell ref="E93:G93"/>
    <mergeCell ref="J93:K93"/>
    <mergeCell ref="A6:N6"/>
    <mergeCell ref="H11:I11"/>
    <mergeCell ref="E90:G90"/>
    <mergeCell ref="A91:B91"/>
    <mergeCell ref="E91:G91"/>
    <mergeCell ref="J91:K91"/>
  </mergeCells>
  <pageMargins left="0.7" right="0.7" top="0.75" bottom="0.75" header="0.3" footer="0.3"/>
  <pageSetup paperSize="5" scale="8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45057" r:id="rId4">
          <objectPr defaultSize="0" autoPict="0" r:id="rId5">
            <anchor moveWithCells="1" sizeWithCells="1">
              <from>
                <xdr:col>4</xdr:col>
                <xdr:colOff>838200</xdr:colOff>
                <xdr:row>3</xdr:row>
                <xdr:rowOff>0</xdr:rowOff>
              </from>
              <to>
                <xdr:col>5</xdr:col>
                <xdr:colOff>990600</xdr:colOff>
                <xdr:row>5</xdr:row>
                <xdr:rowOff>0</xdr:rowOff>
              </to>
            </anchor>
          </objectPr>
        </oleObject>
      </mc:Choice>
      <mc:Fallback>
        <oleObject progId="Word.Picture.8" shapeId="4505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2"/>
  <sheetViews>
    <sheetView workbookViewId="0">
      <selection sqref="A1:N148"/>
    </sheetView>
  </sheetViews>
  <sheetFormatPr baseColWidth="10" defaultRowHeight="15" x14ac:dyDescent="0.25"/>
  <cols>
    <col min="2" max="2" width="16.85546875" customWidth="1"/>
    <col min="3" max="3" width="26.85546875" customWidth="1"/>
    <col min="4" max="4" width="14.140625" customWidth="1"/>
    <col min="8" max="8" width="5.85546875" customWidth="1"/>
    <col min="9" max="9" width="6" customWidth="1"/>
    <col min="10" max="10" width="14.85546875" customWidth="1"/>
    <col min="13" max="13" width="14.7109375" customWidth="1"/>
  </cols>
  <sheetData>
    <row r="1" spans="1:14" ht="18.75" x14ac:dyDescent="0.3">
      <c r="A1" s="110"/>
      <c r="B1" s="111"/>
      <c r="C1" s="112"/>
      <c r="D1" s="113"/>
      <c r="E1" s="114"/>
      <c r="F1" s="115"/>
      <c r="G1" s="116"/>
      <c r="H1" s="114"/>
      <c r="I1" s="114"/>
      <c r="J1" s="117"/>
      <c r="K1" s="118"/>
      <c r="L1" s="119"/>
      <c r="M1" s="114"/>
      <c r="N1" s="114"/>
    </row>
    <row r="2" spans="1:14" ht="18.75" x14ac:dyDescent="0.25">
      <c r="A2" s="10"/>
      <c r="B2" s="120"/>
      <c r="C2" s="121"/>
      <c r="D2" s="122"/>
      <c r="E2" s="38"/>
      <c r="F2" s="123"/>
      <c r="G2" s="124"/>
      <c r="H2" s="38"/>
      <c r="I2" s="38"/>
      <c r="J2" s="121"/>
      <c r="K2" s="125"/>
      <c r="L2" s="126"/>
      <c r="M2" s="38"/>
      <c r="N2" s="38"/>
    </row>
    <row r="3" spans="1:14" ht="22.5" x14ac:dyDescent="0.25">
      <c r="A3" s="419" t="s">
        <v>0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</row>
    <row r="4" spans="1:14" ht="22.5" x14ac:dyDescent="0.25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</row>
    <row r="5" spans="1:14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8.75" x14ac:dyDescent="0.25">
      <c r="A6" s="10" t="s">
        <v>342</v>
      </c>
      <c r="B6" s="17"/>
      <c r="C6" s="36"/>
      <c r="D6" s="37"/>
      <c r="E6" s="38"/>
      <c r="F6" s="18"/>
      <c r="G6" s="38"/>
      <c r="H6" s="38"/>
      <c r="I6" s="38"/>
      <c r="J6" s="61"/>
      <c r="K6" s="19"/>
      <c r="L6" s="20"/>
      <c r="M6" s="21"/>
      <c r="N6" s="21"/>
    </row>
    <row r="7" spans="1:14" ht="18.75" x14ac:dyDescent="0.25">
      <c r="A7" s="10"/>
      <c r="B7" s="17"/>
      <c r="C7" s="36"/>
      <c r="D7" s="37"/>
      <c r="E7" s="38"/>
      <c r="F7" s="18"/>
      <c r="G7" s="38"/>
      <c r="H7" s="38"/>
      <c r="I7" s="38"/>
      <c r="J7" s="61"/>
      <c r="K7" s="19"/>
      <c r="L7" s="20"/>
      <c r="M7" s="21"/>
      <c r="N7" s="21"/>
    </row>
    <row r="8" spans="1:14" ht="18.75" x14ac:dyDescent="0.25">
      <c r="A8" s="12"/>
      <c r="B8" s="22" t="s">
        <v>187</v>
      </c>
      <c r="C8" s="15"/>
      <c r="D8" s="35"/>
      <c r="E8" s="13"/>
      <c r="F8" s="14"/>
      <c r="G8" s="40"/>
      <c r="H8" s="420"/>
      <c r="I8" s="420"/>
      <c r="J8" s="59"/>
      <c r="K8" s="16"/>
      <c r="L8" s="70"/>
      <c r="M8" s="13"/>
      <c r="N8" s="13"/>
    </row>
    <row r="9" spans="1:14" ht="39" x14ac:dyDescent="0.25">
      <c r="A9" s="129" t="s">
        <v>1</v>
      </c>
      <c r="B9" s="80" t="s">
        <v>2</v>
      </c>
      <c r="C9" s="80" t="s">
        <v>3</v>
      </c>
      <c r="D9" s="130" t="s">
        <v>195</v>
      </c>
      <c r="E9" s="80" t="s">
        <v>5</v>
      </c>
      <c r="F9" s="131" t="s">
        <v>6</v>
      </c>
      <c r="G9" s="80" t="s">
        <v>7</v>
      </c>
      <c r="H9" s="129" t="s">
        <v>8</v>
      </c>
      <c r="I9" s="80" t="s">
        <v>10</v>
      </c>
      <c r="J9" s="132" t="s">
        <v>9</v>
      </c>
      <c r="K9" s="80" t="s">
        <v>13</v>
      </c>
      <c r="L9" s="80" t="s">
        <v>14</v>
      </c>
      <c r="M9" s="129" t="s">
        <v>196</v>
      </c>
      <c r="N9" s="80" t="s">
        <v>16</v>
      </c>
    </row>
    <row r="10" spans="1:14" ht="22.5" customHeight="1" x14ac:dyDescent="0.25">
      <c r="A10" s="134" t="s">
        <v>70</v>
      </c>
      <c r="B10" s="135" t="s">
        <v>62</v>
      </c>
      <c r="C10" s="135" t="s">
        <v>60</v>
      </c>
      <c r="D10" s="175">
        <v>94985.1</v>
      </c>
      <c r="E10" s="136" t="s">
        <v>44</v>
      </c>
      <c r="F10" s="137">
        <v>43822</v>
      </c>
      <c r="G10" s="138">
        <v>43822</v>
      </c>
      <c r="H10" s="136"/>
      <c r="I10" s="139"/>
      <c r="J10" s="175">
        <f t="shared" ref="J10:J52" si="0">D10-H10</f>
        <v>94985.1</v>
      </c>
      <c r="K10" s="136" t="s">
        <v>19</v>
      </c>
      <c r="L10" s="140" t="s">
        <v>20</v>
      </c>
      <c r="M10" s="175">
        <v>94985.1</v>
      </c>
      <c r="N10" s="141" t="s">
        <v>375</v>
      </c>
    </row>
    <row r="11" spans="1:14" ht="22.5" customHeight="1" x14ac:dyDescent="0.25">
      <c r="A11" s="134" t="s">
        <v>69</v>
      </c>
      <c r="B11" s="135" t="s">
        <v>62</v>
      </c>
      <c r="C11" s="135" t="s">
        <v>60</v>
      </c>
      <c r="D11" s="175">
        <v>250974.9</v>
      </c>
      <c r="E11" s="136" t="s">
        <v>44</v>
      </c>
      <c r="F11" s="137">
        <v>43822</v>
      </c>
      <c r="G11" s="138">
        <v>43822</v>
      </c>
      <c r="H11" s="136"/>
      <c r="I11" s="139"/>
      <c r="J11" s="175">
        <f t="shared" si="0"/>
        <v>250974.9</v>
      </c>
      <c r="K11" s="136" t="s">
        <v>19</v>
      </c>
      <c r="L11" s="140" t="s">
        <v>20</v>
      </c>
      <c r="M11" s="175">
        <v>250974.9</v>
      </c>
      <c r="N11" s="141" t="s">
        <v>375</v>
      </c>
    </row>
    <row r="12" spans="1:14" ht="22.5" customHeight="1" x14ac:dyDescent="0.25">
      <c r="A12" s="134" t="s">
        <v>68</v>
      </c>
      <c r="B12" s="135" t="s">
        <v>62</v>
      </c>
      <c r="C12" s="135" t="s">
        <v>60</v>
      </c>
      <c r="D12" s="175">
        <v>125047.8</v>
      </c>
      <c r="E12" s="136" t="s">
        <v>44</v>
      </c>
      <c r="F12" s="137">
        <v>43825</v>
      </c>
      <c r="G12" s="138">
        <v>43825</v>
      </c>
      <c r="H12" s="136"/>
      <c r="I12" s="139"/>
      <c r="J12" s="175">
        <f t="shared" si="0"/>
        <v>125047.8</v>
      </c>
      <c r="K12" s="136" t="s">
        <v>19</v>
      </c>
      <c r="L12" s="140" t="s">
        <v>20</v>
      </c>
      <c r="M12" s="175">
        <v>125047.8</v>
      </c>
      <c r="N12" s="141" t="s">
        <v>375</v>
      </c>
    </row>
    <row r="13" spans="1:14" ht="22.5" customHeight="1" x14ac:dyDescent="0.25">
      <c r="A13" s="134" t="s">
        <v>67</v>
      </c>
      <c r="B13" s="135" t="s">
        <v>62</v>
      </c>
      <c r="C13" s="135" t="s">
        <v>60</v>
      </c>
      <c r="D13" s="175">
        <v>15598.98</v>
      </c>
      <c r="E13" s="136" t="s">
        <v>44</v>
      </c>
      <c r="F13" s="137">
        <v>43826</v>
      </c>
      <c r="G13" s="138">
        <v>43826</v>
      </c>
      <c r="H13" s="136"/>
      <c r="I13" s="139"/>
      <c r="J13" s="175">
        <f t="shared" si="0"/>
        <v>15598.98</v>
      </c>
      <c r="K13" s="136" t="s">
        <v>19</v>
      </c>
      <c r="L13" s="140" t="s">
        <v>20</v>
      </c>
      <c r="M13" s="175">
        <v>15598.98</v>
      </c>
      <c r="N13" s="141" t="s">
        <v>375</v>
      </c>
    </row>
    <row r="14" spans="1:14" ht="22.5" customHeight="1" x14ac:dyDescent="0.25">
      <c r="A14" s="134" t="s">
        <v>66</v>
      </c>
      <c r="B14" s="135" t="s">
        <v>62</v>
      </c>
      <c r="C14" s="135" t="s">
        <v>60</v>
      </c>
      <c r="D14" s="175">
        <v>227642.18</v>
      </c>
      <c r="E14" s="136" t="s">
        <v>44</v>
      </c>
      <c r="F14" s="137">
        <v>43850</v>
      </c>
      <c r="G14" s="138">
        <v>43850</v>
      </c>
      <c r="H14" s="136"/>
      <c r="I14" s="139"/>
      <c r="J14" s="175">
        <f t="shared" si="0"/>
        <v>227642.18</v>
      </c>
      <c r="K14" s="136" t="s">
        <v>19</v>
      </c>
      <c r="L14" s="140" t="s">
        <v>20</v>
      </c>
      <c r="M14" s="175">
        <v>227642.18</v>
      </c>
      <c r="N14" s="141" t="s">
        <v>375</v>
      </c>
    </row>
    <row r="15" spans="1:14" ht="22.5" customHeight="1" x14ac:dyDescent="0.25">
      <c r="A15" s="134" t="s">
        <v>65</v>
      </c>
      <c r="B15" s="135" t="s">
        <v>62</v>
      </c>
      <c r="C15" s="135" t="s">
        <v>60</v>
      </c>
      <c r="D15" s="175">
        <v>81717.3</v>
      </c>
      <c r="E15" s="136" t="s">
        <v>44</v>
      </c>
      <c r="F15" s="137">
        <v>43850</v>
      </c>
      <c r="G15" s="138">
        <v>43850</v>
      </c>
      <c r="H15" s="136"/>
      <c r="I15" s="139"/>
      <c r="J15" s="175">
        <f t="shared" si="0"/>
        <v>81717.3</v>
      </c>
      <c r="K15" s="136" t="s">
        <v>19</v>
      </c>
      <c r="L15" s="140" t="s">
        <v>20</v>
      </c>
      <c r="M15" s="175">
        <v>81717.3</v>
      </c>
      <c r="N15" s="141" t="s">
        <v>375</v>
      </c>
    </row>
    <row r="16" spans="1:14" ht="22.5" customHeight="1" x14ac:dyDescent="0.25">
      <c r="A16" s="134" t="s">
        <v>33</v>
      </c>
      <c r="B16" s="135" t="s">
        <v>62</v>
      </c>
      <c r="C16" s="135" t="s">
        <v>60</v>
      </c>
      <c r="D16" s="175">
        <v>332692.2</v>
      </c>
      <c r="E16" s="136" t="s">
        <v>44</v>
      </c>
      <c r="F16" s="137">
        <v>43881</v>
      </c>
      <c r="G16" s="138">
        <v>43881</v>
      </c>
      <c r="H16" s="136"/>
      <c r="I16" s="139"/>
      <c r="J16" s="175">
        <f t="shared" si="0"/>
        <v>332692.2</v>
      </c>
      <c r="K16" s="136" t="s">
        <v>19</v>
      </c>
      <c r="L16" s="140" t="s">
        <v>20</v>
      </c>
      <c r="M16" s="175">
        <v>332692.2</v>
      </c>
      <c r="N16" s="141" t="s">
        <v>375</v>
      </c>
    </row>
    <row r="17" spans="1:14" ht="22.5" customHeight="1" x14ac:dyDescent="0.25">
      <c r="A17" s="134" t="s">
        <v>63</v>
      </c>
      <c r="B17" s="135" t="s">
        <v>62</v>
      </c>
      <c r="C17" s="135" t="s">
        <v>60</v>
      </c>
      <c r="D17" s="175">
        <v>77994.899999999994</v>
      </c>
      <c r="E17" s="136" t="s">
        <v>44</v>
      </c>
      <c r="F17" s="137">
        <v>43882</v>
      </c>
      <c r="G17" s="138">
        <v>43882</v>
      </c>
      <c r="H17" s="136"/>
      <c r="I17" s="139"/>
      <c r="J17" s="175">
        <f t="shared" si="0"/>
        <v>77994.899999999994</v>
      </c>
      <c r="K17" s="136" t="s">
        <v>19</v>
      </c>
      <c r="L17" s="140" t="s">
        <v>20</v>
      </c>
      <c r="M17" s="175">
        <v>77994.899999999994</v>
      </c>
      <c r="N17" s="141" t="s">
        <v>375</v>
      </c>
    </row>
    <row r="18" spans="1:14" ht="22.5" customHeight="1" x14ac:dyDescent="0.25">
      <c r="A18" s="134" t="s">
        <v>64</v>
      </c>
      <c r="B18" s="135" t="s">
        <v>62</v>
      </c>
      <c r="C18" s="135" t="s">
        <v>60</v>
      </c>
      <c r="D18" s="175">
        <v>786642.44</v>
      </c>
      <c r="E18" s="136" t="s">
        <v>44</v>
      </c>
      <c r="F18" s="137">
        <v>44048</v>
      </c>
      <c r="G18" s="138">
        <v>44048</v>
      </c>
      <c r="H18" s="136"/>
      <c r="I18" s="139"/>
      <c r="J18" s="175">
        <f t="shared" si="0"/>
        <v>786642.44</v>
      </c>
      <c r="K18" s="136" t="s">
        <v>19</v>
      </c>
      <c r="L18" s="140" t="s">
        <v>20</v>
      </c>
      <c r="M18" s="175">
        <v>786642.44</v>
      </c>
      <c r="N18" s="141" t="s">
        <v>375</v>
      </c>
    </row>
    <row r="19" spans="1:14" ht="15.75" x14ac:dyDescent="0.25">
      <c r="A19" s="134"/>
      <c r="B19" s="135"/>
      <c r="C19" s="203" t="s">
        <v>261</v>
      </c>
      <c r="D19" s="189">
        <f>SUM(D10:D18)</f>
        <v>1993295.7999999998</v>
      </c>
      <c r="E19" s="190"/>
      <c r="F19" s="191"/>
      <c r="G19" s="192"/>
      <c r="H19" s="190"/>
      <c r="I19" s="193"/>
      <c r="J19" s="189">
        <f>SUM(J10:J18)</f>
        <v>1993295.7999999998</v>
      </c>
      <c r="K19" s="190"/>
      <c r="L19" s="194"/>
      <c r="M19" s="189">
        <f>SUM(M10:M18)</f>
        <v>1993295.7999999998</v>
      </c>
      <c r="N19" s="141" t="s">
        <v>375</v>
      </c>
    </row>
    <row r="20" spans="1:14" ht="15.75" x14ac:dyDescent="0.25">
      <c r="A20" s="134"/>
      <c r="B20" s="135"/>
      <c r="C20" s="203"/>
      <c r="D20" s="189"/>
      <c r="E20" s="190"/>
      <c r="F20" s="191"/>
      <c r="G20" s="192"/>
      <c r="H20" s="190"/>
      <c r="I20" s="193"/>
      <c r="J20" s="189"/>
      <c r="K20" s="190"/>
      <c r="L20" s="194"/>
      <c r="M20" s="189"/>
      <c r="N20" s="141" t="s">
        <v>375</v>
      </c>
    </row>
    <row r="21" spans="1:14" ht="23.25" customHeight="1" x14ac:dyDescent="0.25">
      <c r="A21" s="134" t="s">
        <v>34</v>
      </c>
      <c r="B21" s="135" t="s">
        <v>36</v>
      </c>
      <c r="C21" s="135" t="s">
        <v>35</v>
      </c>
      <c r="D21" s="175">
        <v>250000</v>
      </c>
      <c r="E21" s="136" t="s">
        <v>44</v>
      </c>
      <c r="F21" s="137">
        <v>44169</v>
      </c>
      <c r="G21" s="138">
        <v>44169</v>
      </c>
      <c r="H21" s="136"/>
      <c r="I21" s="139"/>
      <c r="J21" s="175">
        <f t="shared" si="0"/>
        <v>250000</v>
      </c>
      <c r="K21" s="136" t="s">
        <v>37</v>
      </c>
      <c r="L21" s="140" t="s">
        <v>38</v>
      </c>
      <c r="M21" s="175">
        <v>150000</v>
      </c>
      <c r="N21" s="141" t="s">
        <v>375</v>
      </c>
    </row>
    <row r="22" spans="1:14" ht="36" customHeight="1" x14ac:dyDescent="0.25">
      <c r="A22" s="134" t="s">
        <v>34</v>
      </c>
      <c r="B22" s="135" t="s">
        <v>36</v>
      </c>
      <c r="C22" s="135" t="s">
        <v>35</v>
      </c>
      <c r="D22" s="175">
        <v>0</v>
      </c>
      <c r="E22" s="136" t="s">
        <v>44</v>
      </c>
      <c r="F22" s="137">
        <v>44169</v>
      </c>
      <c r="G22" s="138">
        <v>44169</v>
      </c>
      <c r="H22" s="136"/>
      <c r="I22" s="139"/>
      <c r="J22" s="175">
        <f t="shared" si="0"/>
        <v>0</v>
      </c>
      <c r="K22" s="136" t="s">
        <v>39</v>
      </c>
      <c r="L22" s="140" t="s">
        <v>40</v>
      </c>
      <c r="M22" s="175">
        <v>100000</v>
      </c>
      <c r="N22" s="141" t="s">
        <v>375</v>
      </c>
    </row>
    <row r="23" spans="1:14" ht="25.5" customHeight="1" x14ac:dyDescent="0.25">
      <c r="A23" s="134" t="s">
        <v>41</v>
      </c>
      <c r="B23" s="135" t="s">
        <v>42</v>
      </c>
      <c r="C23" s="135" t="s">
        <v>43</v>
      </c>
      <c r="D23" s="175">
        <v>250000</v>
      </c>
      <c r="E23" s="136" t="s">
        <v>44</v>
      </c>
      <c r="F23" s="137">
        <v>43809</v>
      </c>
      <c r="G23" s="138">
        <v>43809</v>
      </c>
      <c r="H23" s="136"/>
      <c r="I23" s="139"/>
      <c r="J23" s="175">
        <f t="shared" si="0"/>
        <v>250000</v>
      </c>
      <c r="K23" s="136" t="s">
        <v>37</v>
      </c>
      <c r="L23" s="140" t="s">
        <v>38</v>
      </c>
      <c r="M23" s="175">
        <v>150000</v>
      </c>
      <c r="N23" s="141" t="s">
        <v>375</v>
      </c>
    </row>
    <row r="24" spans="1:14" ht="24.75" customHeight="1" x14ac:dyDescent="0.25">
      <c r="A24" s="134" t="s">
        <v>41</v>
      </c>
      <c r="B24" s="135" t="s">
        <v>42</v>
      </c>
      <c r="C24" s="135" t="s">
        <v>43</v>
      </c>
      <c r="D24" s="175">
        <v>0</v>
      </c>
      <c r="E24" s="136" t="s">
        <v>44</v>
      </c>
      <c r="F24" s="137">
        <v>43809</v>
      </c>
      <c r="G24" s="138">
        <v>43809</v>
      </c>
      <c r="H24" s="136"/>
      <c r="I24" s="139"/>
      <c r="J24" s="175">
        <f t="shared" si="0"/>
        <v>0</v>
      </c>
      <c r="K24" s="136" t="s">
        <v>39</v>
      </c>
      <c r="L24" s="140" t="s">
        <v>40</v>
      </c>
      <c r="M24" s="175">
        <v>100000</v>
      </c>
      <c r="N24" s="141" t="s">
        <v>375</v>
      </c>
    </row>
    <row r="25" spans="1:14" ht="24.75" customHeight="1" x14ac:dyDescent="0.25">
      <c r="A25" s="134" t="s">
        <v>45</v>
      </c>
      <c r="B25" s="135" t="s">
        <v>42</v>
      </c>
      <c r="C25" s="135" t="s">
        <v>43</v>
      </c>
      <c r="D25" s="175">
        <v>50000</v>
      </c>
      <c r="E25" s="136" t="s">
        <v>44</v>
      </c>
      <c r="F25" s="137">
        <v>43822</v>
      </c>
      <c r="G25" s="138">
        <v>43822</v>
      </c>
      <c r="H25" s="136"/>
      <c r="I25" s="139"/>
      <c r="J25" s="175">
        <f t="shared" si="0"/>
        <v>50000</v>
      </c>
      <c r="K25" s="136" t="s">
        <v>37</v>
      </c>
      <c r="L25" s="140" t="s">
        <v>38</v>
      </c>
      <c r="M25" s="175">
        <v>30000</v>
      </c>
      <c r="N25" s="141" t="s">
        <v>375</v>
      </c>
    </row>
    <row r="26" spans="1:14" ht="27" customHeight="1" x14ac:dyDescent="0.25">
      <c r="A26" s="134" t="s">
        <v>45</v>
      </c>
      <c r="B26" s="135" t="s">
        <v>42</v>
      </c>
      <c r="C26" s="135" t="s">
        <v>43</v>
      </c>
      <c r="D26" s="175">
        <v>0</v>
      </c>
      <c r="E26" s="136" t="s">
        <v>44</v>
      </c>
      <c r="F26" s="137">
        <v>43822</v>
      </c>
      <c r="G26" s="138">
        <v>43822</v>
      </c>
      <c r="H26" s="136"/>
      <c r="I26" s="139"/>
      <c r="J26" s="175">
        <f t="shared" si="0"/>
        <v>0</v>
      </c>
      <c r="K26" s="136" t="s">
        <v>39</v>
      </c>
      <c r="L26" s="140" t="s">
        <v>40</v>
      </c>
      <c r="M26" s="175">
        <v>20000</v>
      </c>
      <c r="N26" s="141" t="s">
        <v>375</v>
      </c>
    </row>
    <row r="27" spans="1:14" ht="23.25" customHeight="1" x14ac:dyDescent="0.25">
      <c r="A27" s="134" t="s">
        <v>46</v>
      </c>
      <c r="B27" s="135" t="s">
        <v>42</v>
      </c>
      <c r="C27" s="135" t="s">
        <v>43</v>
      </c>
      <c r="D27" s="175">
        <v>200000</v>
      </c>
      <c r="E27" s="136" t="s">
        <v>44</v>
      </c>
      <c r="F27" s="137">
        <v>43822</v>
      </c>
      <c r="G27" s="138">
        <v>43822</v>
      </c>
      <c r="H27" s="136"/>
      <c r="I27" s="139"/>
      <c r="J27" s="175">
        <f t="shared" si="0"/>
        <v>200000</v>
      </c>
      <c r="K27" s="136" t="s">
        <v>37</v>
      </c>
      <c r="L27" s="140" t="s">
        <v>38</v>
      </c>
      <c r="M27" s="175">
        <v>125000</v>
      </c>
      <c r="N27" s="141" t="s">
        <v>375</v>
      </c>
    </row>
    <row r="28" spans="1:14" ht="23.25" customHeight="1" x14ac:dyDescent="0.25">
      <c r="A28" s="134" t="s">
        <v>46</v>
      </c>
      <c r="B28" s="135" t="s">
        <v>42</v>
      </c>
      <c r="C28" s="135" t="s">
        <v>43</v>
      </c>
      <c r="D28" s="175">
        <v>0</v>
      </c>
      <c r="E28" s="136" t="s">
        <v>44</v>
      </c>
      <c r="F28" s="137">
        <v>43822</v>
      </c>
      <c r="G28" s="138">
        <v>43822</v>
      </c>
      <c r="H28" s="136"/>
      <c r="I28" s="139"/>
      <c r="J28" s="175">
        <f t="shared" si="0"/>
        <v>0</v>
      </c>
      <c r="K28" s="136" t="s">
        <v>39</v>
      </c>
      <c r="L28" s="140" t="s">
        <v>40</v>
      </c>
      <c r="M28" s="175">
        <v>75000</v>
      </c>
      <c r="N28" s="141" t="s">
        <v>375</v>
      </c>
    </row>
    <row r="29" spans="1:14" ht="30.75" customHeight="1" x14ac:dyDescent="0.25">
      <c r="A29" s="134" t="s">
        <v>47</v>
      </c>
      <c r="B29" s="135" t="s">
        <v>42</v>
      </c>
      <c r="C29" s="135" t="s">
        <v>43</v>
      </c>
      <c r="D29" s="175">
        <v>200000</v>
      </c>
      <c r="E29" s="136" t="s">
        <v>44</v>
      </c>
      <c r="F29" s="137">
        <v>43837</v>
      </c>
      <c r="G29" s="138">
        <v>43837</v>
      </c>
      <c r="H29" s="136"/>
      <c r="I29" s="139"/>
      <c r="J29" s="175">
        <f t="shared" si="0"/>
        <v>200000</v>
      </c>
      <c r="K29" s="136" t="s">
        <v>39</v>
      </c>
      <c r="L29" s="140" t="s">
        <v>40</v>
      </c>
      <c r="M29" s="175">
        <v>125000</v>
      </c>
      <c r="N29" s="141" t="s">
        <v>375</v>
      </c>
    </row>
    <row r="30" spans="1:14" ht="24" customHeight="1" x14ac:dyDescent="0.25">
      <c r="A30" s="134" t="s">
        <v>47</v>
      </c>
      <c r="B30" s="135" t="s">
        <v>42</v>
      </c>
      <c r="C30" s="135" t="s">
        <v>43</v>
      </c>
      <c r="D30" s="175">
        <v>0</v>
      </c>
      <c r="E30" s="136" t="s">
        <v>44</v>
      </c>
      <c r="F30" s="137">
        <v>43837</v>
      </c>
      <c r="G30" s="138">
        <v>43837</v>
      </c>
      <c r="H30" s="136"/>
      <c r="I30" s="139"/>
      <c r="J30" s="175">
        <f t="shared" si="0"/>
        <v>0</v>
      </c>
      <c r="K30" s="136" t="s">
        <v>39</v>
      </c>
      <c r="L30" s="140" t="s">
        <v>40</v>
      </c>
      <c r="M30" s="175">
        <v>75000</v>
      </c>
      <c r="N30" s="141" t="s">
        <v>375</v>
      </c>
    </row>
    <row r="31" spans="1:14" ht="24" customHeight="1" x14ac:dyDescent="0.25">
      <c r="A31" s="134" t="s">
        <v>48</v>
      </c>
      <c r="B31" s="135" t="s">
        <v>42</v>
      </c>
      <c r="C31" s="135" t="s">
        <v>43</v>
      </c>
      <c r="D31" s="175">
        <v>250000</v>
      </c>
      <c r="E31" s="136" t="s">
        <v>44</v>
      </c>
      <c r="F31" s="137">
        <v>43843</v>
      </c>
      <c r="G31" s="138">
        <v>43843</v>
      </c>
      <c r="H31" s="136"/>
      <c r="I31" s="139"/>
      <c r="J31" s="175">
        <f t="shared" si="0"/>
        <v>250000</v>
      </c>
      <c r="K31" s="136" t="s">
        <v>37</v>
      </c>
      <c r="L31" s="140" t="s">
        <v>38</v>
      </c>
      <c r="M31" s="175">
        <v>150000</v>
      </c>
      <c r="N31" s="141" t="s">
        <v>375</v>
      </c>
    </row>
    <row r="32" spans="1:14" ht="27" customHeight="1" x14ac:dyDescent="0.25">
      <c r="A32" s="134" t="s">
        <v>48</v>
      </c>
      <c r="B32" s="135" t="s">
        <v>42</v>
      </c>
      <c r="C32" s="135" t="s">
        <v>43</v>
      </c>
      <c r="D32" s="175">
        <v>0</v>
      </c>
      <c r="E32" s="136" t="s">
        <v>44</v>
      </c>
      <c r="F32" s="137">
        <v>43843</v>
      </c>
      <c r="G32" s="138">
        <v>43843</v>
      </c>
      <c r="H32" s="136"/>
      <c r="I32" s="139"/>
      <c r="J32" s="175">
        <f t="shared" si="0"/>
        <v>0</v>
      </c>
      <c r="K32" s="136" t="s">
        <v>39</v>
      </c>
      <c r="L32" s="140" t="s">
        <v>40</v>
      </c>
      <c r="M32" s="175">
        <v>100000</v>
      </c>
      <c r="N32" s="141" t="s">
        <v>375</v>
      </c>
    </row>
    <row r="33" spans="1:14" ht="24.75" customHeight="1" x14ac:dyDescent="0.25">
      <c r="A33" s="134" t="s">
        <v>49</v>
      </c>
      <c r="B33" s="135" t="s">
        <v>42</v>
      </c>
      <c r="C33" s="135" t="s">
        <v>43</v>
      </c>
      <c r="D33" s="175">
        <v>200000</v>
      </c>
      <c r="E33" s="136" t="s">
        <v>44</v>
      </c>
      <c r="F33" s="137">
        <v>43852</v>
      </c>
      <c r="G33" s="138">
        <v>43852</v>
      </c>
      <c r="H33" s="136"/>
      <c r="I33" s="139"/>
      <c r="J33" s="175">
        <f t="shared" si="0"/>
        <v>200000</v>
      </c>
      <c r="K33" s="136" t="s">
        <v>37</v>
      </c>
      <c r="L33" s="140" t="s">
        <v>38</v>
      </c>
      <c r="M33" s="175">
        <v>125000</v>
      </c>
      <c r="N33" s="141" t="s">
        <v>375</v>
      </c>
    </row>
    <row r="34" spans="1:14" ht="24.75" customHeight="1" x14ac:dyDescent="0.25">
      <c r="A34" s="134" t="s">
        <v>49</v>
      </c>
      <c r="B34" s="135" t="s">
        <v>42</v>
      </c>
      <c r="C34" s="135" t="s">
        <v>43</v>
      </c>
      <c r="D34" s="175">
        <v>0</v>
      </c>
      <c r="E34" s="136" t="s">
        <v>44</v>
      </c>
      <c r="F34" s="137">
        <v>43852</v>
      </c>
      <c r="G34" s="138">
        <v>43852</v>
      </c>
      <c r="H34" s="136"/>
      <c r="I34" s="139"/>
      <c r="J34" s="175">
        <f t="shared" si="0"/>
        <v>0</v>
      </c>
      <c r="K34" s="136" t="s">
        <v>39</v>
      </c>
      <c r="L34" s="140" t="s">
        <v>40</v>
      </c>
      <c r="M34" s="175">
        <v>75000</v>
      </c>
      <c r="N34" s="141" t="s">
        <v>375</v>
      </c>
    </row>
    <row r="35" spans="1:14" ht="27" customHeight="1" x14ac:dyDescent="0.25">
      <c r="A35" s="134" t="s">
        <v>50</v>
      </c>
      <c r="B35" s="135" t="s">
        <v>42</v>
      </c>
      <c r="C35" s="135" t="s">
        <v>43</v>
      </c>
      <c r="D35" s="175">
        <v>200000</v>
      </c>
      <c r="E35" s="136" t="s">
        <v>44</v>
      </c>
      <c r="F35" s="137">
        <v>43857</v>
      </c>
      <c r="G35" s="138">
        <v>43857</v>
      </c>
      <c r="H35" s="136"/>
      <c r="I35" s="139"/>
      <c r="J35" s="175">
        <f t="shared" si="0"/>
        <v>200000</v>
      </c>
      <c r="K35" s="136" t="s">
        <v>37</v>
      </c>
      <c r="L35" s="140" t="s">
        <v>38</v>
      </c>
      <c r="M35" s="175">
        <v>125000</v>
      </c>
      <c r="N35" s="141" t="s">
        <v>375</v>
      </c>
    </row>
    <row r="36" spans="1:14" ht="27" customHeight="1" x14ac:dyDescent="0.25">
      <c r="A36" s="134" t="s">
        <v>50</v>
      </c>
      <c r="B36" s="135" t="s">
        <v>42</v>
      </c>
      <c r="C36" s="135" t="s">
        <v>43</v>
      </c>
      <c r="D36" s="175">
        <v>0</v>
      </c>
      <c r="E36" s="136" t="s">
        <v>44</v>
      </c>
      <c r="F36" s="137">
        <v>43857</v>
      </c>
      <c r="G36" s="138">
        <v>43857</v>
      </c>
      <c r="H36" s="136"/>
      <c r="I36" s="139"/>
      <c r="J36" s="175">
        <f t="shared" si="0"/>
        <v>0</v>
      </c>
      <c r="K36" s="136" t="s">
        <v>39</v>
      </c>
      <c r="L36" s="140" t="s">
        <v>40</v>
      </c>
      <c r="M36" s="175">
        <v>75000</v>
      </c>
      <c r="N36" s="141" t="s">
        <v>375</v>
      </c>
    </row>
    <row r="37" spans="1:14" ht="24" customHeight="1" x14ac:dyDescent="0.25">
      <c r="A37" s="134" t="s">
        <v>51</v>
      </c>
      <c r="B37" s="135" t="s">
        <v>42</v>
      </c>
      <c r="C37" s="135" t="s">
        <v>43</v>
      </c>
      <c r="D37" s="175">
        <v>200000</v>
      </c>
      <c r="E37" s="136" t="s">
        <v>44</v>
      </c>
      <c r="F37" s="137">
        <v>43864</v>
      </c>
      <c r="G37" s="138">
        <v>43864</v>
      </c>
      <c r="H37" s="136"/>
      <c r="I37" s="139"/>
      <c r="J37" s="175">
        <f t="shared" si="0"/>
        <v>200000</v>
      </c>
      <c r="K37" s="136" t="s">
        <v>39</v>
      </c>
      <c r="L37" s="140" t="s">
        <v>38</v>
      </c>
      <c r="M37" s="175">
        <v>135000</v>
      </c>
      <c r="N37" s="141" t="s">
        <v>375</v>
      </c>
    </row>
    <row r="38" spans="1:14" ht="24.75" customHeight="1" x14ac:dyDescent="0.25">
      <c r="A38" s="134" t="s">
        <v>51</v>
      </c>
      <c r="B38" s="135" t="s">
        <v>42</v>
      </c>
      <c r="C38" s="135" t="s">
        <v>43</v>
      </c>
      <c r="D38" s="175">
        <v>0</v>
      </c>
      <c r="E38" s="136" t="s">
        <v>44</v>
      </c>
      <c r="F38" s="137">
        <v>43864</v>
      </c>
      <c r="G38" s="138">
        <v>43864</v>
      </c>
      <c r="H38" s="136"/>
      <c r="I38" s="139"/>
      <c r="J38" s="175">
        <f t="shared" si="0"/>
        <v>0</v>
      </c>
      <c r="K38" s="136" t="s">
        <v>39</v>
      </c>
      <c r="L38" s="140" t="s">
        <v>40</v>
      </c>
      <c r="M38" s="175">
        <v>65000</v>
      </c>
      <c r="N38" s="141" t="s">
        <v>375</v>
      </c>
    </row>
    <row r="39" spans="1:14" ht="23.25" customHeight="1" x14ac:dyDescent="0.25">
      <c r="A39" s="134" t="s">
        <v>52</v>
      </c>
      <c r="B39" s="135" t="s">
        <v>42</v>
      </c>
      <c r="C39" s="135" t="s">
        <v>43</v>
      </c>
      <c r="D39" s="175">
        <v>200000</v>
      </c>
      <c r="E39" s="136" t="s">
        <v>44</v>
      </c>
      <c r="F39" s="137">
        <v>43871</v>
      </c>
      <c r="G39" s="138">
        <v>43871</v>
      </c>
      <c r="H39" s="136"/>
      <c r="I39" s="139"/>
      <c r="J39" s="175">
        <f t="shared" si="0"/>
        <v>200000</v>
      </c>
      <c r="K39" s="136" t="s">
        <v>39</v>
      </c>
      <c r="L39" s="144" t="s">
        <v>38</v>
      </c>
      <c r="M39" s="175">
        <v>135000</v>
      </c>
      <c r="N39" s="141" t="s">
        <v>375</v>
      </c>
    </row>
    <row r="40" spans="1:14" ht="24.75" customHeight="1" x14ac:dyDescent="0.25">
      <c r="A40" s="134" t="s">
        <v>52</v>
      </c>
      <c r="B40" s="135" t="s">
        <v>42</v>
      </c>
      <c r="C40" s="135" t="s">
        <v>43</v>
      </c>
      <c r="D40" s="175">
        <v>0</v>
      </c>
      <c r="E40" s="136" t="s">
        <v>44</v>
      </c>
      <c r="F40" s="137">
        <v>43871</v>
      </c>
      <c r="G40" s="138">
        <v>43871</v>
      </c>
      <c r="H40" s="136"/>
      <c r="I40" s="139"/>
      <c r="J40" s="175">
        <f t="shared" si="0"/>
        <v>0</v>
      </c>
      <c r="K40" s="136" t="s">
        <v>39</v>
      </c>
      <c r="L40" s="144" t="s">
        <v>40</v>
      </c>
      <c r="M40" s="175">
        <v>65000</v>
      </c>
      <c r="N40" s="141" t="s">
        <v>375</v>
      </c>
    </row>
    <row r="41" spans="1:14" ht="21.75" customHeight="1" x14ac:dyDescent="0.25">
      <c r="A41" s="134" t="s">
        <v>53</v>
      </c>
      <c r="B41" s="173" t="s">
        <v>42</v>
      </c>
      <c r="C41" s="134" t="s">
        <v>43</v>
      </c>
      <c r="D41" s="175">
        <v>200000</v>
      </c>
      <c r="E41" s="136" t="s">
        <v>44</v>
      </c>
      <c r="F41" s="137">
        <v>43878</v>
      </c>
      <c r="G41" s="138">
        <v>43878</v>
      </c>
      <c r="H41" s="142"/>
      <c r="I41" s="143"/>
      <c r="J41" s="176">
        <f t="shared" si="0"/>
        <v>200000</v>
      </c>
      <c r="K41" s="142" t="s">
        <v>39</v>
      </c>
      <c r="L41" s="144" t="s">
        <v>38</v>
      </c>
      <c r="M41" s="175">
        <v>125000</v>
      </c>
      <c r="N41" s="141" t="s">
        <v>375</v>
      </c>
    </row>
    <row r="42" spans="1:14" ht="29.25" customHeight="1" x14ac:dyDescent="0.25">
      <c r="A42" s="134" t="s">
        <v>53</v>
      </c>
      <c r="B42" s="173" t="s">
        <v>42</v>
      </c>
      <c r="C42" s="134" t="s">
        <v>43</v>
      </c>
      <c r="D42" s="175">
        <v>0</v>
      </c>
      <c r="E42" s="136" t="s">
        <v>44</v>
      </c>
      <c r="F42" s="137">
        <v>43878</v>
      </c>
      <c r="G42" s="138">
        <v>43878</v>
      </c>
      <c r="H42" s="142"/>
      <c r="I42" s="143"/>
      <c r="J42" s="176">
        <f t="shared" si="0"/>
        <v>0</v>
      </c>
      <c r="K42" s="142" t="s">
        <v>39</v>
      </c>
      <c r="L42" s="144" t="s">
        <v>40</v>
      </c>
      <c r="M42" s="175">
        <v>75000</v>
      </c>
      <c r="N42" s="141" t="s">
        <v>375</v>
      </c>
    </row>
    <row r="43" spans="1:14" ht="23.25" x14ac:dyDescent="0.25">
      <c r="A43" s="134" t="s">
        <v>54</v>
      </c>
      <c r="B43" s="173" t="s">
        <v>42</v>
      </c>
      <c r="C43" s="134" t="s">
        <v>43</v>
      </c>
      <c r="D43" s="175">
        <v>200000</v>
      </c>
      <c r="E43" s="136" t="s">
        <v>44</v>
      </c>
      <c r="F43" s="137">
        <v>43882</v>
      </c>
      <c r="G43" s="138">
        <v>43882</v>
      </c>
      <c r="H43" s="142"/>
      <c r="I43" s="143"/>
      <c r="J43" s="176">
        <f t="shared" si="0"/>
        <v>200000</v>
      </c>
      <c r="K43" s="142" t="s">
        <v>39</v>
      </c>
      <c r="L43" s="144" t="s">
        <v>38</v>
      </c>
      <c r="M43" s="175">
        <v>125000</v>
      </c>
      <c r="N43" s="141" t="s">
        <v>375</v>
      </c>
    </row>
    <row r="44" spans="1:14" ht="23.25" x14ac:dyDescent="0.25">
      <c r="A44" s="134" t="s">
        <v>54</v>
      </c>
      <c r="B44" s="173" t="s">
        <v>42</v>
      </c>
      <c r="C44" s="134" t="s">
        <v>43</v>
      </c>
      <c r="D44" s="175">
        <v>0</v>
      </c>
      <c r="E44" s="136" t="s">
        <v>44</v>
      </c>
      <c r="F44" s="137">
        <v>43882</v>
      </c>
      <c r="G44" s="138">
        <v>43882</v>
      </c>
      <c r="H44" s="142"/>
      <c r="I44" s="143"/>
      <c r="J44" s="176">
        <f t="shared" si="0"/>
        <v>0</v>
      </c>
      <c r="K44" s="142" t="s">
        <v>39</v>
      </c>
      <c r="L44" s="144" t="s">
        <v>40</v>
      </c>
      <c r="M44" s="175">
        <v>75000</v>
      </c>
      <c r="N44" s="141" t="s">
        <v>375</v>
      </c>
    </row>
    <row r="45" spans="1:14" ht="23.25" x14ac:dyDescent="0.25">
      <c r="A45" s="134" t="s">
        <v>55</v>
      </c>
      <c r="B45" s="173" t="s">
        <v>42</v>
      </c>
      <c r="C45" s="134" t="s">
        <v>43</v>
      </c>
      <c r="D45" s="175">
        <v>200000</v>
      </c>
      <c r="E45" s="136" t="s">
        <v>44</v>
      </c>
      <c r="F45" s="137">
        <v>43889</v>
      </c>
      <c r="G45" s="138">
        <v>43889</v>
      </c>
      <c r="H45" s="142"/>
      <c r="I45" s="143"/>
      <c r="J45" s="176">
        <f t="shared" si="0"/>
        <v>200000</v>
      </c>
      <c r="K45" s="142" t="s">
        <v>39</v>
      </c>
      <c r="L45" s="144" t="s">
        <v>38</v>
      </c>
      <c r="M45" s="175">
        <v>125000</v>
      </c>
      <c r="N45" s="141" t="s">
        <v>375</v>
      </c>
    </row>
    <row r="46" spans="1:14" ht="23.25" x14ac:dyDescent="0.25">
      <c r="A46" s="134" t="s">
        <v>55</v>
      </c>
      <c r="B46" s="173" t="s">
        <v>42</v>
      </c>
      <c r="C46" s="134" t="s">
        <v>43</v>
      </c>
      <c r="D46" s="175">
        <v>0</v>
      </c>
      <c r="E46" s="136" t="s">
        <v>44</v>
      </c>
      <c r="F46" s="137">
        <v>43889</v>
      </c>
      <c r="G46" s="138">
        <v>43889</v>
      </c>
      <c r="H46" s="142"/>
      <c r="I46" s="143"/>
      <c r="J46" s="176">
        <f t="shared" si="0"/>
        <v>0</v>
      </c>
      <c r="K46" s="142" t="s">
        <v>39</v>
      </c>
      <c r="L46" s="144" t="s">
        <v>40</v>
      </c>
      <c r="M46" s="175">
        <v>75000</v>
      </c>
      <c r="N46" s="141" t="s">
        <v>375</v>
      </c>
    </row>
    <row r="47" spans="1:14" ht="23.25" x14ac:dyDescent="0.25">
      <c r="A47" s="134" t="s">
        <v>58</v>
      </c>
      <c r="B47" s="173" t="s">
        <v>42</v>
      </c>
      <c r="C47" s="134" t="s">
        <v>43</v>
      </c>
      <c r="D47" s="175">
        <v>200000</v>
      </c>
      <c r="E47" s="136" t="s">
        <v>44</v>
      </c>
      <c r="F47" s="137">
        <v>43895</v>
      </c>
      <c r="G47" s="138">
        <v>43895</v>
      </c>
      <c r="H47" s="142"/>
      <c r="I47" s="143"/>
      <c r="J47" s="176">
        <f t="shared" si="0"/>
        <v>200000</v>
      </c>
      <c r="K47" s="142" t="s">
        <v>37</v>
      </c>
      <c r="L47" s="144" t="s">
        <v>57</v>
      </c>
      <c r="M47" s="175">
        <v>125000</v>
      </c>
      <c r="N47" s="141" t="s">
        <v>375</v>
      </c>
    </row>
    <row r="48" spans="1:14" ht="28.5" customHeight="1" x14ac:dyDescent="0.25">
      <c r="A48" s="134" t="s">
        <v>58</v>
      </c>
      <c r="B48" s="173" t="s">
        <v>42</v>
      </c>
      <c r="C48" s="134" t="s">
        <v>43</v>
      </c>
      <c r="D48" s="175">
        <v>0</v>
      </c>
      <c r="E48" s="136" t="s">
        <v>44</v>
      </c>
      <c r="F48" s="137">
        <v>43895</v>
      </c>
      <c r="G48" s="138">
        <v>43895</v>
      </c>
      <c r="H48" s="142"/>
      <c r="I48" s="143"/>
      <c r="J48" s="176">
        <f t="shared" si="0"/>
        <v>0</v>
      </c>
      <c r="K48" s="142" t="s">
        <v>39</v>
      </c>
      <c r="L48" s="144" t="s">
        <v>40</v>
      </c>
      <c r="M48" s="175">
        <v>75000</v>
      </c>
      <c r="N48" s="141" t="s">
        <v>375</v>
      </c>
    </row>
    <row r="49" spans="1:14" ht="33" customHeight="1" x14ac:dyDescent="0.25">
      <c r="A49" s="134" t="s">
        <v>59</v>
      </c>
      <c r="B49" s="173" t="s">
        <v>42</v>
      </c>
      <c r="C49" s="135" t="s">
        <v>43</v>
      </c>
      <c r="D49" s="175">
        <v>200000</v>
      </c>
      <c r="E49" s="136" t="s">
        <v>44</v>
      </c>
      <c r="F49" s="137">
        <v>43902</v>
      </c>
      <c r="G49" s="138">
        <v>43902</v>
      </c>
      <c r="H49" s="136"/>
      <c r="I49" s="139"/>
      <c r="J49" s="175">
        <v>200000</v>
      </c>
      <c r="K49" s="136" t="s">
        <v>37</v>
      </c>
      <c r="L49" s="144" t="s">
        <v>57</v>
      </c>
      <c r="M49" s="175">
        <v>125000</v>
      </c>
      <c r="N49" s="141" t="s">
        <v>375</v>
      </c>
    </row>
    <row r="50" spans="1:14" ht="28.5" customHeight="1" x14ac:dyDescent="0.25">
      <c r="A50" s="134" t="s">
        <v>59</v>
      </c>
      <c r="B50" s="173" t="s">
        <v>42</v>
      </c>
      <c r="C50" s="135" t="s">
        <v>43</v>
      </c>
      <c r="D50" s="175">
        <v>0</v>
      </c>
      <c r="E50" s="136" t="s">
        <v>44</v>
      </c>
      <c r="F50" s="137">
        <v>43902</v>
      </c>
      <c r="G50" s="138">
        <v>43902</v>
      </c>
      <c r="H50" s="142"/>
      <c r="I50" s="143"/>
      <c r="J50" s="176">
        <f t="shared" si="0"/>
        <v>0</v>
      </c>
      <c r="K50" s="142" t="s">
        <v>39</v>
      </c>
      <c r="L50" s="144" t="s">
        <v>40</v>
      </c>
      <c r="M50" s="175">
        <v>75000</v>
      </c>
      <c r="N50" s="141" t="s">
        <v>375</v>
      </c>
    </row>
    <row r="51" spans="1:14" ht="29.25" customHeight="1" x14ac:dyDescent="0.25">
      <c r="A51" s="134" t="s">
        <v>56</v>
      </c>
      <c r="B51" s="173" t="s">
        <v>42</v>
      </c>
      <c r="C51" s="135" t="s">
        <v>43</v>
      </c>
      <c r="D51" s="175">
        <v>200000</v>
      </c>
      <c r="E51" s="136" t="s">
        <v>44</v>
      </c>
      <c r="F51" s="137">
        <v>43908</v>
      </c>
      <c r="G51" s="138">
        <v>43908</v>
      </c>
      <c r="H51" s="136"/>
      <c r="I51" s="139"/>
      <c r="J51" s="175">
        <f t="shared" si="0"/>
        <v>200000</v>
      </c>
      <c r="K51" s="136" t="s">
        <v>37</v>
      </c>
      <c r="L51" s="144" t="s">
        <v>57</v>
      </c>
      <c r="M51" s="175">
        <v>125000</v>
      </c>
      <c r="N51" s="141" t="s">
        <v>375</v>
      </c>
    </row>
    <row r="52" spans="1:14" ht="27.75" customHeight="1" x14ac:dyDescent="0.25">
      <c r="A52" s="134" t="s">
        <v>56</v>
      </c>
      <c r="B52" s="173" t="s">
        <v>42</v>
      </c>
      <c r="C52" s="135" t="s">
        <v>43</v>
      </c>
      <c r="D52" s="175">
        <v>0</v>
      </c>
      <c r="E52" s="136" t="s">
        <v>44</v>
      </c>
      <c r="F52" s="137">
        <v>43908</v>
      </c>
      <c r="G52" s="138">
        <v>43908</v>
      </c>
      <c r="H52" s="136"/>
      <c r="I52" s="139"/>
      <c r="J52" s="175">
        <f t="shared" si="0"/>
        <v>0</v>
      </c>
      <c r="K52" s="136" t="s">
        <v>39</v>
      </c>
      <c r="L52" s="140" t="s">
        <v>40</v>
      </c>
      <c r="M52" s="175">
        <v>75000</v>
      </c>
      <c r="N52" s="141" t="s">
        <v>375</v>
      </c>
    </row>
    <row r="53" spans="1:14" x14ac:dyDescent="0.25">
      <c r="A53" s="134"/>
      <c r="B53" s="173"/>
      <c r="C53" s="135" t="s">
        <v>261</v>
      </c>
      <c r="D53" s="189">
        <f>SUM(D21:D52)</f>
        <v>3200000</v>
      </c>
      <c r="E53" s="136"/>
      <c r="F53" s="137"/>
      <c r="G53" s="138"/>
      <c r="H53" s="136"/>
      <c r="I53" s="139"/>
      <c r="J53" s="189">
        <f>SUM(J21:J52)</f>
        <v>3200000</v>
      </c>
      <c r="K53" s="136"/>
      <c r="L53" s="140"/>
      <c r="M53" s="189">
        <f>SUM(M21:M52)</f>
        <v>3200000</v>
      </c>
      <c r="N53" s="141" t="s">
        <v>375</v>
      </c>
    </row>
    <row r="54" spans="1:14" x14ac:dyDescent="0.25">
      <c r="A54" s="134"/>
      <c r="B54" s="173"/>
      <c r="C54" s="135"/>
      <c r="D54" s="175"/>
      <c r="E54" s="136"/>
      <c r="F54" s="137"/>
      <c r="G54" s="138"/>
      <c r="H54" s="136"/>
      <c r="I54" s="139"/>
      <c r="J54" s="175"/>
      <c r="K54" s="136"/>
      <c r="L54" s="140"/>
      <c r="M54" s="175"/>
      <c r="N54" s="141" t="s">
        <v>375</v>
      </c>
    </row>
    <row r="55" spans="1:14" x14ac:dyDescent="0.25">
      <c r="A55" s="134"/>
      <c r="B55" s="135"/>
      <c r="C55" s="135"/>
      <c r="D55" s="175"/>
      <c r="E55" s="136"/>
      <c r="F55" s="137"/>
      <c r="G55" s="138"/>
      <c r="H55" s="145"/>
      <c r="I55" s="145"/>
      <c r="J55" s="175"/>
      <c r="K55" s="146"/>
      <c r="L55" s="147"/>
      <c r="M55" s="175"/>
      <c r="N55" s="141" t="s">
        <v>375</v>
      </c>
    </row>
    <row r="56" spans="1:14" ht="44.25" customHeight="1" x14ac:dyDescent="0.25">
      <c r="A56" s="257" t="s">
        <v>320</v>
      </c>
      <c r="B56" s="181" t="s">
        <v>71</v>
      </c>
      <c r="C56" s="135" t="s">
        <v>321</v>
      </c>
      <c r="D56" s="258">
        <v>1847300</v>
      </c>
      <c r="E56" s="136" t="s">
        <v>44</v>
      </c>
      <c r="F56" s="137" t="s">
        <v>340</v>
      </c>
      <c r="G56" s="137" t="s">
        <v>340</v>
      </c>
      <c r="H56" s="184"/>
      <c r="I56" s="184"/>
      <c r="J56" s="175">
        <v>1847300</v>
      </c>
      <c r="K56" s="182" t="s">
        <v>72</v>
      </c>
      <c r="L56" s="183" t="s">
        <v>73</v>
      </c>
      <c r="M56" s="175">
        <v>1712100</v>
      </c>
      <c r="N56" s="141" t="s">
        <v>375</v>
      </c>
    </row>
    <row r="57" spans="1:14" ht="45.75" x14ac:dyDescent="0.25">
      <c r="A57" s="257" t="s">
        <v>320</v>
      </c>
      <c r="B57" s="181" t="s">
        <v>71</v>
      </c>
      <c r="C57" s="135"/>
      <c r="D57" s="175"/>
      <c r="E57" s="136"/>
      <c r="F57" s="137"/>
      <c r="G57" s="137"/>
      <c r="H57" s="184"/>
      <c r="I57" s="184"/>
      <c r="J57" s="175"/>
      <c r="K57" s="182" t="s">
        <v>160</v>
      </c>
      <c r="L57" s="183" t="s">
        <v>161</v>
      </c>
      <c r="M57" s="175">
        <v>135200</v>
      </c>
      <c r="N57" s="141" t="s">
        <v>375</v>
      </c>
    </row>
    <row r="58" spans="1:14" x14ac:dyDescent="0.25">
      <c r="A58" s="134"/>
      <c r="B58" s="181"/>
      <c r="C58" s="182" t="s">
        <v>261</v>
      </c>
      <c r="D58" s="189">
        <f>SUM(D56:D57)</f>
        <v>1847300</v>
      </c>
      <c r="E58" s="136"/>
      <c r="F58" s="137"/>
      <c r="G58" s="137"/>
      <c r="H58" s="184"/>
      <c r="I58" s="184"/>
      <c r="J58" s="189">
        <f>SUM(J56:J57)</f>
        <v>1847300</v>
      </c>
      <c r="K58" s="182"/>
      <c r="L58" s="183"/>
      <c r="M58" s="189">
        <f>SUM(M56:M57)</f>
        <v>1847300</v>
      </c>
      <c r="N58" s="141" t="s">
        <v>375</v>
      </c>
    </row>
    <row r="59" spans="1:14" x14ac:dyDescent="0.25">
      <c r="A59" s="134"/>
      <c r="B59" s="181"/>
      <c r="C59" s="182"/>
      <c r="D59" s="175"/>
      <c r="E59" s="136"/>
      <c r="F59" s="137"/>
      <c r="G59" s="137"/>
      <c r="H59" s="184"/>
      <c r="I59" s="184"/>
      <c r="J59" s="175"/>
      <c r="K59" s="182"/>
      <c r="L59" s="183"/>
      <c r="M59" s="175"/>
      <c r="N59" s="141" t="s">
        <v>375</v>
      </c>
    </row>
    <row r="60" spans="1:14" x14ac:dyDescent="0.25">
      <c r="A60" s="134" t="s">
        <v>322</v>
      </c>
      <c r="B60" s="181" t="s">
        <v>267</v>
      </c>
      <c r="C60" s="182" t="s">
        <v>268</v>
      </c>
      <c r="D60" s="175">
        <v>177917.29</v>
      </c>
      <c r="E60" s="136" t="s">
        <v>44</v>
      </c>
      <c r="F60" s="239" t="s">
        <v>323</v>
      </c>
      <c r="G60" s="239" t="s">
        <v>323</v>
      </c>
      <c r="H60" s="184"/>
      <c r="I60" s="184"/>
      <c r="J60" s="175">
        <v>177917.29</v>
      </c>
      <c r="K60" s="187" t="s">
        <v>284</v>
      </c>
      <c r="L60" s="188" t="s">
        <v>107</v>
      </c>
      <c r="M60" s="175">
        <v>177917.29</v>
      </c>
      <c r="N60" s="141" t="s">
        <v>375</v>
      </c>
    </row>
    <row r="61" spans="1:14" x14ac:dyDescent="0.25">
      <c r="A61" s="134"/>
      <c r="B61" s="181"/>
      <c r="C61" s="182" t="s">
        <v>261</v>
      </c>
      <c r="D61" s="189">
        <f>SUM(D60:D60)</f>
        <v>177917.29</v>
      </c>
      <c r="E61" s="136"/>
      <c r="F61" s="137"/>
      <c r="G61" s="137"/>
      <c r="H61" s="184"/>
      <c r="I61" s="184"/>
      <c r="J61" s="175">
        <f>SUM(J60:J60)</f>
        <v>177917.29</v>
      </c>
      <c r="K61" s="182"/>
      <c r="L61" s="183"/>
      <c r="M61" s="175">
        <f>SUM(M60:M60)</f>
        <v>177917.29</v>
      </c>
      <c r="N61" s="141" t="s">
        <v>375</v>
      </c>
    </row>
    <row r="62" spans="1:14" x14ac:dyDescent="0.25">
      <c r="A62" s="134"/>
      <c r="B62" s="181"/>
      <c r="C62" s="5"/>
      <c r="D62" s="189"/>
      <c r="E62" s="190"/>
      <c r="F62" s="191"/>
      <c r="G62" s="191"/>
      <c r="H62" s="184"/>
      <c r="I62" s="184"/>
      <c r="J62" s="189"/>
      <c r="K62" s="200"/>
      <c r="L62" s="201"/>
      <c r="M62" s="189"/>
      <c r="N62" s="141" t="s">
        <v>375</v>
      </c>
    </row>
    <row r="63" spans="1:14" ht="21" customHeight="1" x14ac:dyDescent="0.25">
      <c r="A63" s="134" t="s">
        <v>316</v>
      </c>
      <c r="B63" s="181" t="s">
        <v>218</v>
      </c>
      <c r="C63" s="181" t="s">
        <v>246</v>
      </c>
      <c r="D63" s="175">
        <v>800000</v>
      </c>
      <c r="E63" s="136" t="s">
        <v>44</v>
      </c>
      <c r="F63" s="137">
        <v>44538</v>
      </c>
      <c r="G63" s="137">
        <v>44538</v>
      </c>
      <c r="H63" s="184"/>
      <c r="I63" s="184"/>
      <c r="J63" s="175">
        <v>800000</v>
      </c>
      <c r="K63" s="142" t="s">
        <v>39</v>
      </c>
      <c r="L63" s="144" t="s">
        <v>40</v>
      </c>
      <c r="M63" s="177">
        <v>400000</v>
      </c>
      <c r="N63" s="141" t="s">
        <v>375</v>
      </c>
    </row>
    <row r="64" spans="1:14" ht="26.25" customHeight="1" x14ac:dyDescent="0.25">
      <c r="A64" s="134" t="s">
        <v>316</v>
      </c>
      <c r="B64" s="181"/>
      <c r="C64" s="181" t="s">
        <v>246</v>
      </c>
      <c r="D64" s="189"/>
      <c r="E64" s="136"/>
      <c r="F64" s="137"/>
      <c r="G64" s="138"/>
      <c r="H64" s="184"/>
      <c r="I64" s="184"/>
      <c r="J64" s="189"/>
      <c r="K64" s="136" t="s">
        <v>37</v>
      </c>
      <c r="L64" s="144" t="s">
        <v>57</v>
      </c>
      <c r="M64" s="177">
        <v>400000</v>
      </c>
      <c r="N64" s="141" t="s">
        <v>375</v>
      </c>
    </row>
    <row r="65" spans="1:14" ht="23.25" customHeight="1" x14ac:dyDescent="0.25">
      <c r="A65" s="134" t="s">
        <v>318</v>
      </c>
      <c r="B65" s="181" t="s">
        <v>218</v>
      </c>
      <c r="C65" s="181" t="s">
        <v>246</v>
      </c>
      <c r="D65" s="175">
        <v>1413902.1</v>
      </c>
      <c r="E65" s="136" t="s">
        <v>44</v>
      </c>
      <c r="F65" s="137" t="s">
        <v>319</v>
      </c>
      <c r="G65" s="137" t="s">
        <v>319</v>
      </c>
      <c r="H65" s="184"/>
      <c r="I65" s="184"/>
      <c r="J65" s="175">
        <v>1413902.1</v>
      </c>
      <c r="K65" s="136" t="s">
        <v>37</v>
      </c>
      <c r="L65" s="144" t="s">
        <v>57</v>
      </c>
      <c r="M65" s="177">
        <v>507202.1</v>
      </c>
      <c r="N65" s="141" t="s">
        <v>375</v>
      </c>
    </row>
    <row r="66" spans="1:14" x14ac:dyDescent="0.25">
      <c r="A66" s="134"/>
      <c r="B66" s="181"/>
      <c r="C66" s="181"/>
      <c r="D66" s="189"/>
      <c r="E66" s="136"/>
      <c r="F66" s="137"/>
      <c r="G66" s="137"/>
      <c r="H66" s="184"/>
      <c r="I66" s="184"/>
      <c r="J66" s="175"/>
      <c r="K66" s="142" t="s">
        <v>39</v>
      </c>
      <c r="L66" s="144" t="s">
        <v>40</v>
      </c>
      <c r="M66" s="202">
        <v>906700</v>
      </c>
      <c r="N66" s="141" t="s">
        <v>375</v>
      </c>
    </row>
    <row r="67" spans="1:14" s="180" customFormat="1" x14ac:dyDescent="0.25">
      <c r="A67" s="134" t="s">
        <v>353</v>
      </c>
      <c r="B67" s="181" t="s">
        <v>218</v>
      </c>
      <c r="C67" s="181" t="s">
        <v>246</v>
      </c>
      <c r="D67" s="189">
        <v>800000</v>
      </c>
      <c r="E67" s="136" t="s">
        <v>44</v>
      </c>
      <c r="F67" s="137">
        <v>44478</v>
      </c>
      <c r="G67" s="137">
        <v>44478</v>
      </c>
      <c r="H67" s="184"/>
      <c r="I67" s="184"/>
      <c r="J67" s="175">
        <v>800000</v>
      </c>
      <c r="K67" s="136" t="s">
        <v>37</v>
      </c>
      <c r="L67" s="144" t="s">
        <v>57</v>
      </c>
      <c r="M67" s="202">
        <v>400000</v>
      </c>
      <c r="N67" s="141" t="s">
        <v>375</v>
      </c>
    </row>
    <row r="68" spans="1:14" s="180" customFormat="1" x14ac:dyDescent="0.25">
      <c r="A68" s="134"/>
      <c r="B68" s="181"/>
      <c r="C68" s="181"/>
      <c r="D68" s="189"/>
      <c r="E68" s="136"/>
      <c r="F68" s="137"/>
      <c r="G68" s="137"/>
      <c r="H68" s="184"/>
      <c r="I68" s="184"/>
      <c r="J68" s="175"/>
      <c r="K68" s="142" t="s">
        <v>39</v>
      </c>
      <c r="L68" s="144" t="s">
        <v>40</v>
      </c>
      <c r="M68" s="202">
        <v>400000</v>
      </c>
      <c r="N68" s="141" t="s">
        <v>375</v>
      </c>
    </row>
    <row r="69" spans="1:14" s="180" customFormat="1" x14ac:dyDescent="0.25">
      <c r="A69" s="134" t="s">
        <v>354</v>
      </c>
      <c r="B69" s="181" t="s">
        <v>218</v>
      </c>
      <c r="C69" s="181" t="s">
        <v>246</v>
      </c>
      <c r="D69" s="189">
        <v>470800</v>
      </c>
      <c r="E69" s="136" t="s">
        <v>44</v>
      </c>
      <c r="F69" s="137">
        <v>44478</v>
      </c>
      <c r="G69" s="137">
        <v>44478</v>
      </c>
      <c r="H69" s="184"/>
      <c r="I69" s="184"/>
      <c r="J69" s="175">
        <v>470800</v>
      </c>
      <c r="K69" s="136" t="s">
        <v>37</v>
      </c>
      <c r="L69" s="144" t="s">
        <v>57</v>
      </c>
      <c r="M69" s="202">
        <v>235400</v>
      </c>
      <c r="N69" s="141" t="s">
        <v>375</v>
      </c>
    </row>
    <row r="70" spans="1:14" s="180" customFormat="1" x14ac:dyDescent="0.25">
      <c r="A70" s="134"/>
      <c r="B70" s="181"/>
      <c r="C70" s="181"/>
      <c r="D70" s="189"/>
      <c r="E70" s="136"/>
      <c r="F70" s="137"/>
      <c r="G70" s="138"/>
      <c r="H70" s="184"/>
      <c r="I70" s="184"/>
      <c r="J70" s="175"/>
      <c r="K70" s="142" t="s">
        <v>39</v>
      </c>
      <c r="L70" s="144" t="s">
        <v>40</v>
      </c>
      <c r="M70" s="202">
        <v>235400</v>
      </c>
      <c r="N70" s="141" t="s">
        <v>375</v>
      </c>
    </row>
    <row r="71" spans="1:14" s="180" customFormat="1" x14ac:dyDescent="0.25">
      <c r="A71" s="134" t="s">
        <v>376</v>
      </c>
      <c r="B71" s="181" t="s">
        <v>218</v>
      </c>
      <c r="C71" s="181" t="s">
        <v>246</v>
      </c>
      <c r="D71" s="189">
        <v>1501902.1</v>
      </c>
      <c r="E71" s="136" t="s">
        <v>44</v>
      </c>
      <c r="F71" s="137">
        <v>44478</v>
      </c>
      <c r="G71" s="138">
        <v>44478</v>
      </c>
      <c r="H71" s="184"/>
      <c r="I71" s="184"/>
      <c r="J71" s="175">
        <v>1501902.1</v>
      </c>
      <c r="K71" s="142" t="s">
        <v>39</v>
      </c>
      <c r="L71" s="144" t="s">
        <v>40</v>
      </c>
      <c r="M71" s="202">
        <v>994700</v>
      </c>
      <c r="N71" s="141" t="s">
        <v>375</v>
      </c>
    </row>
    <row r="72" spans="1:14" s="180" customFormat="1" x14ac:dyDescent="0.25">
      <c r="A72" s="134"/>
      <c r="B72" s="181"/>
      <c r="C72" s="181"/>
      <c r="D72" s="189"/>
      <c r="E72" s="136"/>
      <c r="F72" s="137"/>
      <c r="G72" s="138"/>
      <c r="H72" s="184"/>
      <c r="I72" s="184"/>
      <c r="J72" s="175"/>
      <c r="K72" s="136" t="s">
        <v>37</v>
      </c>
      <c r="L72" s="144" t="s">
        <v>57</v>
      </c>
      <c r="M72" s="202">
        <v>507202.1</v>
      </c>
      <c r="N72" s="141" t="s">
        <v>375</v>
      </c>
    </row>
    <row r="73" spans="1:14" s="180" customFormat="1" x14ac:dyDescent="0.25">
      <c r="A73" s="134"/>
      <c r="B73" s="181"/>
      <c r="C73" s="181" t="s">
        <v>261</v>
      </c>
      <c r="D73" s="189">
        <f>SUM(D63:D72)</f>
        <v>4986604.2</v>
      </c>
      <c r="E73" s="136"/>
      <c r="F73" s="191"/>
      <c r="G73" s="192"/>
      <c r="H73" s="184"/>
      <c r="I73" s="184"/>
      <c r="J73" s="189">
        <f>SUM(J63:J72)</f>
        <v>4986604.2</v>
      </c>
      <c r="K73" s="252"/>
      <c r="L73" s="252"/>
      <c r="M73" s="202">
        <f>SUM(M63:M72)</f>
        <v>4986604.1999999993</v>
      </c>
      <c r="N73" s="141" t="s">
        <v>375</v>
      </c>
    </row>
    <row r="74" spans="1:14" s="180" customFormat="1" x14ac:dyDescent="0.25">
      <c r="A74" s="134"/>
      <c r="B74" s="181"/>
      <c r="C74" s="181"/>
      <c r="D74" s="189"/>
      <c r="E74" s="136"/>
      <c r="F74" s="191"/>
      <c r="G74" s="192"/>
      <c r="H74" s="184"/>
      <c r="I74" s="184"/>
      <c r="J74" s="189"/>
      <c r="K74" s="252"/>
      <c r="L74" s="252"/>
      <c r="M74" s="202"/>
      <c r="N74" s="141"/>
    </row>
    <row r="75" spans="1:14" s="180" customFormat="1" ht="23.25" x14ac:dyDescent="0.25">
      <c r="A75" s="134" t="s">
        <v>324</v>
      </c>
      <c r="B75" s="181" t="s">
        <v>325</v>
      </c>
      <c r="C75" s="181" t="s">
        <v>326</v>
      </c>
      <c r="D75" s="189">
        <v>2390.87</v>
      </c>
      <c r="E75" s="136" t="s">
        <v>44</v>
      </c>
      <c r="F75" s="191" t="s">
        <v>327</v>
      </c>
      <c r="G75" s="192" t="s">
        <v>327</v>
      </c>
      <c r="H75" s="184"/>
      <c r="I75" s="184"/>
      <c r="J75" s="189">
        <v>2390.87</v>
      </c>
      <c r="K75" s="146" t="s">
        <v>121</v>
      </c>
      <c r="L75" s="147" t="s">
        <v>122</v>
      </c>
      <c r="M75" s="202">
        <v>2390.87</v>
      </c>
      <c r="N75" s="141" t="s">
        <v>375</v>
      </c>
    </row>
    <row r="76" spans="1:14" s="180" customFormat="1" ht="23.25" x14ac:dyDescent="0.25">
      <c r="A76" s="134" t="s">
        <v>328</v>
      </c>
      <c r="B76" s="181" t="s">
        <v>325</v>
      </c>
      <c r="C76" s="181" t="s">
        <v>326</v>
      </c>
      <c r="D76" s="189">
        <v>1551.93</v>
      </c>
      <c r="E76" s="136" t="s">
        <v>44</v>
      </c>
      <c r="F76" s="191" t="s">
        <v>329</v>
      </c>
      <c r="G76" s="191" t="s">
        <v>329</v>
      </c>
      <c r="H76" s="184"/>
      <c r="I76" s="184"/>
      <c r="J76" s="189">
        <v>1551.93</v>
      </c>
      <c r="K76" s="146" t="s">
        <v>121</v>
      </c>
      <c r="L76" s="147" t="s">
        <v>122</v>
      </c>
      <c r="M76" s="247">
        <v>1551.93</v>
      </c>
      <c r="N76" s="141" t="s">
        <v>375</v>
      </c>
    </row>
    <row r="77" spans="1:14" s="180" customFormat="1" ht="23.25" x14ac:dyDescent="0.25">
      <c r="A77" s="134" t="s">
        <v>344</v>
      </c>
      <c r="B77" s="181" t="s">
        <v>325</v>
      </c>
      <c r="C77" s="181" t="s">
        <v>326</v>
      </c>
      <c r="D77" s="189">
        <v>1521.9</v>
      </c>
      <c r="E77" s="136" t="s">
        <v>44</v>
      </c>
      <c r="F77" s="191" t="s">
        <v>345</v>
      </c>
      <c r="G77" s="191" t="s">
        <v>345</v>
      </c>
      <c r="H77" s="184"/>
      <c r="I77" s="184"/>
      <c r="J77" s="189">
        <v>1521.9</v>
      </c>
      <c r="K77" s="146" t="s">
        <v>121</v>
      </c>
      <c r="L77" s="147" t="s">
        <v>122</v>
      </c>
      <c r="M77" s="189">
        <v>1521.9</v>
      </c>
      <c r="N77" s="141" t="s">
        <v>375</v>
      </c>
    </row>
    <row r="78" spans="1:14" s="180" customFormat="1" ht="23.25" x14ac:dyDescent="0.25">
      <c r="A78" s="134" t="s">
        <v>346</v>
      </c>
      <c r="B78" s="181" t="s">
        <v>325</v>
      </c>
      <c r="C78" s="181" t="s">
        <v>326</v>
      </c>
      <c r="D78" s="189">
        <v>1233.49</v>
      </c>
      <c r="E78" s="136" t="s">
        <v>44</v>
      </c>
      <c r="F78" s="191" t="s">
        <v>347</v>
      </c>
      <c r="G78" s="191" t="s">
        <v>347</v>
      </c>
      <c r="H78" s="184"/>
      <c r="I78" s="184"/>
      <c r="J78" s="189">
        <v>1233.49</v>
      </c>
      <c r="K78" s="146" t="s">
        <v>121</v>
      </c>
      <c r="L78" s="147" t="s">
        <v>122</v>
      </c>
      <c r="M78" s="189">
        <v>1233.49</v>
      </c>
      <c r="N78" s="141" t="s">
        <v>375</v>
      </c>
    </row>
    <row r="79" spans="1:14" s="180" customFormat="1" x14ac:dyDescent="0.25">
      <c r="A79" s="134"/>
      <c r="B79" s="181"/>
      <c r="C79" s="181" t="s">
        <v>261</v>
      </c>
      <c r="D79" s="189">
        <f>SUM(D75:D78)</f>
        <v>6698.1900000000005</v>
      </c>
      <c r="E79" s="136"/>
      <c r="F79" s="191"/>
      <c r="G79" s="192"/>
      <c r="H79" s="184"/>
      <c r="I79" s="184"/>
      <c r="J79" s="189">
        <f>SUM(J75:J78)</f>
        <v>6698.1900000000005</v>
      </c>
      <c r="K79" s="200"/>
      <c r="L79" s="243"/>
      <c r="M79" s="249">
        <f>SUM(M75:M78)</f>
        <v>6698.1900000000005</v>
      </c>
      <c r="N79" s="141" t="s">
        <v>375</v>
      </c>
    </row>
    <row r="80" spans="1:14" s="180" customFormat="1" x14ac:dyDescent="0.25">
      <c r="A80" s="134"/>
      <c r="B80" s="181"/>
      <c r="C80" s="181"/>
      <c r="D80" s="189"/>
      <c r="E80" s="136"/>
      <c r="F80" s="191"/>
      <c r="G80" s="192"/>
      <c r="H80" s="184"/>
      <c r="I80" s="184"/>
      <c r="J80" s="189"/>
      <c r="K80" s="200"/>
      <c r="L80" s="243"/>
      <c r="M80" s="249"/>
      <c r="N80" s="141"/>
    </row>
    <row r="81" spans="1:14" s="180" customFormat="1" ht="23.25" x14ac:dyDescent="0.25">
      <c r="A81" s="134"/>
      <c r="B81" s="181" t="s">
        <v>233</v>
      </c>
      <c r="C81" s="181" t="s">
        <v>326</v>
      </c>
      <c r="D81" s="189">
        <v>2668.27</v>
      </c>
      <c r="E81" s="136" t="s">
        <v>44</v>
      </c>
      <c r="F81" s="191">
        <v>44416</v>
      </c>
      <c r="G81" s="191">
        <v>44416</v>
      </c>
      <c r="H81" s="184"/>
      <c r="I81" s="184"/>
      <c r="J81" s="189">
        <v>2668.27</v>
      </c>
      <c r="K81" s="146" t="s">
        <v>121</v>
      </c>
      <c r="L81" s="147" t="s">
        <v>122</v>
      </c>
      <c r="M81" s="249">
        <v>2668.27</v>
      </c>
      <c r="N81" s="141" t="s">
        <v>375</v>
      </c>
    </row>
    <row r="82" spans="1:14" s="180" customFormat="1" x14ac:dyDescent="0.25">
      <c r="A82" s="134"/>
      <c r="B82" s="181"/>
      <c r="C82" s="181" t="s">
        <v>261</v>
      </c>
      <c r="D82" s="189">
        <f>SUM(D81)</f>
        <v>2668.27</v>
      </c>
      <c r="E82" s="136"/>
      <c r="F82" s="191"/>
      <c r="G82" s="192"/>
      <c r="H82" s="184"/>
      <c r="I82" s="184"/>
      <c r="J82" s="189">
        <f>SUM(J81)</f>
        <v>2668.27</v>
      </c>
      <c r="K82" s="200"/>
      <c r="L82" s="243"/>
      <c r="M82" s="249">
        <f>SUM(M81)</f>
        <v>2668.27</v>
      </c>
      <c r="N82" s="141" t="s">
        <v>375</v>
      </c>
    </row>
    <row r="83" spans="1:14" s="180" customFormat="1" x14ac:dyDescent="0.25">
      <c r="A83" s="134"/>
      <c r="B83" s="181"/>
      <c r="C83" s="181"/>
      <c r="D83" s="189"/>
      <c r="E83" s="136"/>
      <c r="F83" s="191"/>
      <c r="G83" s="192"/>
      <c r="H83" s="184"/>
      <c r="I83" s="184"/>
      <c r="J83" s="189"/>
      <c r="K83" s="200"/>
      <c r="L83" s="243"/>
      <c r="M83" s="249"/>
      <c r="N83" s="141"/>
    </row>
    <row r="84" spans="1:14" s="180" customFormat="1" ht="23.25" x14ac:dyDescent="0.25">
      <c r="A84" s="134" t="s">
        <v>365</v>
      </c>
      <c r="B84" s="181" t="s">
        <v>119</v>
      </c>
      <c r="C84" s="181" t="s">
        <v>326</v>
      </c>
      <c r="D84" s="189">
        <v>202495.98</v>
      </c>
      <c r="E84" s="136" t="s">
        <v>44</v>
      </c>
      <c r="F84" s="191" t="s">
        <v>317</v>
      </c>
      <c r="G84" s="191" t="s">
        <v>317</v>
      </c>
      <c r="H84" s="184"/>
      <c r="I84" s="184"/>
      <c r="J84" s="189">
        <v>202495.98</v>
      </c>
      <c r="K84" s="146" t="s">
        <v>121</v>
      </c>
      <c r="L84" s="147" t="s">
        <v>122</v>
      </c>
      <c r="M84" s="249">
        <v>202495.98</v>
      </c>
      <c r="N84" s="141" t="s">
        <v>375</v>
      </c>
    </row>
    <row r="85" spans="1:14" s="180" customFormat="1" x14ac:dyDescent="0.25">
      <c r="A85" s="134"/>
      <c r="B85" s="181"/>
      <c r="C85" s="181" t="s">
        <v>261</v>
      </c>
      <c r="D85" s="175">
        <f>SUM(D84)</f>
        <v>202495.98</v>
      </c>
      <c r="E85" s="136"/>
      <c r="F85" s="191"/>
      <c r="G85" s="192"/>
      <c r="H85" s="184"/>
      <c r="I85" s="184"/>
      <c r="J85" s="175">
        <f>SUM(J84)</f>
        <v>202495.98</v>
      </c>
      <c r="K85" s="200"/>
      <c r="L85" s="243"/>
      <c r="M85" s="249">
        <f>SUM(M84)</f>
        <v>202495.98</v>
      </c>
      <c r="N85" s="141" t="s">
        <v>375</v>
      </c>
    </row>
    <row r="86" spans="1:14" s="180" customFormat="1" ht="34.5" x14ac:dyDescent="0.25">
      <c r="A86" s="134" t="s">
        <v>330</v>
      </c>
      <c r="B86" s="181" t="s">
        <v>331</v>
      </c>
      <c r="C86" s="181" t="s">
        <v>332</v>
      </c>
      <c r="D86" s="189">
        <v>11623</v>
      </c>
      <c r="E86" s="136" t="s">
        <v>44</v>
      </c>
      <c r="F86" s="137" t="s">
        <v>311</v>
      </c>
      <c r="G86" s="138" t="s">
        <v>311</v>
      </c>
      <c r="H86" s="184"/>
      <c r="I86" s="184"/>
      <c r="J86" s="189">
        <v>11623</v>
      </c>
      <c r="K86" s="175" t="s">
        <v>144</v>
      </c>
      <c r="L86" s="261" t="s">
        <v>145</v>
      </c>
      <c r="M86" s="260">
        <v>11623</v>
      </c>
      <c r="N86" s="141" t="s">
        <v>375</v>
      </c>
    </row>
    <row r="87" spans="1:14" s="180" customFormat="1" x14ac:dyDescent="0.25">
      <c r="A87" s="134"/>
      <c r="B87" s="181"/>
      <c r="C87" s="181" t="s">
        <v>261</v>
      </c>
      <c r="D87" s="189">
        <f>SUM(D86)</f>
        <v>11623</v>
      </c>
      <c r="E87" s="136"/>
      <c r="F87" s="137"/>
      <c r="G87" s="138"/>
      <c r="H87" s="184"/>
      <c r="I87" s="184"/>
      <c r="J87" s="189">
        <f>SUM(J86)</f>
        <v>11623</v>
      </c>
      <c r="K87" s="182"/>
      <c r="L87" s="183"/>
      <c r="M87" s="175">
        <f>SUM(M86)</f>
        <v>11623</v>
      </c>
      <c r="N87" s="141" t="s">
        <v>375</v>
      </c>
    </row>
    <row r="88" spans="1:14" s="180" customFormat="1" x14ac:dyDescent="0.25">
      <c r="A88" s="134"/>
      <c r="B88" s="181"/>
      <c r="C88" s="181"/>
      <c r="D88" s="189"/>
      <c r="E88" s="136"/>
      <c r="F88" s="137"/>
      <c r="G88" s="138"/>
      <c r="H88" s="184"/>
      <c r="I88" s="184"/>
      <c r="J88" s="189"/>
      <c r="K88" s="182"/>
      <c r="L88" s="183"/>
      <c r="M88" s="175"/>
      <c r="N88" s="141"/>
    </row>
    <row r="89" spans="1:14" s="180" customFormat="1" ht="32.25" customHeight="1" x14ac:dyDescent="0.25">
      <c r="A89" s="134" t="s">
        <v>333</v>
      </c>
      <c r="B89" s="135" t="s">
        <v>103</v>
      </c>
      <c r="C89" s="135" t="s">
        <v>123</v>
      </c>
      <c r="D89" s="189">
        <v>7698.06</v>
      </c>
      <c r="E89" s="136" t="s">
        <v>44</v>
      </c>
      <c r="F89" s="137" t="s">
        <v>335</v>
      </c>
      <c r="G89" s="137" t="s">
        <v>335</v>
      </c>
      <c r="H89" s="184"/>
      <c r="I89" s="184"/>
      <c r="J89" s="189">
        <v>7698.06</v>
      </c>
      <c r="K89" s="146" t="s">
        <v>106</v>
      </c>
      <c r="L89" s="147" t="s">
        <v>107</v>
      </c>
      <c r="M89" s="189">
        <v>7698.06</v>
      </c>
      <c r="N89" s="141" t="s">
        <v>375</v>
      </c>
    </row>
    <row r="90" spans="1:14" s="180" customFormat="1" ht="27.75" customHeight="1" x14ac:dyDescent="0.25">
      <c r="A90" s="134" t="s">
        <v>334</v>
      </c>
      <c r="B90" s="135" t="s">
        <v>103</v>
      </c>
      <c r="C90" s="135" t="s">
        <v>123</v>
      </c>
      <c r="D90" s="189">
        <v>212036.27</v>
      </c>
      <c r="E90" s="136" t="s">
        <v>44</v>
      </c>
      <c r="F90" s="137" t="s">
        <v>335</v>
      </c>
      <c r="G90" s="137" t="s">
        <v>335</v>
      </c>
      <c r="H90" s="184"/>
      <c r="I90" s="184"/>
      <c r="J90" s="189">
        <v>212036.27</v>
      </c>
      <c r="K90" s="146" t="s">
        <v>106</v>
      </c>
      <c r="L90" s="147" t="s">
        <v>107</v>
      </c>
      <c r="M90" s="189">
        <v>212036.27</v>
      </c>
      <c r="N90" s="141" t="s">
        <v>375</v>
      </c>
    </row>
    <row r="91" spans="1:14" s="180" customFormat="1" ht="29.25" customHeight="1" x14ac:dyDescent="0.25">
      <c r="A91" s="134" t="s">
        <v>336</v>
      </c>
      <c r="B91" s="135" t="s">
        <v>103</v>
      </c>
      <c r="C91" s="135" t="s">
        <v>123</v>
      </c>
      <c r="D91" s="189">
        <v>2076.5</v>
      </c>
      <c r="E91" s="136" t="s">
        <v>44</v>
      </c>
      <c r="F91" s="137" t="s">
        <v>335</v>
      </c>
      <c r="G91" s="137" t="s">
        <v>335</v>
      </c>
      <c r="H91" s="184"/>
      <c r="I91" s="184"/>
      <c r="J91" s="189">
        <v>2076.5</v>
      </c>
      <c r="K91" s="146" t="s">
        <v>106</v>
      </c>
      <c r="L91" s="147" t="s">
        <v>107</v>
      </c>
      <c r="M91" s="189">
        <v>2076.5</v>
      </c>
      <c r="N91" s="141" t="s">
        <v>375</v>
      </c>
    </row>
    <row r="92" spans="1:14" s="180" customFormat="1" ht="24.75" customHeight="1" x14ac:dyDescent="0.25">
      <c r="A92" s="134" t="s">
        <v>337</v>
      </c>
      <c r="B92" s="135" t="s">
        <v>103</v>
      </c>
      <c r="C92" s="135" t="s">
        <v>123</v>
      </c>
      <c r="D92" s="189">
        <v>3626.99</v>
      </c>
      <c r="E92" s="136" t="s">
        <v>44</v>
      </c>
      <c r="F92" s="137" t="s">
        <v>335</v>
      </c>
      <c r="G92" s="137" t="s">
        <v>335</v>
      </c>
      <c r="H92" s="184"/>
      <c r="I92" s="184"/>
      <c r="J92" s="189">
        <v>3626.99</v>
      </c>
      <c r="K92" s="146" t="s">
        <v>106</v>
      </c>
      <c r="L92" s="147" t="s">
        <v>107</v>
      </c>
      <c r="M92" s="189">
        <v>3626.99</v>
      </c>
      <c r="N92" s="141" t="s">
        <v>375</v>
      </c>
    </row>
    <row r="93" spans="1:14" s="180" customFormat="1" ht="24.75" customHeight="1" x14ac:dyDescent="0.25">
      <c r="A93" s="134" t="s">
        <v>348</v>
      </c>
      <c r="B93" s="135" t="s">
        <v>103</v>
      </c>
      <c r="C93" s="135" t="s">
        <v>123</v>
      </c>
      <c r="D93" s="189">
        <v>235825.4</v>
      </c>
      <c r="E93" s="136" t="s">
        <v>44</v>
      </c>
      <c r="F93" s="137" t="s">
        <v>349</v>
      </c>
      <c r="G93" s="137" t="s">
        <v>349</v>
      </c>
      <c r="H93" s="184"/>
      <c r="I93" s="184"/>
      <c r="J93" s="189">
        <v>235825.4</v>
      </c>
      <c r="K93" s="146" t="s">
        <v>106</v>
      </c>
      <c r="L93" s="147" t="s">
        <v>107</v>
      </c>
      <c r="M93" s="189">
        <v>235825.4</v>
      </c>
      <c r="N93" s="141" t="s">
        <v>375</v>
      </c>
    </row>
    <row r="94" spans="1:14" s="180" customFormat="1" ht="24.75" customHeight="1" x14ac:dyDescent="0.25">
      <c r="A94" s="134" t="s">
        <v>350</v>
      </c>
      <c r="B94" s="135" t="s">
        <v>103</v>
      </c>
      <c r="C94" s="135" t="s">
        <v>123</v>
      </c>
      <c r="D94" s="189">
        <v>7649.41</v>
      </c>
      <c r="E94" s="136" t="s">
        <v>44</v>
      </c>
      <c r="F94" s="137" t="s">
        <v>349</v>
      </c>
      <c r="G94" s="137" t="s">
        <v>349</v>
      </c>
      <c r="H94" s="184"/>
      <c r="I94" s="184"/>
      <c r="J94" s="189">
        <v>7649.41</v>
      </c>
      <c r="K94" s="146" t="s">
        <v>106</v>
      </c>
      <c r="L94" s="147" t="s">
        <v>107</v>
      </c>
      <c r="M94" s="189">
        <v>7649.41</v>
      </c>
      <c r="N94" s="141" t="s">
        <v>375</v>
      </c>
    </row>
    <row r="95" spans="1:14" s="180" customFormat="1" ht="24.75" customHeight="1" x14ac:dyDescent="0.25">
      <c r="A95" s="134" t="s">
        <v>351</v>
      </c>
      <c r="B95" s="135" t="s">
        <v>103</v>
      </c>
      <c r="C95" s="135" t="s">
        <v>123</v>
      </c>
      <c r="D95" s="189">
        <v>2073.5</v>
      </c>
      <c r="E95" s="136" t="s">
        <v>44</v>
      </c>
      <c r="F95" s="137" t="s">
        <v>349</v>
      </c>
      <c r="G95" s="137" t="s">
        <v>349</v>
      </c>
      <c r="H95" s="184"/>
      <c r="I95" s="184"/>
      <c r="J95" s="189">
        <v>2073.5</v>
      </c>
      <c r="K95" s="146" t="s">
        <v>106</v>
      </c>
      <c r="L95" s="147" t="s">
        <v>107</v>
      </c>
      <c r="M95" s="189">
        <v>2073.5</v>
      </c>
      <c r="N95" s="141" t="s">
        <v>375</v>
      </c>
    </row>
    <row r="96" spans="1:14" s="180" customFormat="1" ht="24.75" customHeight="1" x14ac:dyDescent="0.25">
      <c r="A96" s="134" t="s">
        <v>352</v>
      </c>
      <c r="B96" s="135" t="s">
        <v>103</v>
      </c>
      <c r="C96" s="135" t="s">
        <v>123</v>
      </c>
      <c r="D96" s="189">
        <v>3528.09</v>
      </c>
      <c r="E96" s="136" t="s">
        <v>44</v>
      </c>
      <c r="F96" s="137" t="s">
        <v>349</v>
      </c>
      <c r="G96" s="137" t="s">
        <v>349</v>
      </c>
      <c r="H96" s="184"/>
      <c r="I96" s="184"/>
      <c r="J96" s="189">
        <v>3528.09</v>
      </c>
      <c r="K96" s="146" t="s">
        <v>106</v>
      </c>
      <c r="L96" s="147" t="s">
        <v>107</v>
      </c>
      <c r="M96" s="189">
        <v>3528.09</v>
      </c>
      <c r="N96" s="141" t="s">
        <v>375</v>
      </c>
    </row>
    <row r="97" spans="1:14" s="180" customFormat="1" x14ac:dyDescent="0.25">
      <c r="A97" s="134"/>
      <c r="B97" s="181"/>
      <c r="C97" s="181" t="s">
        <v>261</v>
      </c>
      <c r="D97" s="189">
        <f>SUM(D89:D96)</f>
        <v>474514.22</v>
      </c>
      <c r="E97" s="136"/>
      <c r="F97" s="137"/>
      <c r="G97" s="138"/>
      <c r="H97" s="184"/>
      <c r="I97" s="184"/>
      <c r="J97" s="189">
        <f>SUM(J89:J96)</f>
        <v>474514.22</v>
      </c>
      <c r="K97" s="182"/>
      <c r="L97" s="183"/>
      <c r="M97" s="189">
        <f>SUM(M89:M96)</f>
        <v>474514.22</v>
      </c>
      <c r="N97" s="141" t="s">
        <v>375</v>
      </c>
    </row>
    <row r="98" spans="1:14" s="180" customFormat="1" x14ac:dyDescent="0.25">
      <c r="A98" s="134"/>
      <c r="B98" s="181"/>
      <c r="C98" s="181"/>
      <c r="D98" s="189"/>
      <c r="E98" s="136"/>
      <c r="F98" s="137"/>
      <c r="G98" s="138"/>
      <c r="H98" s="184"/>
      <c r="I98" s="184"/>
      <c r="J98" s="189"/>
      <c r="K98" s="182"/>
      <c r="L98" s="183"/>
      <c r="M98" s="175"/>
      <c r="N98" s="141"/>
    </row>
    <row r="99" spans="1:14" s="180" customFormat="1" ht="23.25" x14ac:dyDescent="0.25">
      <c r="A99" s="134" t="s">
        <v>355</v>
      </c>
      <c r="B99" s="181" t="s">
        <v>357</v>
      </c>
      <c r="C99" s="181" t="s">
        <v>360</v>
      </c>
      <c r="D99" s="189">
        <v>29500</v>
      </c>
      <c r="E99" s="136" t="s">
        <v>44</v>
      </c>
      <c r="F99" s="137" t="s">
        <v>311</v>
      </c>
      <c r="G99" s="137" t="s">
        <v>311</v>
      </c>
      <c r="H99" s="184"/>
      <c r="I99" s="184"/>
      <c r="J99" s="189">
        <v>29500</v>
      </c>
      <c r="K99" s="182" t="s">
        <v>358</v>
      </c>
      <c r="L99" s="266" t="s">
        <v>359</v>
      </c>
      <c r="M99" s="175">
        <v>29500</v>
      </c>
      <c r="N99" s="141" t="s">
        <v>375</v>
      </c>
    </row>
    <row r="100" spans="1:14" s="180" customFormat="1" ht="23.25" x14ac:dyDescent="0.25">
      <c r="A100" s="134" t="s">
        <v>356</v>
      </c>
      <c r="B100" s="181" t="s">
        <v>357</v>
      </c>
      <c r="C100" s="181" t="s">
        <v>360</v>
      </c>
      <c r="D100" s="189">
        <v>29500</v>
      </c>
      <c r="E100" s="136" t="s">
        <v>44</v>
      </c>
      <c r="F100" s="137" t="s">
        <v>311</v>
      </c>
      <c r="G100" s="137" t="s">
        <v>311</v>
      </c>
      <c r="H100" s="184"/>
      <c r="I100" s="184"/>
      <c r="J100" s="189">
        <v>29500</v>
      </c>
      <c r="K100" s="182" t="s">
        <v>358</v>
      </c>
      <c r="L100" s="266" t="s">
        <v>359</v>
      </c>
      <c r="M100" s="175">
        <v>29500</v>
      </c>
      <c r="N100" s="141" t="s">
        <v>375</v>
      </c>
    </row>
    <row r="101" spans="1:14" s="180" customFormat="1" x14ac:dyDescent="0.25">
      <c r="A101" s="134"/>
      <c r="B101" s="181"/>
      <c r="C101" s="181" t="s">
        <v>261</v>
      </c>
      <c r="D101" s="189">
        <f>SUM(D99:D100)</f>
        <v>59000</v>
      </c>
      <c r="E101" s="136"/>
      <c r="F101" s="137"/>
      <c r="G101" s="138"/>
      <c r="H101" s="184"/>
      <c r="I101" s="184"/>
      <c r="J101" s="189">
        <f>SUM(J99:J100)</f>
        <v>59000</v>
      </c>
      <c r="K101" s="182"/>
      <c r="L101" s="183"/>
      <c r="M101" s="189">
        <f>SUM(M99:M100)</f>
        <v>59000</v>
      </c>
      <c r="N101" s="141" t="s">
        <v>375</v>
      </c>
    </row>
    <row r="102" spans="1:14" s="180" customFormat="1" x14ac:dyDescent="0.25">
      <c r="A102" s="134"/>
      <c r="B102" s="181"/>
      <c r="C102" s="181"/>
      <c r="D102" s="189"/>
      <c r="E102" s="136"/>
      <c r="F102" s="137"/>
      <c r="G102" s="138"/>
      <c r="H102" s="184"/>
      <c r="I102" s="184"/>
      <c r="J102" s="189"/>
      <c r="K102" s="182"/>
      <c r="L102" s="183"/>
      <c r="M102" s="189"/>
      <c r="N102" s="141"/>
    </row>
    <row r="103" spans="1:14" s="180" customFormat="1" ht="31.5" customHeight="1" x14ac:dyDescent="0.25">
      <c r="A103" s="134" t="s">
        <v>277</v>
      </c>
      <c r="B103" s="181" t="s">
        <v>278</v>
      </c>
      <c r="C103" s="181" t="s">
        <v>361</v>
      </c>
      <c r="D103" s="189">
        <v>118476.72</v>
      </c>
      <c r="E103" s="136" t="s">
        <v>44</v>
      </c>
      <c r="F103" s="137" t="s">
        <v>292</v>
      </c>
      <c r="G103" s="137" t="s">
        <v>292</v>
      </c>
      <c r="H103" s="184"/>
      <c r="I103" s="184"/>
      <c r="J103" s="189">
        <v>118476.72</v>
      </c>
      <c r="K103" s="182" t="s">
        <v>114</v>
      </c>
      <c r="L103" s="267" t="s">
        <v>224</v>
      </c>
      <c r="M103" s="175">
        <v>51570.720000000001</v>
      </c>
      <c r="N103" s="141" t="s">
        <v>375</v>
      </c>
    </row>
    <row r="104" spans="1:14" s="180" customFormat="1" ht="23.25" x14ac:dyDescent="0.25">
      <c r="A104" s="134"/>
      <c r="B104" s="181"/>
      <c r="C104" s="181"/>
      <c r="D104" s="189"/>
      <c r="E104" s="136" t="s">
        <v>44</v>
      </c>
      <c r="F104" s="137" t="s">
        <v>292</v>
      </c>
      <c r="G104" s="137" t="s">
        <v>292</v>
      </c>
      <c r="H104" s="184"/>
      <c r="I104" s="184"/>
      <c r="J104" s="189"/>
      <c r="K104" s="182" t="s">
        <v>148</v>
      </c>
      <c r="L104" s="183" t="s">
        <v>149</v>
      </c>
      <c r="M104" s="175">
        <v>30680</v>
      </c>
      <c r="N104" s="141" t="s">
        <v>375</v>
      </c>
    </row>
    <row r="105" spans="1:14" s="180" customFormat="1" ht="34.5" x14ac:dyDescent="0.25">
      <c r="A105" s="134"/>
      <c r="B105" s="181"/>
      <c r="C105" s="181"/>
      <c r="D105" s="189"/>
      <c r="E105" s="136" t="s">
        <v>44</v>
      </c>
      <c r="F105" s="137" t="s">
        <v>292</v>
      </c>
      <c r="G105" s="137" t="s">
        <v>292</v>
      </c>
      <c r="H105" s="184"/>
      <c r="I105" s="184"/>
      <c r="J105" s="189"/>
      <c r="K105" s="182" t="s">
        <v>290</v>
      </c>
      <c r="L105" s="183" t="s">
        <v>147</v>
      </c>
      <c r="M105" s="175">
        <v>36226</v>
      </c>
      <c r="N105" s="141" t="s">
        <v>375</v>
      </c>
    </row>
    <row r="106" spans="1:14" s="180" customFormat="1" x14ac:dyDescent="0.25">
      <c r="A106" s="134"/>
      <c r="B106" s="181"/>
      <c r="C106" s="181" t="s">
        <v>261</v>
      </c>
      <c r="D106" s="189">
        <f>SUM(D103:D105)</f>
        <v>118476.72</v>
      </c>
      <c r="E106" s="136"/>
      <c r="F106" s="137"/>
      <c r="G106" s="138"/>
      <c r="H106" s="184"/>
      <c r="I106" s="184"/>
      <c r="J106" s="189">
        <f>SUM(J103:J105)</f>
        <v>118476.72</v>
      </c>
      <c r="K106" s="182"/>
      <c r="L106" s="183"/>
      <c r="M106" s="189">
        <f>SUM(M103:M105)</f>
        <v>118476.72</v>
      </c>
      <c r="N106" s="141" t="s">
        <v>375</v>
      </c>
    </row>
    <row r="107" spans="1:14" s="180" customFormat="1" x14ac:dyDescent="0.25">
      <c r="A107" s="134"/>
      <c r="B107" s="181"/>
      <c r="C107" s="181"/>
      <c r="D107" s="189"/>
      <c r="E107" s="136"/>
      <c r="F107" s="137"/>
      <c r="G107" s="138"/>
      <c r="H107" s="184"/>
      <c r="I107" s="184"/>
      <c r="J107" s="189"/>
      <c r="K107" s="182"/>
      <c r="L107" s="183"/>
      <c r="M107" s="189"/>
      <c r="N107" s="141"/>
    </row>
    <row r="108" spans="1:14" s="180" customFormat="1" ht="34.5" x14ac:dyDescent="0.25">
      <c r="A108" s="134" t="s">
        <v>362</v>
      </c>
      <c r="B108" s="181" t="s">
        <v>363</v>
      </c>
      <c r="C108" s="181" t="s">
        <v>364</v>
      </c>
      <c r="D108" s="189">
        <v>676312.5</v>
      </c>
      <c r="E108" s="136" t="s">
        <v>44</v>
      </c>
      <c r="F108" s="137">
        <v>44234</v>
      </c>
      <c r="G108" s="138">
        <v>44234</v>
      </c>
      <c r="H108" s="184"/>
      <c r="I108" s="184"/>
      <c r="J108" s="189">
        <v>676312.5</v>
      </c>
      <c r="K108" s="182" t="s">
        <v>202</v>
      </c>
      <c r="L108" s="183" t="s">
        <v>216</v>
      </c>
      <c r="M108" s="189">
        <v>676312.5</v>
      </c>
      <c r="N108" s="141" t="s">
        <v>375</v>
      </c>
    </row>
    <row r="109" spans="1:14" s="180" customFormat="1" x14ac:dyDescent="0.25">
      <c r="A109" s="134"/>
      <c r="B109" s="181"/>
      <c r="C109" s="181" t="s">
        <v>261</v>
      </c>
      <c r="D109" s="189">
        <v>676312.5</v>
      </c>
      <c r="E109" s="136"/>
      <c r="F109" s="137"/>
      <c r="G109" s="138"/>
      <c r="H109" s="184"/>
      <c r="I109" s="184"/>
      <c r="J109" s="189">
        <v>676312.5</v>
      </c>
      <c r="K109" s="182"/>
      <c r="L109" s="183"/>
      <c r="M109" s="189">
        <v>676312.5</v>
      </c>
      <c r="N109" s="141" t="s">
        <v>375</v>
      </c>
    </row>
    <row r="110" spans="1:14" s="180" customFormat="1" x14ac:dyDescent="0.25">
      <c r="A110" s="134"/>
      <c r="B110" s="181"/>
      <c r="C110" s="181"/>
      <c r="D110" s="189"/>
      <c r="E110" s="136"/>
      <c r="F110" s="137"/>
      <c r="G110" s="138"/>
      <c r="H110" s="184"/>
      <c r="I110" s="184"/>
      <c r="J110" s="189"/>
      <c r="K110" s="182"/>
      <c r="L110" s="183"/>
      <c r="M110" s="189"/>
      <c r="N110" s="141"/>
    </row>
    <row r="111" spans="1:14" s="180" customFormat="1" ht="35.25" customHeight="1" x14ac:dyDescent="0.25">
      <c r="A111" s="134" t="s">
        <v>366</v>
      </c>
      <c r="B111" s="181" t="s">
        <v>367</v>
      </c>
      <c r="C111" s="181" t="s">
        <v>368</v>
      </c>
      <c r="D111" s="189">
        <v>47200</v>
      </c>
      <c r="E111" s="136" t="s">
        <v>44</v>
      </c>
      <c r="F111" s="137">
        <v>44234</v>
      </c>
      <c r="G111" s="138">
        <v>44234</v>
      </c>
      <c r="H111" s="184"/>
      <c r="I111" s="184"/>
      <c r="J111" s="189">
        <v>47200</v>
      </c>
      <c r="K111" s="182" t="s">
        <v>202</v>
      </c>
      <c r="L111" s="183" t="s">
        <v>216</v>
      </c>
      <c r="M111" s="268">
        <v>47200</v>
      </c>
      <c r="N111" s="141" t="s">
        <v>375</v>
      </c>
    </row>
    <row r="112" spans="1:14" s="180" customFormat="1" x14ac:dyDescent="0.25">
      <c r="A112" s="134"/>
      <c r="B112" s="181"/>
      <c r="C112" s="181" t="s">
        <v>261</v>
      </c>
      <c r="D112" s="189">
        <f>SUM(D111)</f>
        <v>47200</v>
      </c>
      <c r="E112" s="136"/>
      <c r="F112" s="137"/>
      <c r="G112" s="138"/>
      <c r="H112" s="184"/>
      <c r="I112" s="184"/>
      <c r="J112" s="189">
        <f>SUM(J111)</f>
        <v>47200</v>
      </c>
      <c r="K112" s="182"/>
      <c r="L112" s="183"/>
      <c r="M112" s="189">
        <f>SUM(M111)</f>
        <v>47200</v>
      </c>
      <c r="N112" s="141" t="s">
        <v>375</v>
      </c>
    </row>
    <row r="113" spans="1:14" s="180" customFormat="1" x14ac:dyDescent="0.25">
      <c r="A113" s="134"/>
      <c r="B113" s="181"/>
      <c r="C113" s="181"/>
      <c r="D113" s="189"/>
      <c r="E113" s="136"/>
      <c r="F113" s="137"/>
      <c r="G113" s="138"/>
      <c r="H113" s="184"/>
      <c r="I113" s="184"/>
      <c r="J113" s="189"/>
      <c r="K113" s="182"/>
      <c r="L113" s="183"/>
      <c r="M113" s="189"/>
      <c r="N113" s="141" t="s">
        <v>375</v>
      </c>
    </row>
    <row r="114" spans="1:14" s="180" customFormat="1" ht="36" customHeight="1" x14ac:dyDescent="0.25">
      <c r="A114" s="134" t="s">
        <v>369</v>
      </c>
      <c r="B114" s="181" t="s">
        <v>222</v>
      </c>
      <c r="C114" s="181" t="s">
        <v>370</v>
      </c>
      <c r="D114" s="189">
        <v>8516.4500000000007</v>
      </c>
      <c r="E114" s="136" t="s">
        <v>44</v>
      </c>
      <c r="F114" s="137" t="s">
        <v>371</v>
      </c>
      <c r="G114" s="138" t="s">
        <v>371</v>
      </c>
      <c r="H114" s="184"/>
      <c r="I114" s="184"/>
      <c r="J114" s="189">
        <v>8516.4500000000007</v>
      </c>
      <c r="K114" s="182" t="s">
        <v>114</v>
      </c>
      <c r="L114" s="267" t="s">
        <v>224</v>
      </c>
      <c r="M114" s="189">
        <v>8516.4500000000007</v>
      </c>
      <c r="N114" s="141" t="s">
        <v>375</v>
      </c>
    </row>
    <row r="115" spans="1:14" s="180" customFormat="1" x14ac:dyDescent="0.25">
      <c r="A115" s="134"/>
      <c r="B115" s="181"/>
      <c r="C115" s="181" t="s">
        <v>261</v>
      </c>
      <c r="D115" s="189">
        <f>SUM(D114)</f>
        <v>8516.4500000000007</v>
      </c>
      <c r="E115" s="136"/>
      <c r="F115" s="137"/>
      <c r="G115" s="138"/>
      <c r="H115" s="184"/>
      <c r="I115" s="184"/>
      <c r="J115" s="189">
        <f>SUM(J114)</f>
        <v>8516.4500000000007</v>
      </c>
      <c r="K115" s="182"/>
      <c r="L115" s="183"/>
      <c r="M115" s="189">
        <f>SUM(M114)</f>
        <v>8516.4500000000007</v>
      </c>
      <c r="N115" s="141" t="s">
        <v>375</v>
      </c>
    </row>
    <row r="116" spans="1:14" s="180" customFormat="1" x14ac:dyDescent="0.25">
      <c r="A116" s="134"/>
      <c r="B116" s="181"/>
      <c r="C116" s="181"/>
      <c r="D116" s="189"/>
      <c r="E116" s="136"/>
      <c r="F116" s="137"/>
      <c r="G116" s="138"/>
      <c r="H116" s="184"/>
      <c r="I116" s="184"/>
      <c r="J116" s="189"/>
      <c r="K116" s="182"/>
      <c r="L116" s="183"/>
      <c r="M116" s="189"/>
      <c r="N116" s="141"/>
    </row>
    <row r="117" spans="1:14" s="180" customFormat="1" ht="23.25" x14ac:dyDescent="0.25">
      <c r="A117" s="134" t="s">
        <v>380</v>
      </c>
      <c r="B117" s="181" t="s">
        <v>296</v>
      </c>
      <c r="C117" s="181" t="s">
        <v>381</v>
      </c>
      <c r="D117" s="189">
        <v>151945.29999999999</v>
      </c>
      <c r="E117" s="136" t="s">
        <v>44</v>
      </c>
      <c r="F117" s="137" t="s">
        <v>382</v>
      </c>
      <c r="G117" s="137" t="s">
        <v>382</v>
      </c>
      <c r="H117" s="184"/>
      <c r="I117" s="184"/>
      <c r="J117" s="189">
        <v>151945.29999999999</v>
      </c>
      <c r="K117" s="182" t="s">
        <v>302</v>
      </c>
      <c r="L117" s="242" t="s">
        <v>303</v>
      </c>
      <c r="M117" s="189">
        <v>151945.29999999999</v>
      </c>
      <c r="N117" s="141" t="s">
        <v>375</v>
      </c>
    </row>
    <row r="118" spans="1:14" s="180" customFormat="1" ht="23.25" x14ac:dyDescent="0.25">
      <c r="A118" s="134" t="s">
        <v>383</v>
      </c>
      <c r="B118" s="181" t="s">
        <v>296</v>
      </c>
      <c r="C118" s="181" t="s">
        <v>381</v>
      </c>
      <c r="D118" s="189">
        <v>8186.74</v>
      </c>
      <c r="E118" s="136" t="s">
        <v>44</v>
      </c>
      <c r="F118" s="137" t="s">
        <v>382</v>
      </c>
      <c r="G118" s="137" t="s">
        <v>382</v>
      </c>
      <c r="H118" s="184"/>
      <c r="I118" s="184"/>
      <c r="J118" s="189">
        <v>8186.74</v>
      </c>
      <c r="K118" s="182" t="s">
        <v>302</v>
      </c>
      <c r="L118" s="242" t="s">
        <v>303</v>
      </c>
      <c r="M118" s="189">
        <v>8186.74</v>
      </c>
      <c r="N118" s="141" t="s">
        <v>375</v>
      </c>
    </row>
    <row r="119" spans="1:14" s="180" customFormat="1" ht="23.25" x14ac:dyDescent="0.25">
      <c r="A119" s="134" t="s">
        <v>384</v>
      </c>
      <c r="B119" s="181" t="s">
        <v>296</v>
      </c>
      <c r="C119" s="181" t="s">
        <v>381</v>
      </c>
      <c r="D119" s="189">
        <v>58004.52</v>
      </c>
      <c r="E119" s="136" t="s">
        <v>44</v>
      </c>
      <c r="F119" s="137" t="s">
        <v>382</v>
      </c>
      <c r="G119" s="137" t="s">
        <v>382</v>
      </c>
      <c r="H119" s="184"/>
      <c r="I119" s="184"/>
      <c r="J119" s="189">
        <v>58004.52</v>
      </c>
      <c r="K119" s="182" t="s">
        <v>302</v>
      </c>
      <c r="L119" s="242" t="s">
        <v>303</v>
      </c>
      <c r="M119" s="189">
        <v>58004.52</v>
      </c>
      <c r="N119" s="141" t="s">
        <v>375</v>
      </c>
    </row>
    <row r="120" spans="1:14" s="180" customFormat="1" ht="23.25" x14ac:dyDescent="0.25">
      <c r="A120" s="134" t="s">
        <v>385</v>
      </c>
      <c r="B120" s="181" t="s">
        <v>296</v>
      </c>
      <c r="C120" s="181" t="s">
        <v>381</v>
      </c>
      <c r="D120" s="189">
        <v>1185420.5900000001</v>
      </c>
      <c r="E120" s="136" t="s">
        <v>44</v>
      </c>
      <c r="F120" s="137" t="s">
        <v>382</v>
      </c>
      <c r="G120" s="137" t="s">
        <v>382</v>
      </c>
      <c r="H120" s="184"/>
      <c r="I120" s="184"/>
      <c r="J120" s="189">
        <v>1185420.5900000001</v>
      </c>
      <c r="K120" s="182" t="s">
        <v>302</v>
      </c>
      <c r="L120" s="242" t="s">
        <v>303</v>
      </c>
      <c r="M120" s="189">
        <v>1185420.5900000001</v>
      </c>
      <c r="N120" s="141" t="s">
        <v>375</v>
      </c>
    </row>
    <row r="121" spans="1:14" s="180" customFormat="1" x14ac:dyDescent="0.25">
      <c r="A121" s="134"/>
      <c r="B121" s="181"/>
      <c r="C121" s="181" t="s">
        <v>261</v>
      </c>
      <c r="D121" s="189">
        <f>SUM(D117:D120)</f>
        <v>1403557.1500000001</v>
      </c>
      <c r="E121" s="136"/>
      <c r="F121" s="137"/>
      <c r="G121" s="138"/>
      <c r="H121" s="184"/>
      <c r="I121" s="184"/>
      <c r="J121" s="189">
        <f>SUM(J117:J120)</f>
        <v>1403557.1500000001</v>
      </c>
      <c r="K121" s="182"/>
      <c r="L121" s="183"/>
      <c r="M121" s="189">
        <f>SUM(M117:M120)</f>
        <v>1403557.1500000001</v>
      </c>
      <c r="N121" s="141"/>
    </row>
    <row r="122" spans="1:14" s="180" customFormat="1" x14ac:dyDescent="0.25">
      <c r="A122" s="134"/>
      <c r="B122" s="181"/>
      <c r="C122" s="181"/>
      <c r="D122" s="189"/>
      <c r="E122" s="136"/>
      <c r="F122" s="137"/>
      <c r="G122" s="138"/>
      <c r="H122" s="184"/>
      <c r="I122" s="184"/>
      <c r="J122" s="189"/>
      <c r="K122" s="182"/>
      <c r="L122" s="183"/>
      <c r="M122" s="189"/>
      <c r="N122" s="141"/>
    </row>
    <row r="123" spans="1:14" s="180" customFormat="1" ht="34.5" x14ac:dyDescent="0.25">
      <c r="A123" s="134" t="s">
        <v>386</v>
      </c>
      <c r="B123" s="181" t="s">
        <v>387</v>
      </c>
      <c r="C123" s="181" t="s">
        <v>388</v>
      </c>
      <c r="D123" s="189">
        <v>531344.56000000006</v>
      </c>
      <c r="E123" s="136" t="s">
        <v>44</v>
      </c>
      <c r="F123" s="137">
        <v>44235</v>
      </c>
      <c r="G123" s="137">
        <v>44235</v>
      </c>
      <c r="H123" s="184"/>
      <c r="I123" s="184"/>
      <c r="J123" s="189">
        <v>531344.56000000006</v>
      </c>
      <c r="K123" s="182" t="s">
        <v>202</v>
      </c>
      <c r="L123" s="183" t="s">
        <v>216</v>
      </c>
      <c r="M123" s="189">
        <v>531344.56000000006</v>
      </c>
      <c r="N123" s="141" t="s">
        <v>375</v>
      </c>
    </row>
    <row r="124" spans="1:14" s="180" customFormat="1" x14ac:dyDescent="0.25">
      <c r="A124" s="134"/>
      <c r="B124" s="181"/>
      <c r="C124" s="181" t="s">
        <v>261</v>
      </c>
      <c r="D124" s="189">
        <f>SUM(D123)</f>
        <v>531344.56000000006</v>
      </c>
      <c r="E124" s="136"/>
      <c r="F124" s="137"/>
      <c r="G124" s="138"/>
      <c r="H124" s="184"/>
      <c r="I124" s="184"/>
      <c r="J124" s="189">
        <f>SUM(J123)</f>
        <v>531344.56000000006</v>
      </c>
      <c r="K124" s="182"/>
      <c r="L124" s="183"/>
      <c r="M124" s="189">
        <f>SUM(M123)</f>
        <v>531344.56000000006</v>
      </c>
      <c r="N124" s="141"/>
    </row>
    <row r="125" spans="1:14" s="180" customFormat="1" x14ac:dyDescent="0.25">
      <c r="A125" s="134"/>
      <c r="B125" s="181"/>
      <c r="C125" s="181"/>
      <c r="D125" s="189"/>
      <c r="E125" s="136"/>
      <c r="F125" s="137"/>
      <c r="G125" s="138"/>
      <c r="H125" s="184"/>
      <c r="I125" s="184"/>
      <c r="J125" s="189"/>
      <c r="K125" s="182"/>
      <c r="L125" s="183"/>
      <c r="M125" s="189"/>
      <c r="N125" s="141"/>
    </row>
    <row r="126" spans="1:14" s="180" customFormat="1" ht="34.5" x14ac:dyDescent="0.25">
      <c r="A126" s="134" t="s">
        <v>389</v>
      </c>
      <c r="B126" s="181" t="s">
        <v>397</v>
      </c>
      <c r="C126" s="181" t="s">
        <v>390</v>
      </c>
      <c r="D126" s="189">
        <v>1319382</v>
      </c>
      <c r="E126" s="136" t="s">
        <v>44</v>
      </c>
      <c r="F126" s="137">
        <v>44478</v>
      </c>
      <c r="G126" s="137">
        <v>44478</v>
      </c>
      <c r="H126" s="184"/>
      <c r="I126" s="184"/>
      <c r="J126" s="189">
        <v>1319382</v>
      </c>
      <c r="K126" s="182" t="s">
        <v>202</v>
      </c>
      <c r="L126" s="183" t="s">
        <v>216</v>
      </c>
      <c r="M126" s="189">
        <v>1319382</v>
      </c>
      <c r="N126" s="141" t="s">
        <v>375</v>
      </c>
    </row>
    <row r="127" spans="1:14" s="180" customFormat="1" ht="34.5" x14ac:dyDescent="0.25">
      <c r="A127" s="134" t="s">
        <v>391</v>
      </c>
      <c r="B127" s="181" t="s">
        <v>397</v>
      </c>
      <c r="C127" s="181" t="s">
        <v>392</v>
      </c>
      <c r="D127" s="189">
        <v>294372</v>
      </c>
      <c r="E127" s="136" t="s">
        <v>44</v>
      </c>
      <c r="F127" s="137" t="s">
        <v>393</v>
      </c>
      <c r="G127" s="137" t="s">
        <v>393</v>
      </c>
      <c r="H127" s="184"/>
      <c r="I127" s="184"/>
      <c r="J127" s="189">
        <v>294372</v>
      </c>
      <c r="K127" s="182" t="s">
        <v>202</v>
      </c>
      <c r="L127" s="183" t="s">
        <v>216</v>
      </c>
      <c r="M127" s="189">
        <v>294372</v>
      </c>
      <c r="N127" s="141" t="s">
        <v>375</v>
      </c>
    </row>
    <row r="128" spans="1:14" s="180" customFormat="1" x14ac:dyDescent="0.25">
      <c r="A128" s="134"/>
      <c r="B128" s="181"/>
      <c r="C128" s="181" t="s">
        <v>261</v>
      </c>
      <c r="D128" s="189">
        <f>SUM(D126:D127)</f>
        <v>1613754</v>
      </c>
      <c r="E128" s="136"/>
      <c r="F128" s="137"/>
      <c r="G128" s="138"/>
      <c r="H128" s="184"/>
      <c r="I128" s="184"/>
      <c r="J128" s="189">
        <f>SUM(J126:J127)</f>
        <v>1613754</v>
      </c>
      <c r="K128" s="182"/>
      <c r="L128" s="183"/>
      <c r="M128" s="189">
        <f>SUM(M126:M127)</f>
        <v>1613754</v>
      </c>
      <c r="N128" s="141"/>
    </row>
    <row r="129" spans="1:14" s="180" customFormat="1" x14ac:dyDescent="0.25">
      <c r="A129" s="134"/>
      <c r="B129" s="181"/>
      <c r="C129" s="181"/>
      <c r="D129" s="189"/>
      <c r="E129" s="136"/>
      <c r="F129" s="137"/>
      <c r="G129" s="138"/>
      <c r="H129" s="184"/>
      <c r="I129" s="184"/>
      <c r="J129" s="189"/>
      <c r="K129" s="182"/>
      <c r="L129" s="183"/>
      <c r="M129" s="189"/>
      <c r="N129" s="141"/>
    </row>
    <row r="130" spans="1:14" s="180" customFormat="1" ht="34.5" x14ac:dyDescent="0.25">
      <c r="A130" s="134" t="s">
        <v>91</v>
      </c>
      <c r="B130" s="181" t="s">
        <v>394</v>
      </c>
      <c r="C130" s="181" t="s">
        <v>395</v>
      </c>
      <c r="D130" s="189">
        <v>95580</v>
      </c>
      <c r="E130" s="136" t="s">
        <v>44</v>
      </c>
      <c r="F130" s="137" t="s">
        <v>215</v>
      </c>
      <c r="G130" s="138"/>
      <c r="H130" s="184"/>
      <c r="I130" s="184"/>
      <c r="J130" s="189">
        <v>95580</v>
      </c>
      <c r="K130" s="182" t="s">
        <v>202</v>
      </c>
      <c r="L130" s="183" t="s">
        <v>216</v>
      </c>
      <c r="M130" s="189">
        <v>95580</v>
      </c>
      <c r="N130" s="141" t="s">
        <v>375</v>
      </c>
    </row>
    <row r="131" spans="1:14" s="180" customFormat="1" x14ac:dyDescent="0.25">
      <c r="A131" s="134"/>
      <c r="B131" s="181"/>
      <c r="C131" s="181" t="s">
        <v>261</v>
      </c>
      <c r="D131" s="189">
        <f>SUM(D130)</f>
        <v>95580</v>
      </c>
      <c r="E131" s="136"/>
      <c r="F131" s="137"/>
      <c r="G131" s="138"/>
      <c r="H131" s="184"/>
      <c r="I131" s="184"/>
      <c r="J131" s="189">
        <f>SUM(J130)</f>
        <v>95580</v>
      </c>
      <c r="K131" s="182"/>
      <c r="L131" s="183"/>
      <c r="M131" s="189">
        <f>SUM(M130)</f>
        <v>95580</v>
      </c>
      <c r="N131" s="141"/>
    </row>
    <row r="132" spans="1:14" s="180" customFormat="1" x14ac:dyDescent="0.25">
      <c r="A132" s="134"/>
      <c r="B132" s="181"/>
      <c r="C132" s="181"/>
      <c r="D132" s="189"/>
      <c r="E132" s="136"/>
      <c r="F132" s="137"/>
      <c r="G132" s="138"/>
      <c r="H132" s="184"/>
      <c r="I132" s="184"/>
      <c r="J132" s="189"/>
      <c r="K132" s="182"/>
      <c r="L132" s="183"/>
      <c r="M132" s="189"/>
      <c r="N132" s="141"/>
    </row>
    <row r="133" spans="1:14" s="180" customFormat="1" ht="36.75" customHeight="1" x14ac:dyDescent="0.25">
      <c r="A133" s="134" t="s">
        <v>372</v>
      </c>
      <c r="B133" s="181" t="s">
        <v>373</v>
      </c>
      <c r="C133" s="181" t="s">
        <v>370</v>
      </c>
      <c r="D133" s="189">
        <v>10624.65</v>
      </c>
      <c r="E133" s="136" t="s">
        <v>44</v>
      </c>
      <c r="F133" s="137" t="s">
        <v>374</v>
      </c>
      <c r="G133" s="138" t="s">
        <v>374</v>
      </c>
      <c r="H133" s="184"/>
      <c r="I133" s="184"/>
      <c r="J133" s="189">
        <v>10624.65</v>
      </c>
      <c r="K133" s="182" t="s">
        <v>114</v>
      </c>
      <c r="L133" s="267" t="s">
        <v>224</v>
      </c>
      <c r="M133" s="189">
        <v>10624.65</v>
      </c>
      <c r="N133" s="141" t="s">
        <v>375</v>
      </c>
    </row>
    <row r="134" spans="1:14" s="180" customFormat="1" x14ac:dyDescent="0.25">
      <c r="A134" s="134"/>
      <c r="B134" s="181"/>
      <c r="C134" s="181" t="s">
        <v>261</v>
      </c>
      <c r="D134" s="189">
        <f>SUM(D133)</f>
        <v>10624.65</v>
      </c>
      <c r="E134" s="136"/>
      <c r="F134" s="137"/>
      <c r="G134" s="138"/>
      <c r="H134" s="184"/>
      <c r="I134" s="184"/>
      <c r="J134" s="189">
        <f>SUM(J133)</f>
        <v>10624.65</v>
      </c>
      <c r="K134" s="182"/>
      <c r="L134" s="183"/>
      <c r="M134" s="189">
        <f>SUM(M133)</f>
        <v>10624.65</v>
      </c>
      <c r="N134" s="141" t="s">
        <v>375</v>
      </c>
    </row>
    <row r="135" spans="1:14" s="180" customFormat="1" x14ac:dyDescent="0.25">
      <c r="A135" s="134"/>
      <c r="B135" s="181"/>
      <c r="C135" s="181"/>
      <c r="D135" s="189"/>
      <c r="E135" s="136"/>
      <c r="F135" s="137"/>
      <c r="G135" s="138"/>
      <c r="H135" s="184"/>
      <c r="I135" s="184"/>
      <c r="J135" s="189"/>
      <c r="K135" s="182"/>
      <c r="L135" s="183"/>
      <c r="M135" s="189"/>
      <c r="N135" s="141"/>
    </row>
    <row r="136" spans="1:14" s="180" customFormat="1" ht="23.25" x14ac:dyDescent="0.25">
      <c r="A136" s="134" t="s">
        <v>377</v>
      </c>
      <c r="B136" s="181" t="s">
        <v>378</v>
      </c>
      <c r="C136" s="181" t="s">
        <v>379</v>
      </c>
      <c r="D136" s="189">
        <v>562560</v>
      </c>
      <c r="E136" s="136" t="s">
        <v>44</v>
      </c>
      <c r="F136" s="137" t="s">
        <v>317</v>
      </c>
      <c r="G136" s="137" t="s">
        <v>317</v>
      </c>
      <c r="H136" s="184"/>
      <c r="I136" s="184"/>
      <c r="J136" s="189">
        <v>562560</v>
      </c>
      <c r="K136" s="136" t="s">
        <v>19</v>
      </c>
      <c r="L136" s="140" t="s">
        <v>20</v>
      </c>
      <c r="M136" s="189">
        <v>562560</v>
      </c>
      <c r="N136" s="141" t="s">
        <v>375</v>
      </c>
    </row>
    <row r="137" spans="1:14" s="180" customFormat="1" x14ac:dyDescent="0.25">
      <c r="A137" s="134"/>
      <c r="B137" s="181"/>
      <c r="C137" s="181" t="s">
        <v>261</v>
      </c>
      <c r="D137" s="189">
        <v>562560</v>
      </c>
      <c r="E137" s="136"/>
      <c r="F137" s="137"/>
      <c r="G137" s="138"/>
      <c r="H137" s="184"/>
      <c r="I137" s="184"/>
      <c r="J137" s="189">
        <v>562560</v>
      </c>
      <c r="K137" s="182"/>
      <c r="L137" s="183"/>
      <c r="M137" s="189">
        <v>562560</v>
      </c>
      <c r="N137" s="141"/>
    </row>
    <row r="138" spans="1:14" s="180" customFormat="1" ht="13.5" customHeight="1" x14ac:dyDescent="0.25">
      <c r="A138" s="134"/>
      <c r="B138" s="181"/>
      <c r="C138" s="181"/>
      <c r="D138" s="189"/>
      <c r="E138" s="136"/>
      <c r="F138" s="137"/>
      <c r="G138" s="138"/>
      <c r="H138" s="184"/>
      <c r="I138" s="184"/>
      <c r="J138" s="189"/>
      <c r="K138" s="182"/>
      <c r="L138" s="183"/>
      <c r="M138" s="189"/>
      <c r="N138" s="141"/>
    </row>
    <row r="139" spans="1:14" s="180" customFormat="1" ht="24.75" customHeight="1" x14ac:dyDescent="0.25">
      <c r="A139" s="134" t="s">
        <v>282</v>
      </c>
      <c r="B139" s="181" t="s">
        <v>183</v>
      </c>
      <c r="C139" s="181" t="s">
        <v>184</v>
      </c>
      <c r="D139" s="175">
        <v>389400</v>
      </c>
      <c r="E139" s="136" t="s">
        <v>44</v>
      </c>
      <c r="F139" s="137" t="s">
        <v>285</v>
      </c>
      <c r="G139" s="137" t="s">
        <v>285</v>
      </c>
      <c r="H139" s="184"/>
      <c r="I139" s="184"/>
      <c r="J139" s="175">
        <v>389400</v>
      </c>
      <c r="K139" s="181" t="s">
        <v>293</v>
      </c>
      <c r="L139" s="183" t="s">
        <v>294</v>
      </c>
      <c r="M139" s="189">
        <v>389400</v>
      </c>
      <c r="N139" s="141" t="s">
        <v>375</v>
      </c>
    </row>
    <row r="140" spans="1:14" s="180" customFormat="1" ht="24.75" customHeight="1" x14ac:dyDescent="0.25">
      <c r="A140" s="134" t="s">
        <v>338</v>
      </c>
      <c r="B140" s="181" t="s">
        <v>183</v>
      </c>
      <c r="C140" s="181" t="s">
        <v>184</v>
      </c>
      <c r="D140" s="175">
        <v>271400</v>
      </c>
      <c r="E140" s="136" t="s">
        <v>44</v>
      </c>
      <c r="F140" s="138">
        <v>44538</v>
      </c>
      <c r="G140" s="138">
        <v>44538</v>
      </c>
      <c r="H140" s="184"/>
      <c r="I140" s="184"/>
      <c r="J140" s="175">
        <v>271400</v>
      </c>
      <c r="K140" s="181" t="s">
        <v>293</v>
      </c>
      <c r="L140" s="183" t="s">
        <v>294</v>
      </c>
      <c r="M140" s="189">
        <v>271400</v>
      </c>
      <c r="N140" s="141" t="s">
        <v>375</v>
      </c>
    </row>
    <row r="141" spans="1:14" x14ac:dyDescent="0.25">
      <c r="A141" s="134"/>
      <c r="B141" s="181"/>
      <c r="C141" s="181" t="s">
        <v>261</v>
      </c>
      <c r="D141" s="189">
        <f>SUM(D139:D140)</f>
        <v>660800</v>
      </c>
      <c r="E141" s="136" t="s">
        <v>44</v>
      </c>
      <c r="F141" s="137"/>
      <c r="G141" s="138"/>
      <c r="H141" s="184"/>
      <c r="I141" s="184"/>
      <c r="J141" s="189">
        <f>SUM(J139:J140)</f>
        <v>660800</v>
      </c>
      <c r="K141" s="248"/>
      <c r="L141" s="242"/>
      <c r="M141" s="189">
        <f>SUM(M139:M140)</f>
        <v>660800</v>
      </c>
      <c r="N141" s="141" t="s">
        <v>375</v>
      </c>
    </row>
    <row r="142" spans="1:14" ht="15.75" thickBot="1" x14ac:dyDescent="0.3">
      <c r="A142" s="148"/>
      <c r="B142" s="149"/>
      <c r="C142" s="150" t="s">
        <v>78</v>
      </c>
      <c r="D142" s="151">
        <f>D19+D53+D58+D61+D73+D79+D82+D85+D87+D97+D101+D106+D109+D112+D115+D134+D141+D137+D121+D124+D128+D131</f>
        <v>18690842.98</v>
      </c>
      <c r="E142" s="152"/>
      <c r="F142" s="153"/>
      <c r="G142" s="154"/>
      <c r="H142" s="155"/>
      <c r="I142" s="155"/>
      <c r="J142" s="269">
        <f>J19+J53+J58+J61+J73+J79+J82+J85+J87+J97+J101+J106+J109+J112+J115+J134+J141+J137+J121+J124+J128+J131</f>
        <v>18690842.98</v>
      </c>
      <c r="K142" s="150"/>
      <c r="L142" s="157"/>
      <c r="M142" s="151">
        <f>M19+M53+M58+M61+M73+M79+M82+M85+M87+M97+M101+M106+M109+M112+M115+M121+M124+M128+M131+M141+M134+M137</f>
        <v>18690842.979999997</v>
      </c>
      <c r="N142" s="158"/>
    </row>
    <row r="143" spans="1:14" ht="15.75" thickTop="1" x14ac:dyDescent="0.25">
      <c r="A143" s="148"/>
      <c r="B143" s="149"/>
      <c r="C143" s="149"/>
      <c r="D143" s="265"/>
      <c r="E143" s="160"/>
      <c r="F143" s="161"/>
      <c r="G143" s="162"/>
      <c r="H143" s="158"/>
      <c r="I143" s="158"/>
      <c r="J143" s="163"/>
      <c r="K143" s="149"/>
      <c r="L143" s="164"/>
      <c r="M143" s="165"/>
      <c r="N143" s="158"/>
    </row>
    <row r="144" spans="1:14" ht="15.75" thickBot="1" x14ac:dyDescent="0.3">
      <c r="A144" s="172"/>
      <c r="B144" s="172"/>
      <c r="C144" s="158"/>
      <c r="D144" s="168"/>
      <c r="E144" s="423"/>
      <c r="F144" s="423"/>
      <c r="G144" s="423"/>
      <c r="H144" s="158"/>
      <c r="I144" s="158"/>
      <c r="J144" s="263"/>
      <c r="K144" s="172"/>
      <c r="L144" s="264"/>
      <c r="M144" s="158"/>
      <c r="N144" s="166"/>
    </row>
    <row r="145" spans="1:14" ht="26.25" customHeight="1" x14ac:dyDescent="0.25">
      <c r="A145" s="426" t="s">
        <v>192</v>
      </c>
      <c r="B145" s="426"/>
      <c r="C145" s="170"/>
      <c r="D145" s="171"/>
      <c r="E145" s="424" t="s">
        <v>61</v>
      </c>
      <c r="F145" s="424"/>
      <c r="G145" s="424"/>
      <c r="H145" s="158"/>
      <c r="I145" s="158"/>
      <c r="J145" s="430" t="s">
        <v>343</v>
      </c>
      <c r="K145" s="430"/>
      <c r="L145" s="430"/>
      <c r="M145" s="158"/>
      <c r="N145" s="272"/>
    </row>
    <row r="146" spans="1:14" ht="20.25" customHeight="1" x14ac:dyDescent="0.25">
      <c r="A146" s="427" t="s">
        <v>193</v>
      </c>
      <c r="B146" s="427"/>
      <c r="C146" s="170"/>
      <c r="D146" s="171"/>
      <c r="E146" s="424" t="s">
        <v>11</v>
      </c>
      <c r="F146" s="424"/>
      <c r="G146" s="424"/>
      <c r="H146" s="158"/>
      <c r="I146" s="158"/>
      <c r="J146" s="424" t="s">
        <v>17</v>
      </c>
      <c r="K146" s="424"/>
      <c r="L146" s="424"/>
      <c r="M146" s="158"/>
      <c r="N146" s="166"/>
    </row>
    <row r="147" spans="1:14" x14ac:dyDescent="0.25">
      <c r="A147" s="427" t="s">
        <v>76</v>
      </c>
      <c r="B147" s="427"/>
      <c r="C147" s="170"/>
      <c r="D147" s="171"/>
      <c r="E147" s="424" t="s">
        <v>12</v>
      </c>
      <c r="F147" s="424"/>
      <c r="G147" s="424"/>
      <c r="H147" s="158"/>
      <c r="I147" s="158"/>
      <c r="J147" s="424" t="s">
        <v>18</v>
      </c>
      <c r="K147" s="424"/>
      <c r="L147" s="170"/>
      <c r="M147" s="158"/>
      <c r="N147" s="166"/>
    </row>
    <row r="148" spans="1:14" x14ac:dyDescent="0.25">
      <c r="A148" s="5"/>
      <c r="B148" s="5"/>
      <c r="C148" s="5"/>
      <c r="D148" s="5"/>
      <c r="E148" s="5"/>
      <c r="F148" s="57"/>
      <c r="G148" s="5"/>
      <c r="H148" s="5"/>
      <c r="I148" s="180"/>
      <c r="J148" s="58"/>
      <c r="K148" s="5"/>
      <c r="L148" s="5"/>
      <c r="M148" s="5"/>
      <c r="N148" s="5"/>
    </row>
    <row r="152" spans="1:14" x14ac:dyDescent="0.25">
      <c r="J152" s="270"/>
    </row>
  </sheetData>
  <mergeCells count="12">
    <mergeCell ref="A3:N3"/>
    <mergeCell ref="H8:I8"/>
    <mergeCell ref="E144:G144"/>
    <mergeCell ref="A145:B145"/>
    <mergeCell ref="E145:G145"/>
    <mergeCell ref="J145:L145"/>
    <mergeCell ref="A146:B146"/>
    <mergeCell ref="E146:G146"/>
    <mergeCell ref="A147:B147"/>
    <mergeCell ref="E147:G147"/>
    <mergeCell ref="J147:K147"/>
    <mergeCell ref="J146:L146"/>
  </mergeCells>
  <pageMargins left="0.7" right="0.7" top="0.75" bottom="0.75" header="0.3" footer="0.3"/>
  <pageSetup paperSize="5" scale="8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47105" r:id="rId4">
          <objectPr defaultSize="0" autoPict="0" r:id="rId5">
            <anchor moveWithCells="1" sizeWithCells="1">
              <from>
                <xdr:col>4</xdr:col>
                <xdr:colOff>838200</xdr:colOff>
                <xdr:row>0</xdr:row>
                <xdr:rowOff>0</xdr:rowOff>
              </from>
              <to>
                <xdr:col>5</xdr:col>
                <xdr:colOff>990600</xdr:colOff>
                <xdr:row>2</xdr:row>
                <xdr:rowOff>0</xdr:rowOff>
              </to>
            </anchor>
          </objectPr>
        </oleObject>
      </mc:Choice>
      <mc:Fallback>
        <oleObject progId="Word.Picture.8" shapeId="4710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 SALDO ANT. MAYO</vt:lpstr>
      <vt:lpstr>CXP MAYO 21.</vt:lpstr>
      <vt:lpstr>CTA POR PAGAR JUNIO2021</vt:lpstr>
      <vt:lpstr>Hoja1</vt:lpstr>
      <vt:lpstr>SALDO ANT. JUNIO 2021.</vt:lpstr>
      <vt:lpstr>SALDOS ANT. JULIO2021</vt:lpstr>
      <vt:lpstr>CTAS PPAGAR JULIO2021</vt:lpstr>
      <vt:lpstr>ctas ppagar AGOSTO 2021.</vt:lpstr>
      <vt:lpstr>CTAS POR PAGAR SEPT.2021</vt:lpstr>
      <vt:lpstr> SALDO POR ANT. SEPT.2021</vt:lpstr>
      <vt:lpstr>SALDO ANT. AGOSTO 2021</vt:lpstr>
      <vt:lpstr>CTAS POR PAGAR OCTUBRE 2021</vt:lpstr>
      <vt:lpstr>CTAS POR PAGAR NOV. 2021.</vt:lpstr>
      <vt:lpstr>SALDO ANT. NOV. 2021.</vt:lpstr>
      <vt:lpstr> SALDO ANT. COTUBRE 2021.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</dc:creator>
  <cp:lastModifiedBy>Xiomara</cp:lastModifiedBy>
  <cp:lastPrinted>2021-12-09T16:02:00Z</cp:lastPrinted>
  <dcterms:created xsi:type="dcterms:W3CDTF">2017-08-04T18:05:36Z</dcterms:created>
  <dcterms:modified xsi:type="dcterms:W3CDTF">2021-12-09T16:07:04Z</dcterms:modified>
</cp:coreProperties>
</file>