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saidel\Desktop\OAI2.0\Transparencia\2021\09 Septiembre\"/>
    </mc:Choice>
  </mc:AlternateContent>
  <bookViews>
    <workbookView xWindow="0" yWindow="0" windowWidth="20490" windowHeight="7755" activeTab="1"/>
  </bookViews>
  <sheets>
    <sheet name="CTAS PPAGAR JULIO2021" sheetId="3" r:id="rId1"/>
    <sheet name="SALDOS ANT. JULIO202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3" l="1"/>
  <c r="J11" i="3"/>
  <c r="J19" i="3" s="1"/>
  <c r="J12" i="3"/>
  <c r="J13" i="3"/>
  <c r="J14" i="3"/>
  <c r="J15" i="3"/>
  <c r="J16" i="3"/>
  <c r="J17" i="3"/>
  <c r="J18" i="3"/>
  <c r="D19" i="3"/>
  <c r="M19" i="3"/>
  <c r="J21" i="3"/>
  <c r="J22" i="3"/>
  <c r="J23" i="3"/>
  <c r="J24" i="3"/>
  <c r="J53" i="3" s="1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D53" i="3"/>
  <c r="M53" i="3"/>
  <c r="J56" i="3"/>
  <c r="D60" i="3"/>
  <c r="J60" i="3"/>
  <c r="M60" i="3"/>
  <c r="D72" i="3"/>
  <c r="J72" i="3"/>
  <c r="M72" i="3"/>
  <c r="D78" i="3"/>
  <c r="J78" i="3"/>
  <c r="M78" i="3"/>
  <c r="J80" i="3"/>
  <c r="D86" i="3"/>
  <c r="J86" i="3"/>
  <c r="M86" i="3"/>
  <c r="D90" i="3"/>
  <c r="J90" i="3"/>
  <c r="M90" i="3"/>
  <c r="D94" i="3"/>
  <c r="J94" i="3"/>
  <c r="M94" i="3"/>
  <c r="D97" i="3"/>
  <c r="D111" i="3" s="1"/>
  <c r="M97" i="3"/>
  <c r="D100" i="3"/>
  <c r="J100" i="3"/>
  <c r="M100" i="3"/>
  <c r="J103" i="3"/>
  <c r="M103" i="3"/>
  <c r="D110" i="3"/>
  <c r="J110" i="3"/>
  <c r="J111" i="3" s="1"/>
  <c r="M110" i="3"/>
  <c r="M111" i="3"/>
  <c r="B10" i="2"/>
  <c r="C24" i="2"/>
</calcChain>
</file>

<file path=xl/sharedStrings.xml><?xml version="1.0" encoding="utf-8"?>
<sst xmlns="http://schemas.openxmlformats.org/spreadsheetml/2006/main" count="646" uniqueCount="166">
  <si>
    <t xml:space="preserve">TOTAL GRAL. </t>
  </si>
  <si>
    <t>Mas de 120 Dias:</t>
  </si>
  <si>
    <t>91-120 Dias:</t>
  </si>
  <si>
    <t>61-90 Dias:</t>
  </si>
  <si>
    <t>31-60 Dias:</t>
  </si>
  <si>
    <t>0-30 Dias :</t>
  </si>
  <si>
    <t>ANTIGUEDAD DE SALDOS</t>
  </si>
  <si>
    <r>
      <t>HUBO AUMENTO EN LA CUENTA POR PAGAR, POR UN MONTO DE RD$1,378439.58</t>
    </r>
    <r>
      <rPr>
        <sz val="14"/>
        <color rgb="FF001400"/>
        <rFont val="Calibri"/>
        <family val="2"/>
        <scheme val="minor"/>
      </rPr>
      <t xml:space="preserve">  </t>
    </r>
    <r>
      <rPr>
        <b/>
        <sz val="14"/>
        <color rgb="FF001400"/>
        <rFont val="Calibri"/>
        <family val="2"/>
        <scheme val="minor"/>
      </rPr>
      <t>, CON RELACION AL MES ANT. (JUNIO 2021)</t>
    </r>
  </si>
  <si>
    <t>OBSERVACIONES:</t>
  </si>
  <si>
    <t>MOVIMIENTO DEL MES</t>
  </si>
  <si>
    <t>BALANCE DEL MES ANTERIOR</t>
  </si>
  <si>
    <t>MENOS:</t>
  </si>
  <si>
    <t>BALANCE AL CIERRE DEL MES:</t>
  </si>
  <si>
    <t>DIRECCION GENERAL DE GANADERIA</t>
  </si>
  <si>
    <t>AUTORIZAD0</t>
  </si>
  <si>
    <t xml:space="preserve">REVISADO POR </t>
  </si>
  <si>
    <t>PREPARADO  POR</t>
  </si>
  <si>
    <t>DIRECCION ADMINIST. FINANCIERA</t>
  </si>
  <si>
    <t xml:space="preserve">DPTO. FINANCIERO </t>
  </si>
  <si>
    <t>ASIST.. CONTABILIDAD</t>
  </si>
  <si>
    <t>LIC. JOSE A. BAEZ GIL</t>
  </si>
  <si>
    <t>YANINA RODRIGUEZ Y/O JOHANNY DE LA CRUZ</t>
  </si>
  <si>
    <t>XIOMARA COLON</t>
  </si>
  <si>
    <t>TOTALES GENERALES</t>
  </si>
  <si>
    <t>CREDITO</t>
  </si>
  <si>
    <t>su-total</t>
  </si>
  <si>
    <t>31/08/2021</t>
  </si>
  <si>
    <t xml:space="preserve"> Seguro de bienes muebles </t>
  </si>
  <si>
    <t>2.2.6.2.01</t>
  </si>
  <si>
    <t>POLIZA DE SEGUROS</t>
  </si>
  <si>
    <t>LA COLONIAL, S.A.</t>
  </si>
  <si>
    <t>B1500000764</t>
  </si>
  <si>
    <t>14/05/2021</t>
  </si>
  <si>
    <t>B1500000749</t>
  </si>
  <si>
    <t>B1500000750</t>
  </si>
  <si>
    <t>B1500000748</t>
  </si>
  <si>
    <t>B1500000747</t>
  </si>
  <si>
    <t xml:space="preserve"> Otros servicios técnicos profesionales </t>
  </si>
  <si>
    <t>2.2.8.7.06</t>
  </si>
  <si>
    <t>30/07/2021</t>
  </si>
  <si>
    <t xml:space="preserve">NOTARIZACION DE CONTRATOS </t>
  </si>
  <si>
    <t>DIONICIO ANT. EUGENIO GARCIA (NOTARIO)</t>
  </si>
  <si>
    <t>B1500000103</t>
  </si>
  <si>
    <t>B15000000428</t>
  </si>
  <si>
    <t xml:space="preserve"> Mantenimiento y reparación de equipos de transporte, tracción y elevación </t>
  </si>
  <si>
    <t>2.2.7.2.06</t>
  </si>
  <si>
    <t>MANTENIMIENTO Y REPARACON MOTOR VEHICULO</t>
  </si>
  <si>
    <t>PEGUEDI COMERCIAL</t>
  </si>
  <si>
    <t>B1500000073</t>
  </si>
  <si>
    <t>19/07/2021</t>
  </si>
  <si>
    <t>REPARACION  MANTENIMIENTO MOTOR.</t>
  </si>
  <si>
    <t>ONE COLOR</t>
  </si>
  <si>
    <t xml:space="preserve">REPARACION DE MOTOR Y COMPRA REPUESTOS </t>
  </si>
  <si>
    <t>B1500000057</t>
  </si>
  <si>
    <t xml:space="preserve"> Repuestos y accesorios menores </t>
  </si>
  <si>
    <t>2.3.9.8.01</t>
  </si>
  <si>
    <t>24/05/2021</t>
  </si>
  <si>
    <t>B1500000161</t>
  </si>
  <si>
    <t xml:space="preserve"> Sistemas de aire acondicionado, calefacción y de refrigeración industrial y comercial  </t>
  </si>
  <si>
    <t>2.6.5.4.01</t>
  </si>
  <si>
    <t>CLIMCON</t>
  </si>
  <si>
    <t xml:space="preserve">    Gasoil</t>
  </si>
  <si>
    <t>2.3.7.1.02</t>
  </si>
  <si>
    <t xml:space="preserve">COMBUSTIBLE  SEDE </t>
  </si>
  <si>
    <t>B1500066723</t>
  </si>
  <si>
    <t>GASOLINA</t>
  </si>
  <si>
    <t>2.3.7.1.01</t>
  </si>
  <si>
    <t>20/07/2021</t>
  </si>
  <si>
    <t>ISLA DOM DE PETROLEO</t>
  </si>
  <si>
    <t>21/07/2021</t>
  </si>
  <si>
    <t>-</t>
  </si>
  <si>
    <t xml:space="preserve">COMBUSTIBLE  DE LAS REGIONALES </t>
  </si>
  <si>
    <t>B1500066730</t>
  </si>
  <si>
    <t>B1500066645</t>
  </si>
  <si>
    <t>29/07/2021</t>
  </si>
  <si>
    <t xml:space="preserve"> Teléfono local </t>
  </si>
  <si>
    <t>2.2.1.3.02</t>
  </si>
  <si>
    <t>PAGO SERVICIOS TELEFONICOS.</t>
  </si>
  <si>
    <t>ALTICE</t>
  </si>
  <si>
    <t>B1500031163</t>
  </si>
  <si>
    <t>25/05/2021</t>
  </si>
  <si>
    <t>B1500030105</t>
  </si>
  <si>
    <t>B1500030264</t>
  </si>
  <si>
    <t>B1500030564</t>
  </si>
  <si>
    <t xml:space="preserve">Productos médicos para uso veterinario  </t>
  </si>
  <si>
    <t>2.3.4.2.01</t>
  </si>
  <si>
    <t>LABORATORIO VETERINARIO CENTRAL</t>
  </si>
  <si>
    <t>B1500001359</t>
  </si>
  <si>
    <t>28/05/2021</t>
  </si>
  <si>
    <t>BIOLOGICOS</t>
  </si>
  <si>
    <t>B1500001327</t>
  </si>
  <si>
    <t xml:space="preserve">2.3.4.2.01 </t>
  </si>
  <si>
    <t>B1500001328</t>
  </si>
  <si>
    <t xml:space="preserve"> Servicios sanitarios médicos y veterinarios </t>
  </si>
  <si>
    <t>2.2.8.3.01</t>
  </si>
  <si>
    <t xml:space="preserve">PAGO ESTUDIOS HISTOPATOLOGICOS. </t>
  </si>
  <si>
    <t>B1500001298</t>
  </si>
  <si>
    <t>22/04/2021</t>
  </si>
  <si>
    <t>B1500001308</t>
  </si>
  <si>
    <t>20/04/2021</t>
  </si>
  <si>
    <t>B1500001303</t>
  </si>
  <si>
    <t>B1500001301</t>
  </si>
  <si>
    <t>13/04/2021</t>
  </si>
  <si>
    <t>B1500001299</t>
  </si>
  <si>
    <t>B1500001278</t>
  </si>
  <si>
    <t>COMPRA TUBERCULINA PPD BOBINA, LOTE #01/19, PARA CONTINUAR CON LA VIGILANCIA DE LAS ENFS.  BAJO CONTROL.</t>
  </si>
  <si>
    <t>B1500001272</t>
  </si>
  <si>
    <t>28/07/2021</t>
  </si>
  <si>
    <t xml:space="preserve">PAGO FACTURACION  TELEFONICA DIGEGA. </t>
  </si>
  <si>
    <t>COMP. DOM. TELEFONOS, S,A.</t>
  </si>
  <si>
    <t>B1500103867</t>
  </si>
  <si>
    <t>B15000102465</t>
  </si>
  <si>
    <t xml:space="preserve">Alimentos para animales. </t>
  </si>
  <si>
    <t>2.3.1.2.01</t>
  </si>
  <si>
    <t>ALIMENTOS PARA ANIMALES DEL PROY. YSURA.</t>
  </si>
  <si>
    <t>SANUT, (PANAL) S.A</t>
  </si>
  <si>
    <t>B1500000179</t>
  </si>
  <si>
    <t xml:space="preserve">PAGO COMBUSTIBLE A VEHICULOS DE ESTA DIGEGA. </t>
  </si>
  <si>
    <t xml:space="preserve">ESTACION GASOLINERA MARINO DOÑE, </t>
  </si>
  <si>
    <t>B1500001463</t>
  </si>
  <si>
    <t>B1500001456</t>
  </si>
  <si>
    <t>B1500001449</t>
  </si>
  <si>
    <t>B1500001433</t>
  </si>
  <si>
    <t xml:space="preserve">    Gasolina</t>
  </si>
  <si>
    <t>B1500001426</t>
  </si>
  <si>
    <t>B1500001414</t>
  </si>
  <si>
    <t>B1500001403</t>
  </si>
  <si>
    <t>B1500001379</t>
  </si>
  <si>
    <t>B1500001370</t>
  </si>
  <si>
    <t>B1500001361</t>
  </si>
  <si>
    <t>B1500001345</t>
  </si>
  <si>
    <t>B1500001334</t>
  </si>
  <si>
    <t>B1500001318</t>
  </si>
  <si>
    <t>B1500001311</t>
  </si>
  <si>
    <t>B1500001284</t>
  </si>
  <si>
    <t>PAGO CONSUMO COMBUSTIBLE DE ESTA DIGEGA.</t>
  </si>
  <si>
    <t>ESTACION GASOLINERA MARINO DOÑE</t>
  </si>
  <si>
    <t>B1500001273</t>
  </si>
  <si>
    <t xml:space="preserve"> Alimentos para animales</t>
  </si>
  <si>
    <t>COMPRA ALIMENTOS PARA ANIMALES DEL PROY. YSURA.</t>
  </si>
  <si>
    <t>AGRIFEED, S.A.S.</t>
  </si>
  <si>
    <t>B1500000178</t>
  </si>
  <si>
    <t>B1500000152</t>
  </si>
  <si>
    <t>B1500000151</t>
  </si>
  <si>
    <t>B0100052673</t>
  </si>
  <si>
    <t>B0100052672</t>
  </si>
  <si>
    <t>B0100050953</t>
  </si>
  <si>
    <t>B0100050745</t>
  </si>
  <si>
    <t>B0100050645</t>
  </si>
  <si>
    <t>B0100050644</t>
  </si>
  <si>
    <t xml:space="preserve">FECHA LIMITE DE PAGO </t>
  </si>
  <si>
    <t>VALOR EN RD$</t>
  </si>
  <si>
    <t xml:space="preserve">DETALLE DE LA CODIFIC. </t>
  </si>
  <si>
    <t xml:space="preserve">CODIFIC. </t>
  </si>
  <si>
    <t>BALANCE PENDIENTE  POR PAGAR</t>
  </si>
  <si>
    <t>OBSERVS.</t>
  </si>
  <si>
    <t>ABONO</t>
  </si>
  <si>
    <t>FECHA REC.</t>
  </si>
  <si>
    <t>FECHA FACTURA</t>
  </si>
  <si>
    <t>CONDICION PAGO</t>
  </si>
  <si>
    <t>MONTO EN RD$</t>
  </si>
  <si>
    <t>CONCEPTO</t>
  </si>
  <si>
    <t>PROVEEDOR</t>
  </si>
  <si>
    <t>FACTURA NUM.</t>
  </si>
  <si>
    <t xml:space="preserve"> </t>
  </si>
  <si>
    <t>RELACION FACTURAS PENDIENTES DE PAGO AL 30 DE JULIO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</si>
</sst>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&quot;RD$&quot;* #,##0.00_);_(&quot;RD$&quot;* \(#,##0.00\);_(&quot;RD$&quot;* &quot;-&quot;??_);_(@_)"/>
    <numFmt numFmtId="165" formatCode="_(* #,##0.00_);_(* \(#,##0.00\);_(* &quot;-&quot;??_);_(@_)"/>
    <numFmt numFmtId="166" formatCode="_([$RD$-1C0A]* #,##0.00_);_([$RD$-1C0A]* \(#,##0.00\);_([$RD$-1C0A]* &quot;-&quot;??_);_(@_)"/>
    <numFmt numFmtId="167" formatCode="mm/dd/yyyy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1400"/>
      <name val="Calibri"/>
      <family val="2"/>
      <scheme val="minor"/>
    </font>
    <font>
      <b/>
      <sz val="12"/>
      <color rgb="FF001400"/>
      <name val="Calibri"/>
      <family val="2"/>
      <scheme val="minor"/>
    </font>
    <font>
      <b/>
      <sz val="14"/>
      <color rgb="FF00140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rgb="FF0014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001400"/>
      <name val="Calibri"/>
      <family val="2"/>
      <scheme val="minor"/>
    </font>
    <font>
      <b/>
      <sz val="11"/>
      <color rgb="FF00002A"/>
      <name val="Times New Roman"/>
      <family val="1"/>
    </font>
    <font>
      <b/>
      <sz val="18"/>
      <color rgb="FF00002A"/>
      <name val="Times New Roman"/>
      <family val="1"/>
    </font>
    <font>
      <b/>
      <sz val="10"/>
      <color rgb="FF00002A"/>
      <name val="Times New Roman"/>
      <family val="1"/>
    </font>
    <font>
      <b/>
      <sz val="12"/>
      <color rgb="FF00002A"/>
      <name val="Times New Roman"/>
      <family val="1"/>
    </font>
    <font>
      <sz val="12"/>
      <color rgb="FF00002A"/>
      <name val="Times New Roman"/>
      <family val="1"/>
    </font>
    <font>
      <sz val="10"/>
      <color rgb="FF00002A"/>
      <name val="Times New Roman"/>
      <family val="1"/>
    </font>
    <font>
      <b/>
      <sz val="14"/>
      <color rgb="FF00002A"/>
      <name val="Times New Roman"/>
      <family val="1"/>
    </font>
    <font>
      <sz val="8"/>
      <color theme="1"/>
      <name val="Calibri"/>
      <family val="2"/>
      <scheme val="minor"/>
    </font>
    <font>
      <sz val="8"/>
      <name val="Times New Roman"/>
      <family val="1"/>
    </font>
    <font>
      <b/>
      <sz val="8"/>
      <color rgb="FF00002A"/>
      <name val="Times New Roman"/>
      <family val="1"/>
    </font>
    <font>
      <b/>
      <sz val="8"/>
      <name val="Times New Roman"/>
      <family val="1"/>
    </font>
    <font>
      <sz val="8"/>
      <color rgb="FF000000"/>
      <name val="Times New Roman"/>
      <family val="1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Times New Roman"/>
      <family val="1"/>
    </font>
    <font>
      <sz val="8"/>
      <color rgb="FF00002A"/>
      <name val="Times New Roman"/>
      <family val="1"/>
    </font>
    <font>
      <b/>
      <sz val="8"/>
      <color rgb="FF00002A"/>
      <name val="Calibri"/>
      <family val="2"/>
      <scheme val="minor"/>
    </font>
    <font>
      <sz val="8"/>
      <color rgb="FF00002A"/>
      <name val="Calibri"/>
      <family val="2"/>
      <scheme val="minor"/>
    </font>
    <font>
      <sz val="9"/>
      <color rgb="FF000000"/>
      <name val="Times New Roman"/>
      <family val="1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2"/>
      <color rgb="FF00002A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69">
    <xf numFmtId="0" fontId="0" fillId="0" borderId="0" xfId="0"/>
    <xf numFmtId="0" fontId="0" fillId="0" borderId="0" xfId="0" applyBorder="1"/>
    <xf numFmtId="0" fontId="0" fillId="0" borderId="0" xfId="0" applyFont="1" applyBorder="1" applyAlignment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164" fontId="3" fillId="0" borderId="0" xfId="0" applyNumberFormat="1" applyFont="1" applyBorder="1" applyAlignment="1">
      <alignment horizontal="left"/>
    </xf>
    <xf numFmtId="164" fontId="4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165" fontId="4" fillId="0" borderId="0" xfId="0" applyNumberFormat="1" applyFont="1" applyBorder="1" applyAlignment="1">
      <alignment horizontal="left"/>
    </xf>
    <xf numFmtId="164" fontId="2" fillId="0" borderId="0" xfId="0" applyNumberFormat="1" applyFont="1" applyBorder="1" applyAlignment="1">
      <alignment horizontal="left"/>
    </xf>
    <xf numFmtId="164" fontId="5" fillId="0" borderId="1" xfId="0" applyNumberFormat="1" applyFont="1" applyBorder="1" applyAlignment="1">
      <alignment horizontal="left"/>
    </xf>
    <xf numFmtId="0" fontId="6" fillId="0" borderId="0" xfId="0" applyFont="1" applyBorder="1" applyAlignment="1">
      <alignment horizontal="left"/>
    </xf>
    <xf numFmtId="164" fontId="4" fillId="0" borderId="0" xfId="2" applyNumberFormat="1" applyFont="1" applyBorder="1" applyAlignment="1">
      <alignment horizontal="left"/>
    </xf>
    <xf numFmtId="43" fontId="4" fillId="0" borderId="0" xfId="1" applyFont="1" applyBorder="1" applyAlignment="1">
      <alignment horizontal="left"/>
    </xf>
    <xf numFmtId="165" fontId="2" fillId="0" borderId="0" xfId="0" applyNumberFormat="1" applyFont="1" applyBorder="1" applyAlignment="1">
      <alignment horizontal="left"/>
    </xf>
    <xf numFmtId="43" fontId="2" fillId="0" borderId="0" xfId="1" applyFont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3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/>
    </xf>
    <xf numFmtId="165" fontId="3" fillId="0" borderId="0" xfId="2" applyFont="1" applyBorder="1" applyAlignment="1">
      <alignment horizontal="left"/>
    </xf>
    <xf numFmtId="43" fontId="3" fillId="0" borderId="0" xfId="1" applyFont="1" applyBorder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0" fontId="10" fillId="0" borderId="2" xfId="0" applyFont="1" applyBorder="1" applyAlignment="1">
      <alignment horizontal="left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3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2" fillId="0" borderId="0" xfId="0" applyFont="1"/>
    <xf numFmtId="0" fontId="12" fillId="0" borderId="0" xfId="0" applyFont="1" applyAlignment="1">
      <alignment wrapText="1"/>
    </xf>
    <xf numFmtId="0" fontId="13" fillId="0" borderId="0" xfId="0" applyFont="1"/>
    <xf numFmtId="0" fontId="10" fillId="0" borderId="0" xfId="0" applyFont="1"/>
    <xf numFmtId="0" fontId="12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12" fillId="0" borderId="0" xfId="0" applyFont="1" applyAlignment="1">
      <alignment horizontal="left"/>
    </xf>
    <xf numFmtId="4" fontId="14" fillId="0" borderId="0" xfId="0" applyNumberFormat="1" applyFont="1" applyAlignment="1">
      <alignment horizontal="left"/>
    </xf>
    <xf numFmtId="0" fontId="10" fillId="0" borderId="0" xfId="0" applyFont="1" applyAlignment="1">
      <alignment horizontal="left" wrapText="1"/>
    </xf>
    <xf numFmtId="0" fontId="15" fillId="0" borderId="0" xfId="0" applyFont="1" applyAlignment="1">
      <alignment horizontal="left" wrapText="1"/>
    </xf>
    <xf numFmtId="0" fontId="16" fillId="0" borderId="0" xfId="0" applyFont="1" applyAlignment="1">
      <alignment horizontal="left"/>
    </xf>
    <xf numFmtId="0" fontId="0" fillId="0" borderId="0" xfId="0" applyAlignment="1"/>
    <xf numFmtId="0" fontId="0" fillId="0" borderId="0" xfId="0" applyAlignment="1">
      <alignment horizontal="center"/>
    </xf>
    <xf numFmtId="0" fontId="17" fillId="0" borderId="0" xfId="0" applyFont="1"/>
    <xf numFmtId="0" fontId="18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center" vertical="center" wrapText="1"/>
    </xf>
    <xf numFmtId="4" fontId="18" fillId="0" borderId="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vertical="center"/>
    </xf>
    <xf numFmtId="0" fontId="20" fillId="0" borderId="0" xfId="0" applyFont="1" applyFill="1" applyBorder="1" applyAlignment="1">
      <alignment horizontal="center" vertical="top"/>
    </xf>
    <xf numFmtId="0" fontId="18" fillId="0" borderId="3" xfId="0" applyFont="1" applyFill="1" applyBorder="1" applyAlignment="1">
      <alignment vertical="center"/>
    </xf>
    <xf numFmtId="0" fontId="18" fillId="0" borderId="3" xfId="0" applyFont="1" applyFill="1" applyBorder="1" applyAlignment="1"/>
    <xf numFmtId="0" fontId="18" fillId="0" borderId="3" xfId="0" applyFont="1" applyFill="1" applyBorder="1" applyAlignment="1">
      <alignment vertical="center"/>
    </xf>
    <xf numFmtId="4" fontId="18" fillId="0" borderId="0" xfId="2" applyNumberFormat="1" applyFont="1" applyFill="1" applyBorder="1" applyAlignment="1">
      <alignment vertical="center"/>
    </xf>
    <xf numFmtId="0" fontId="18" fillId="0" borderId="4" xfId="0" applyFont="1" applyFill="1" applyBorder="1" applyAlignment="1">
      <alignment vertical="center"/>
    </xf>
    <xf numFmtId="164" fontId="17" fillId="0" borderId="0" xfId="3" applyFont="1" applyFill="1" applyBorder="1" applyAlignment="1">
      <alignment vertical="center"/>
    </xf>
    <xf numFmtId="0" fontId="21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/>
    </xf>
    <xf numFmtId="164" fontId="17" fillId="0" borderId="0" xfId="3" applyFont="1" applyFill="1" applyBorder="1" applyAlignment="1"/>
    <xf numFmtId="14" fontId="17" fillId="0" borderId="0" xfId="0" applyNumberFormat="1" applyFont="1" applyFill="1" applyBorder="1" applyAlignment="1">
      <alignment vertical="center" wrapText="1"/>
    </xf>
    <xf numFmtId="14" fontId="17" fillId="0" borderId="0" xfId="0" applyNumberFormat="1" applyFont="1" applyFill="1" applyBorder="1" applyAlignment="1">
      <alignment horizontal="center" vertical="center" wrapText="1"/>
    </xf>
    <xf numFmtId="43" fontId="18" fillId="0" borderId="0" xfId="1" applyFont="1" applyFill="1" applyBorder="1" applyAlignment="1">
      <alignment vertical="center"/>
    </xf>
    <xf numFmtId="49" fontId="17" fillId="0" borderId="0" xfId="0" applyNumberFormat="1" applyFont="1" applyFill="1" applyBorder="1" applyAlignment="1">
      <alignment vertical="center"/>
    </xf>
    <xf numFmtId="0" fontId="22" fillId="0" borderId="0" xfId="0" applyFont="1"/>
    <xf numFmtId="166" fontId="23" fillId="0" borderId="1" xfId="2" applyNumberFormat="1" applyFont="1" applyFill="1" applyBorder="1" applyAlignment="1">
      <alignment vertical="center"/>
    </xf>
    <xf numFmtId="0" fontId="24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vertical="center"/>
    </xf>
    <xf numFmtId="166" fontId="23" fillId="0" borderId="1" xfId="2" applyNumberFormat="1" applyFont="1" applyFill="1" applyBorder="1" applyAlignment="1"/>
    <xf numFmtId="0" fontId="20" fillId="0" borderId="0" xfId="0" applyFont="1" applyFill="1" applyBorder="1" applyAlignment="1">
      <alignment vertical="center"/>
    </xf>
    <xf numFmtId="14" fontId="23" fillId="0" borderId="0" xfId="0" applyNumberFormat="1" applyFont="1" applyFill="1" applyBorder="1" applyAlignment="1">
      <alignment vertical="center" wrapText="1"/>
    </xf>
    <xf numFmtId="14" fontId="23" fillId="0" borderId="0" xfId="0" applyNumberFormat="1" applyFont="1" applyFill="1" applyBorder="1" applyAlignment="1">
      <alignment horizontal="center" vertical="center" wrapText="1"/>
    </xf>
    <xf numFmtId="43" fontId="20" fillId="0" borderId="0" xfId="1" applyFont="1" applyFill="1" applyBorder="1" applyAlignment="1">
      <alignment vertical="center"/>
    </xf>
    <xf numFmtId="166" fontId="17" fillId="0" borderId="1" xfId="2" applyNumberFormat="1" applyFont="1" applyFill="1" applyBorder="1" applyAlignment="1">
      <alignment vertical="center"/>
    </xf>
    <xf numFmtId="0" fontId="0" fillId="0" borderId="0" xfId="0" applyFill="1"/>
    <xf numFmtId="0" fontId="22" fillId="0" borderId="0" xfId="0" applyFont="1" applyFill="1"/>
    <xf numFmtId="14" fontId="25" fillId="0" borderId="5" xfId="0" applyNumberFormat="1" applyFont="1" applyFill="1" applyBorder="1" applyAlignment="1"/>
    <xf numFmtId="43" fontId="26" fillId="0" borderId="5" xfId="1" applyFont="1" applyFill="1" applyBorder="1" applyAlignment="1"/>
    <xf numFmtId="0" fontId="21" fillId="0" borderId="5" xfId="0" applyFont="1" applyBorder="1" applyAlignment="1">
      <alignment horizontal="left" wrapText="1"/>
    </xf>
    <xf numFmtId="0" fontId="17" fillId="0" borderId="5" xfId="0" applyFont="1" applyBorder="1" applyAlignment="1">
      <alignment horizontal="left" wrapText="1"/>
    </xf>
    <xf numFmtId="0" fontId="19" fillId="0" borderId="5" xfId="0" applyFont="1" applyFill="1" applyBorder="1" applyAlignment="1"/>
    <xf numFmtId="14" fontId="27" fillId="0" borderId="5" xfId="0" applyNumberFormat="1" applyFont="1" applyFill="1" applyBorder="1" applyAlignment="1">
      <alignment wrapText="1"/>
    </xf>
    <xf numFmtId="14" fontId="27" fillId="0" borderId="5" xfId="0" applyNumberFormat="1" applyFont="1" applyFill="1" applyBorder="1" applyAlignment="1">
      <alignment horizontal="center" wrapText="1"/>
    </xf>
    <xf numFmtId="0" fontId="27" fillId="0" borderId="5" xfId="0" applyFont="1" applyFill="1" applyBorder="1" applyAlignment="1"/>
    <xf numFmtId="0" fontId="17" fillId="0" borderId="5" xfId="0" applyFont="1" applyFill="1" applyBorder="1" applyAlignment="1">
      <alignment horizontal="left" wrapText="1"/>
    </xf>
    <xf numFmtId="49" fontId="27" fillId="0" borderId="5" xfId="0" applyNumberFormat="1" applyFont="1" applyFill="1" applyBorder="1" applyAlignment="1"/>
    <xf numFmtId="43" fontId="27" fillId="0" borderId="5" xfId="1" applyFont="1" applyFill="1" applyBorder="1" applyAlignment="1"/>
    <xf numFmtId="0" fontId="21" fillId="0" borderId="5" xfId="0" applyFont="1" applyBorder="1" applyAlignment="1">
      <alignment horizontal="left"/>
    </xf>
    <xf numFmtId="0" fontId="17" fillId="0" borderId="5" xfId="0" applyFont="1" applyBorder="1" applyAlignment="1">
      <alignment horizontal="left"/>
    </xf>
    <xf numFmtId="0" fontId="21" fillId="0" borderId="5" xfId="0" applyFont="1" applyFill="1" applyBorder="1" applyAlignment="1">
      <alignment horizontal="left" wrapText="1"/>
    </xf>
    <xf numFmtId="0" fontId="17" fillId="0" borderId="5" xfId="0" applyFont="1" applyFill="1" applyBorder="1" applyAlignment="1">
      <alignment horizontal="left"/>
    </xf>
    <xf numFmtId="0" fontId="28" fillId="0" borderId="5" xfId="0" applyFont="1" applyFill="1" applyBorder="1" applyAlignment="1">
      <alignment horizontal="left" wrapText="1"/>
    </xf>
    <xf numFmtId="0" fontId="29" fillId="0" borderId="5" xfId="0" applyFont="1" applyFill="1" applyBorder="1" applyAlignment="1">
      <alignment horizontal="left"/>
    </xf>
    <xf numFmtId="43" fontId="23" fillId="0" borderId="6" xfId="1" applyFont="1" applyFill="1" applyBorder="1" applyAlignment="1">
      <alignment horizontal="left"/>
    </xf>
    <xf numFmtId="14" fontId="26" fillId="0" borderId="5" xfId="0" applyNumberFormat="1" applyFont="1" applyFill="1" applyBorder="1" applyAlignment="1">
      <alignment wrapText="1"/>
    </xf>
    <xf numFmtId="14" fontId="26" fillId="0" borderId="5" xfId="0" applyNumberFormat="1" applyFont="1" applyFill="1" applyBorder="1" applyAlignment="1">
      <alignment horizontal="center" wrapText="1"/>
    </xf>
    <xf numFmtId="43" fontId="23" fillId="0" borderId="6" xfId="0" applyNumberFormat="1" applyFont="1" applyFill="1" applyBorder="1"/>
    <xf numFmtId="0" fontId="19" fillId="0" borderId="7" xfId="0" applyFont="1" applyFill="1" applyBorder="1" applyAlignment="1">
      <alignment wrapText="1"/>
    </xf>
    <xf numFmtId="0" fontId="23" fillId="0" borderId="5" xfId="0" applyFont="1" applyFill="1" applyBorder="1" applyAlignment="1">
      <alignment horizontal="left"/>
    </xf>
    <xf numFmtId="43" fontId="23" fillId="0" borderId="5" xfId="0" applyNumberFormat="1" applyFont="1" applyFill="1" applyBorder="1"/>
    <xf numFmtId="43" fontId="17" fillId="0" borderId="5" xfId="1" applyFont="1" applyFill="1" applyBorder="1"/>
    <xf numFmtId="43" fontId="23" fillId="0" borderId="8" xfId="1" applyFont="1" applyFill="1" applyBorder="1" applyAlignment="1">
      <alignment horizontal="left"/>
    </xf>
    <xf numFmtId="0" fontId="0" fillId="0" borderId="5" xfId="0" applyBorder="1" applyAlignment="1">
      <alignment horizontal="left"/>
    </xf>
    <xf numFmtId="43" fontId="23" fillId="0" borderId="5" xfId="1" applyFont="1" applyFill="1" applyBorder="1" applyAlignment="1">
      <alignment horizontal="left"/>
    </xf>
    <xf numFmtId="0" fontId="0" fillId="0" borderId="5" xfId="0" applyFill="1" applyBorder="1"/>
    <xf numFmtId="0" fontId="18" fillId="0" borderId="5" xfId="0" applyFont="1" applyFill="1" applyBorder="1" applyAlignment="1">
      <alignment wrapText="1"/>
    </xf>
    <xf numFmtId="0" fontId="30" fillId="0" borderId="5" xfId="0" applyFont="1" applyFill="1" applyBorder="1" applyAlignment="1"/>
    <xf numFmtId="43" fontId="17" fillId="0" borderId="5" xfId="1" applyFont="1" applyFill="1" applyBorder="1" applyAlignment="1">
      <alignment horizontal="left"/>
    </xf>
    <xf numFmtId="0" fontId="24" fillId="0" borderId="5" xfId="0" applyFont="1" applyFill="1" applyBorder="1" applyAlignment="1">
      <alignment horizontal="left" wrapText="1"/>
    </xf>
    <xf numFmtId="0" fontId="26" fillId="0" borderId="5" xfId="0" applyFont="1" applyFill="1" applyBorder="1" applyAlignment="1"/>
    <xf numFmtId="167" fontId="27" fillId="0" borderId="5" xfId="0" applyNumberFormat="1" applyFont="1" applyFill="1" applyBorder="1" applyAlignment="1">
      <alignment horizontal="center" wrapText="1"/>
    </xf>
    <xf numFmtId="0" fontId="17" fillId="0" borderId="5" xfId="0" applyFont="1" applyFill="1" applyBorder="1" applyAlignment="1"/>
    <xf numFmtId="0" fontId="27" fillId="0" borderId="5" xfId="0" applyFont="1" applyFill="1" applyBorder="1" applyAlignment="1">
      <alignment wrapText="1"/>
    </xf>
    <xf numFmtId="43" fontId="17" fillId="0" borderId="5" xfId="1" applyFont="1" applyFill="1" applyBorder="1" applyAlignment="1"/>
    <xf numFmtId="49" fontId="17" fillId="0" borderId="5" xfId="0" applyNumberFormat="1" applyFont="1" applyFill="1" applyBorder="1" applyAlignment="1"/>
    <xf numFmtId="0" fontId="18" fillId="0" borderId="5" xfId="0" applyFont="1" applyFill="1" applyBorder="1" applyAlignment="1">
      <alignment horizontal="left" wrapText="1"/>
    </xf>
    <xf numFmtId="0" fontId="30" fillId="0" borderId="5" xfId="0" applyFont="1" applyFill="1" applyBorder="1" applyAlignment="1">
      <alignment horizontal="left"/>
    </xf>
    <xf numFmtId="0" fontId="18" fillId="0" borderId="5" xfId="0" applyFont="1" applyFill="1" applyBorder="1" applyAlignment="1"/>
    <xf numFmtId="0" fontId="20" fillId="0" borderId="5" xfId="0" applyFont="1" applyFill="1" applyBorder="1" applyAlignment="1">
      <alignment horizontal="left" wrapText="1"/>
    </xf>
    <xf numFmtId="0" fontId="31" fillId="0" borderId="5" xfId="0" applyFont="1" applyFill="1" applyBorder="1" applyAlignment="1">
      <alignment horizontal="left"/>
    </xf>
    <xf numFmtId="0" fontId="20" fillId="0" borderId="5" xfId="0" applyFont="1" applyFill="1" applyBorder="1" applyAlignment="1"/>
    <xf numFmtId="0" fontId="0" fillId="3" borderId="0" xfId="0" applyFill="1"/>
    <xf numFmtId="0" fontId="0" fillId="4" borderId="0" xfId="0" applyFill="1"/>
    <xf numFmtId="0" fontId="25" fillId="0" borderId="5" xfId="0" applyFont="1" applyFill="1" applyBorder="1" applyAlignment="1">
      <alignment wrapText="1"/>
    </xf>
    <xf numFmtId="164" fontId="27" fillId="0" borderId="5" xfId="4" applyFont="1" applyFill="1" applyBorder="1" applyAlignment="1"/>
    <xf numFmtId="49" fontId="27" fillId="0" borderId="5" xfId="0" applyNumberFormat="1" applyFont="1" applyFill="1" applyBorder="1" applyAlignment="1">
      <alignment wrapText="1"/>
    </xf>
    <xf numFmtId="43" fontId="30" fillId="0" borderId="5" xfId="1" applyFont="1" applyFill="1" applyBorder="1" applyAlignment="1"/>
    <xf numFmtId="164" fontId="30" fillId="0" borderId="5" xfId="4" applyFont="1" applyFill="1" applyBorder="1" applyAlignment="1"/>
    <xf numFmtId="0" fontId="19" fillId="0" borderId="5" xfId="0" applyFont="1" applyFill="1" applyBorder="1" applyAlignment="1">
      <alignment wrapText="1"/>
    </xf>
    <xf numFmtId="164" fontId="26" fillId="0" borderId="5" xfId="4" applyFont="1" applyFill="1" applyBorder="1" applyAlignment="1"/>
    <xf numFmtId="0" fontId="32" fillId="0" borderId="5" xfId="0" applyFont="1" applyFill="1" applyBorder="1" applyAlignment="1">
      <alignment wrapText="1"/>
    </xf>
    <xf numFmtId="0" fontId="15" fillId="0" borderId="8" xfId="0" applyFont="1" applyFill="1" applyBorder="1" applyAlignment="1">
      <alignment vertical="center" wrapText="1"/>
    </xf>
    <xf numFmtId="0" fontId="15" fillId="0" borderId="8" xfId="0" applyFont="1" applyFill="1" applyBorder="1" applyAlignment="1">
      <alignment vertical="center"/>
    </xf>
    <xf numFmtId="0" fontId="15" fillId="0" borderId="8" xfId="0" applyFont="1" applyFill="1" applyBorder="1" applyAlignment="1">
      <alignment wrapText="1"/>
    </xf>
    <xf numFmtId="0" fontId="15" fillId="0" borderId="8" xfId="0" applyFont="1" applyFill="1" applyBorder="1" applyAlignment="1">
      <alignment horizontal="center" vertical="center" wrapText="1"/>
    </xf>
    <xf numFmtId="4" fontId="15" fillId="0" borderId="8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/>
    </xf>
    <xf numFmtId="0" fontId="10" fillId="0" borderId="0" xfId="0" applyFont="1" applyFill="1" applyBorder="1" applyAlignment="1"/>
    <xf numFmtId="14" fontId="16" fillId="0" borderId="0" xfId="0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4" fontId="14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0" fillId="0" borderId="0" xfId="0" applyFont="1" applyAlignment="1" applyProtection="1">
      <protection locked="0"/>
    </xf>
    <xf numFmtId="0" fontId="10" fillId="0" borderId="0" xfId="0" applyFont="1" applyAlignment="1" applyProtection="1">
      <alignment horizontal="center" vertical="center"/>
      <protection locked="0"/>
    </xf>
    <xf numFmtId="4" fontId="14" fillId="0" borderId="0" xfId="0" applyNumberFormat="1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6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4" fontId="14" fillId="0" borderId="0" xfId="0" applyNumberFormat="1" applyFont="1" applyAlignment="1" applyProtection="1">
      <alignment horizontal="right" vertical="center"/>
      <protection locked="0"/>
    </xf>
    <xf numFmtId="0" fontId="15" fillId="0" borderId="0" xfId="0" applyFont="1" applyAlignment="1" applyProtection="1">
      <alignment vertical="center"/>
      <protection locked="0"/>
    </xf>
    <xf numFmtId="4" fontId="14" fillId="0" borderId="0" xfId="0" applyNumberFormat="1" applyFont="1" applyAlignment="1">
      <alignment horizontal="right"/>
    </xf>
    <xf numFmtId="0" fontId="10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6" fillId="0" borderId="0" xfId="0" applyFont="1"/>
  </cellXfs>
  <cellStyles count="5">
    <cellStyle name="Currency 2" xfId="4"/>
    <cellStyle name="Millares" xfId="1" builtinId="3"/>
    <cellStyle name="Millares 2" xfId="2"/>
    <cellStyle name="Moneda 2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696479</xdr:colOff>
      <xdr:row>0</xdr:row>
      <xdr:rowOff>169644</xdr:rowOff>
    </xdr:from>
    <xdr:to>
      <xdr:col>2</xdr:col>
      <xdr:colOff>2026197</xdr:colOff>
      <xdr:row>2</xdr:row>
      <xdr:rowOff>283402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20479" y="169644"/>
          <a:ext cx="62893" cy="3995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838200</xdr:colOff>
          <xdr:row>0</xdr:row>
          <xdr:rowOff>0</xdr:rowOff>
        </xdr:from>
        <xdr:to>
          <xdr:col>5</xdr:col>
          <xdr:colOff>990600</xdr:colOff>
          <xdr:row>2</xdr:row>
          <xdr:rowOff>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xmlns="" id="{00000000-0008-0000-0600-00000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861163</xdr:colOff>
      <xdr:row>0</xdr:row>
      <xdr:rowOff>117430</xdr:rowOff>
    </xdr:from>
    <xdr:to>
      <xdr:col>1</xdr:col>
      <xdr:colOff>288862</xdr:colOff>
      <xdr:row>2</xdr:row>
      <xdr:rowOff>247909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5913" y="117430"/>
          <a:ext cx="284949" cy="4543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304800</xdr:colOff>
          <xdr:row>0</xdr:row>
          <xdr:rowOff>104775</xdr:rowOff>
        </xdr:from>
        <xdr:to>
          <xdr:col>2</xdr:col>
          <xdr:colOff>1343025</xdr:colOff>
          <xdr:row>2</xdr:row>
          <xdr:rowOff>342900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00000000-0008-0000-0500-000001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W117"/>
  <sheetViews>
    <sheetView topLeftCell="A112" workbookViewId="0">
      <selection sqref="A1:N117"/>
    </sheetView>
  </sheetViews>
  <sheetFormatPr baseColWidth="10" defaultRowHeight="15" x14ac:dyDescent="0.25"/>
  <cols>
    <col min="2" max="2" width="18.5703125" customWidth="1"/>
    <col min="3" max="3" width="32.7109375" customWidth="1"/>
    <col min="4" max="4" width="15.28515625" customWidth="1"/>
    <col min="5" max="5" width="6.42578125" customWidth="1"/>
    <col min="8" max="8" width="6.42578125" customWidth="1"/>
    <col min="9" max="9" width="6.140625" customWidth="1"/>
    <col min="10" max="10" width="15.7109375" customWidth="1"/>
    <col min="11" max="11" width="8.7109375" customWidth="1"/>
    <col min="12" max="12" width="24.85546875" customWidth="1"/>
    <col min="13" max="13" width="15.28515625" customWidth="1"/>
  </cols>
  <sheetData>
    <row r="1" spans="1:15" ht="18.75" x14ac:dyDescent="0.3">
      <c r="A1" s="168"/>
      <c r="B1" s="167"/>
      <c r="C1" s="166"/>
      <c r="D1" s="165"/>
      <c r="E1" s="36"/>
      <c r="F1" s="41"/>
      <c r="G1" s="40"/>
      <c r="H1" s="36"/>
      <c r="I1" s="36"/>
      <c r="J1" s="39"/>
      <c r="K1" s="38"/>
      <c r="L1" s="37"/>
      <c r="M1" s="36"/>
      <c r="N1" s="36"/>
    </row>
    <row r="2" spans="1:15" ht="18.75" x14ac:dyDescent="0.25">
      <c r="A2" s="161"/>
      <c r="B2" s="164"/>
      <c r="C2" s="32"/>
      <c r="D2" s="163"/>
      <c r="E2" s="29"/>
      <c r="F2" s="34"/>
      <c r="G2" s="33"/>
      <c r="H2" s="29"/>
      <c r="I2" s="29"/>
      <c r="J2" s="32"/>
      <c r="K2" s="31"/>
      <c r="L2" s="30"/>
      <c r="M2" s="29"/>
      <c r="N2" s="29"/>
    </row>
    <row r="3" spans="1:15" ht="22.5" x14ac:dyDescent="0.25">
      <c r="A3" s="162" t="s">
        <v>13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</row>
    <row r="4" spans="1:15" ht="22.5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6" spans="1:15" ht="18.75" x14ac:dyDescent="0.25">
      <c r="A6" s="161" t="s">
        <v>165</v>
      </c>
      <c r="B6" s="160"/>
      <c r="C6" s="159"/>
      <c r="D6" s="158"/>
      <c r="E6" s="29"/>
      <c r="F6" s="157"/>
      <c r="G6" s="29"/>
      <c r="H6" s="29"/>
      <c r="I6" s="29"/>
      <c r="J6" s="156"/>
      <c r="K6" s="155"/>
      <c r="L6" s="154"/>
      <c r="M6" s="153"/>
      <c r="N6" s="153"/>
    </row>
    <row r="7" spans="1:15" ht="18.75" x14ac:dyDescent="0.25">
      <c r="A7" s="161"/>
      <c r="B7" s="160"/>
      <c r="C7" s="159"/>
      <c r="D7" s="158"/>
      <c r="E7" s="29"/>
      <c r="F7" s="157"/>
      <c r="G7" s="29"/>
      <c r="H7" s="29"/>
      <c r="I7" s="29"/>
      <c r="J7" s="156"/>
      <c r="K7" s="155"/>
      <c r="L7" s="154"/>
      <c r="M7" s="153"/>
      <c r="N7" s="153"/>
    </row>
    <row r="8" spans="1:15" ht="18.75" x14ac:dyDescent="0.25">
      <c r="A8" s="152"/>
      <c r="B8" s="151" t="s">
        <v>164</v>
      </c>
      <c r="C8" s="150"/>
      <c r="D8" s="149"/>
      <c r="E8" s="142"/>
      <c r="F8" s="148"/>
      <c r="G8" s="147"/>
      <c r="H8" s="146"/>
      <c r="I8" s="146"/>
      <c r="J8" s="145"/>
      <c r="K8" s="144"/>
      <c r="L8" s="143"/>
      <c r="M8" s="142"/>
      <c r="N8" s="142"/>
    </row>
    <row r="9" spans="1:15" ht="39" x14ac:dyDescent="0.25">
      <c r="A9" s="138" t="s">
        <v>163</v>
      </c>
      <c r="B9" s="137" t="s">
        <v>162</v>
      </c>
      <c r="C9" s="137" t="s">
        <v>161</v>
      </c>
      <c r="D9" s="141" t="s">
        <v>160</v>
      </c>
      <c r="E9" s="137" t="s">
        <v>159</v>
      </c>
      <c r="F9" s="140" t="s">
        <v>158</v>
      </c>
      <c r="G9" s="137" t="s">
        <v>157</v>
      </c>
      <c r="H9" s="138" t="s">
        <v>156</v>
      </c>
      <c r="I9" s="137" t="s">
        <v>155</v>
      </c>
      <c r="J9" s="139" t="s">
        <v>154</v>
      </c>
      <c r="K9" s="137" t="s">
        <v>153</v>
      </c>
      <c r="L9" s="137" t="s">
        <v>152</v>
      </c>
      <c r="M9" s="138" t="s">
        <v>151</v>
      </c>
      <c r="N9" s="137" t="s">
        <v>150</v>
      </c>
      <c r="O9" s="70"/>
    </row>
    <row r="10" spans="1:15" ht="27.75" customHeight="1" x14ac:dyDescent="0.25">
      <c r="A10" s="91" t="s">
        <v>149</v>
      </c>
      <c r="B10" s="118" t="s">
        <v>140</v>
      </c>
      <c r="C10" s="118" t="s">
        <v>139</v>
      </c>
      <c r="D10" s="92">
        <v>94985.1</v>
      </c>
      <c r="E10" s="89" t="s">
        <v>24</v>
      </c>
      <c r="F10" s="88">
        <v>43822</v>
      </c>
      <c r="G10" s="87">
        <v>43822</v>
      </c>
      <c r="H10" s="89"/>
      <c r="I10" s="130"/>
      <c r="J10" s="92">
        <f>D10-H10</f>
        <v>94985.1</v>
      </c>
      <c r="K10" s="89" t="s">
        <v>113</v>
      </c>
      <c r="L10" s="129" t="s">
        <v>138</v>
      </c>
      <c r="M10" s="92">
        <v>94985.1</v>
      </c>
      <c r="N10" s="82" t="s">
        <v>26</v>
      </c>
      <c r="O10" s="70"/>
    </row>
    <row r="11" spans="1:15" ht="27.75" customHeight="1" x14ac:dyDescent="0.25">
      <c r="A11" s="91" t="s">
        <v>148</v>
      </c>
      <c r="B11" s="118" t="s">
        <v>140</v>
      </c>
      <c r="C11" s="118" t="s">
        <v>139</v>
      </c>
      <c r="D11" s="92">
        <v>250974.9</v>
      </c>
      <c r="E11" s="89" t="s">
        <v>24</v>
      </c>
      <c r="F11" s="88">
        <v>43822</v>
      </c>
      <c r="G11" s="87">
        <v>43822</v>
      </c>
      <c r="H11" s="89"/>
      <c r="I11" s="130"/>
      <c r="J11" s="92">
        <f>D11-H11</f>
        <v>250974.9</v>
      </c>
      <c r="K11" s="89" t="s">
        <v>113</v>
      </c>
      <c r="L11" s="129" t="s">
        <v>138</v>
      </c>
      <c r="M11" s="92">
        <v>250974.9</v>
      </c>
      <c r="N11" s="82" t="s">
        <v>26</v>
      </c>
      <c r="O11" s="70"/>
    </row>
    <row r="12" spans="1:15" ht="27.75" customHeight="1" x14ac:dyDescent="0.25">
      <c r="A12" s="91" t="s">
        <v>147</v>
      </c>
      <c r="B12" s="118" t="s">
        <v>140</v>
      </c>
      <c r="C12" s="118" t="s">
        <v>139</v>
      </c>
      <c r="D12" s="92">
        <v>125047.8</v>
      </c>
      <c r="E12" s="89" t="s">
        <v>24</v>
      </c>
      <c r="F12" s="88">
        <v>43825</v>
      </c>
      <c r="G12" s="87">
        <v>43825</v>
      </c>
      <c r="H12" s="89"/>
      <c r="I12" s="130"/>
      <c r="J12" s="92">
        <f>D12-H12</f>
        <v>125047.8</v>
      </c>
      <c r="K12" s="89" t="s">
        <v>113</v>
      </c>
      <c r="L12" s="129" t="s">
        <v>138</v>
      </c>
      <c r="M12" s="92">
        <v>125047.8</v>
      </c>
      <c r="N12" s="82" t="s">
        <v>26</v>
      </c>
      <c r="O12" s="70"/>
    </row>
    <row r="13" spans="1:15" ht="27.75" customHeight="1" x14ac:dyDescent="0.25">
      <c r="A13" s="91" t="s">
        <v>146</v>
      </c>
      <c r="B13" s="118" t="s">
        <v>140</v>
      </c>
      <c r="C13" s="118" t="s">
        <v>139</v>
      </c>
      <c r="D13" s="92">
        <v>15598.98</v>
      </c>
      <c r="E13" s="89" t="s">
        <v>24</v>
      </c>
      <c r="F13" s="88">
        <v>43826</v>
      </c>
      <c r="G13" s="87">
        <v>43826</v>
      </c>
      <c r="H13" s="89"/>
      <c r="I13" s="130"/>
      <c r="J13" s="92">
        <f>D13-H13</f>
        <v>15598.98</v>
      </c>
      <c r="K13" s="89" t="s">
        <v>113</v>
      </c>
      <c r="L13" s="129" t="s">
        <v>138</v>
      </c>
      <c r="M13" s="92">
        <v>15598.98</v>
      </c>
      <c r="N13" s="82" t="s">
        <v>26</v>
      </c>
      <c r="O13" s="70"/>
    </row>
    <row r="14" spans="1:15" ht="27.75" customHeight="1" x14ac:dyDescent="0.25">
      <c r="A14" s="91" t="s">
        <v>145</v>
      </c>
      <c r="B14" s="118" t="s">
        <v>140</v>
      </c>
      <c r="C14" s="118" t="s">
        <v>139</v>
      </c>
      <c r="D14" s="92">
        <v>227642.18</v>
      </c>
      <c r="E14" s="89" t="s">
        <v>24</v>
      </c>
      <c r="F14" s="88">
        <v>43850</v>
      </c>
      <c r="G14" s="87">
        <v>43850</v>
      </c>
      <c r="H14" s="89"/>
      <c r="I14" s="130"/>
      <c r="J14" s="92">
        <f>D14-H14</f>
        <v>227642.18</v>
      </c>
      <c r="K14" s="89" t="s">
        <v>113</v>
      </c>
      <c r="L14" s="129" t="s">
        <v>138</v>
      </c>
      <c r="M14" s="92">
        <v>227642.18</v>
      </c>
      <c r="N14" s="82" t="s">
        <v>26</v>
      </c>
      <c r="O14" s="70"/>
    </row>
    <row r="15" spans="1:15" ht="27.75" customHeight="1" x14ac:dyDescent="0.25">
      <c r="A15" s="91" t="s">
        <v>144</v>
      </c>
      <c r="B15" s="118" t="s">
        <v>140</v>
      </c>
      <c r="C15" s="118" t="s">
        <v>139</v>
      </c>
      <c r="D15" s="92">
        <v>81717.3</v>
      </c>
      <c r="E15" s="89" t="s">
        <v>24</v>
      </c>
      <c r="F15" s="88">
        <v>43850</v>
      </c>
      <c r="G15" s="87">
        <v>43850</v>
      </c>
      <c r="H15" s="89"/>
      <c r="I15" s="130"/>
      <c r="J15" s="92">
        <f>D15-H15</f>
        <v>81717.3</v>
      </c>
      <c r="K15" s="89" t="s">
        <v>113</v>
      </c>
      <c r="L15" s="129" t="s">
        <v>138</v>
      </c>
      <c r="M15" s="92">
        <v>81717.3</v>
      </c>
      <c r="N15" s="82" t="s">
        <v>26</v>
      </c>
      <c r="O15" s="70"/>
    </row>
    <row r="16" spans="1:15" ht="27.75" customHeight="1" x14ac:dyDescent="0.25">
      <c r="A16" s="91" t="s">
        <v>143</v>
      </c>
      <c r="B16" s="118" t="s">
        <v>140</v>
      </c>
      <c r="C16" s="118" t="s">
        <v>139</v>
      </c>
      <c r="D16" s="92">
        <v>332692.2</v>
      </c>
      <c r="E16" s="89" t="s">
        <v>24</v>
      </c>
      <c r="F16" s="88">
        <v>43881</v>
      </c>
      <c r="G16" s="87">
        <v>43881</v>
      </c>
      <c r="H16" s="89"/>
      <c r="I16" s="130"/>
      <c r="J16" s="92">
        <f>D16-H16</f>
        <v>332692.2</v>
      </c>
      <c r="K16" s="89" t="s">
        <v>113</v>
      </c>
      <c r="L16" s="129" t="s">
        <v>138</v>
      </c>
      <c r="M16" s="92">
        <v>332692.2</v>
      </c>
      <c r="N16" s="82" t="s">
        <v>26</v>
      </c>
      <c r="O16" s="70"/>
    </row>
    <row r="17" spans="1:15" ht="25.5" customHeight="1" x14ac:dyDescent="0.25">
      <c r="A17" s="91" t="s">
        <v>142</v>
      </c>
      <c r="B17" s="118" t="s">
        <v>140</v>
      </c>
      <c r="C17" s="118" t="s">
        <v>139</v>
      </c>
      <c r="D17" s="92">
        <v>77994.899999999994</v>
      </c>
      <c r="E17" s="89" t="s">
        <v>24</v>
      </c>
      <c r="F17" s="88">
        <v>43882</v>
      </c>
      <c r="G17" s="87">
        <v>43882</v>
      </c>
      <c r="H17" s="89"/>
      <c r="I17" s="130"/>
      <c r="J17" s="92">
        <f>D17-H17</f>
        <v>77994.899999999994</v>
      </c>
      <c r="K17" s="89" t="s">
        <v>113</v>
      </c>
      <c r="L17" s="129" t="s">
        <v>138</v>
      </c>
      <c r="M17" s="92">
        <v>77994.899999999994</v>
      </c>
      <c r="N17" s="82" t="s">
        <v>26</v>
      </c>
      <c r="O17" s="70"/>
    </row>
    <row r="18" spans="1:15" ht="21.75" customHeight="1" x14ac:dyDescent="0.25">
      <c r="A18" s="91" t="s">
        <v>141</v>
      </c>
      <c r="B18" s="118" t="s">
        <v>140</v>
      </c>
      <c r="C18" s="118" t="s">
        <v>139</v>
      </c>
      <c r="D18" s="92">
        <v>786642.44</v>
      </c>
      <c r="E18" s="89" t="s">
        <v>24</v>
      </c>
      <c r="F18" s="88">
        <v>44048</v>
      </c>
      <c r="G18" s="87">
        <v>44048</v>
      </c>
      <c r="H18" s="89"/>
      <c r="I18" s="130"/>
      <c r="J18" s="92">
        <f>D18-H18</f>
        <v>786642.44</v>
      </c>
      <c r="K18" s="89" t="s">
        <v>113</v>
      </c>
      <c r="L18" s="129" t="s">
        <v>138</v>
      </c>
      <c r="M18" s="92">
        <v>786642.44</v>
      </c>
      <c r="N18" s="82" t="s">
        <v>26</v>
      </c>
      <c r="O18" s="70"/>
    </row>
    <row r="19" spans="1:15" ht="21.75" customHeight="1" x14ac:dyDescent="0.25">
      <c r="A19" s="91"/>
      <c r="B19" s="118"/>
      <c r="C19" s="136" t="s">
        <v>25</v>
      </c>
      <c r="D19" s="83">
        <f>SUM(D10:D18)</f>
        <v>1993295.7999999998</v>
      </c>
      <c r="E19" s="115"/>
      <c r="F19" s="101"/>
      <c r="G19" s="100"/>
      <c r="H19" s="115"/>
      <c r="I19" s="135"/>
      <c r="J19" s="83">
        <f>SUM(J10:J18)</f>
        <v>1993295.7999999998</v>
      </c>
      <c r="K19" s="115"/>
      <c r="L19" s="134"/>
      <c r="M19" s="83">
        <f>SUM(M10:M18)</f>
        <v>1993295.7999999998</v>
      </c>
      <c r="N19" s="82" t="s">
        <v>26</v>
      </c>
      <c r="O19" s="70"/>
    </row>
    <row r="20" spans="1:15" ht="15.75" customHeight="1" x14ac:dyDescent="0.25">
      <c r="A20" s="91"/>
      <c r="B20" s="118"/>
      <c r="C20" s="118"/>
      <c r="D20" s="83"/>
      <c r="E20" s="115"/>
      <c r="F20" s="101"/>
      <c r="G20" s="100"/>
      <c r="H20" s="115"/>
      <c r="I20" s="135"/>
      <c r="J20" s="83"/>
      <c r="K20" s="115"/>
      <c r="L20" s="134"/>
      <c r="M20" s="83"/>
      <c r="N20" s="82" t="s">
        <v>26</v>
      </c>
      <c r="O20" s="70"/>
    </row>
    <row r="21" spans="1:15" s="127" customFormat="1" ht="24.75" customHeight="1" x14ac:dyDescent="0.25">
      <c r="A21" s="91" t="s">
        <v>137</v>
      </c>
      <c r="B21" s="118" t="s">
        <v>136</v>
      </c>
      <c r="C21" s="118" t="s">
        <v>135</v>
      </c>
      <c r="D21" s="92">
        <v>250000</v>
      </c>
      <c r="E21" s="89" t="s">
        <v>24</v>
      </c>
      <c r="F21" s="88">
        <v>44169</v>
      </c>
      <c r="G21" s="87">
        <v>44169</v>
      </c>
      <c r="H21" s="89"/>
      <c r="I21" s="130"/>
      <c r="J21" s="92">
        <f>D21-H21</f>
        <v>250000</v>
      </c>
      <c r="K21" s="89" t="s">
        <v>66</v>
      </c>
      <c r="L21" s="129" t="s">
        <v>123</v>
      </c>
      <c r="M21" s="92">
        <v>150000</v>
      </c>
      <c r="N21" s="82" t="s">
        <v>26</v>
      </c>
      <c r="O21" s="81"/>
    </row>
    <row r="22" spans="1:15" ht="21.75" customHeight="1" x14ac:dyDescent="0.25">
      <c r="A22" s="91" t="s">
        <v>137</v>
      </c>
      <c r="B22" s="118" t="s">
        <v>136</v>
      </c>
      <c r="C22" s="118" t="s">
        <v>135</v>
      </c>
      <c r="D22" s="92">
        <v>0</v>
      </c>
      <c r="E22" s="89" t="s">
        <v>24</v>
      </c>
      <c r="F22" s="88">
        <v>44169</v>
      </c>
      <c r="G22" s="87">
        <v>44169</v>
      </c>
      <c r="H22" s="89"/>
      <c r="I22" s="130"/>
      <c r="J22" s="92">
        <f>D22-H22</f>
        <v>0</v>
      </c>
      <c r="K22" s="89" t="s">
        <v>62</v>
      </c>
      <c r="L22" s="129" t="s">
        <v>61</v>
      </c>
      <c r="M22" s="92">
        <v>100000</v>
      </c>
      <c r="N22" s="82" t="s">
        <v>26</v>
      </c>
      <c r="O22" s="81"/>
    </row>
    <row r="23" spans="1:15" s="127" customFormat="1" ht="25.5" customHeight="1" x14ac:dyDescent="0.25">
      <c r="A23" s="91" t="s">
        <v>134</v>
      </c>
      <c r="B23" s="118" t="s">
        <v>118</v>
      </c>
      <c r="C23" s="118" t="s">
        <v>117</v>
      </c>
      <c r="D23" s="92">
        <v>250000</v>
      </c>
      <c r="E23" s="89" t="s">
        <v>24</v>
      </c>
      <c r="F23" s="88">
        <v>43809</v>
      </c>
      <c r="G23" s="87">
        <v>43809</v>
      </c>
      <c r="H23" s="89"/>
      <c r="I23" s="130"/>
      <c r="J23" s="92">
        <f>D23-H23</f>
        <v>250000</v>
      </c>
      <c r="K23" s="89" t="s">
        <v>66</v>
      </c>
      <c r="L23" s="129" t="s">
        <v>123</v>
      </c>
      <c r="M23" s="92">
        <v>150000</v>
      </c>
      <c r="N23" s="82" t="s">
        <v>26</v>
      </c>
      <c r="O23" s="81"/>
    </row>
    <row r="24" spans="1:15" ht="35.25" customHeight="1" x14ac:dyDescent="0.25">
      <c r="A24" s="91" t="s">
        <v>134</v>
      </c>
      <c r="B24" s="118" t="s">
        <v>118</v>
      </c>
      <c r="C24" s="118" t="s">
        <v>117</v>
      </c>
      <c r="D24" s="92">
        <v>0</v>
      </c>
      <c r="E24" s="89" t="s">
        <v>24</v>
      </c>
      <c r="F24" s="88">
        <v>43809</v>
      </c>
      <c r="G24" s="87">
        <v>43809</v>
      </c>
      <c r="H24" s="89"/>
      <c r="I24" s="130"/>
      <c r="J24" s="92">
        <f>D24-H24</f>
        <v>0</v>
      </c>
      <c r="K24" s="89" t="s">
        <v>62</v>
      </c>
      <c r="L24" s="129" t="s">
        <v>61</v>
      </c>
      <c r="M24" s="92">
        <v>100000</v>
      </c>
      <c r="N24" s="82" t="s">
        <v>26</v>
      </c>
      <c r="O24" s="81"/>
    </row>
    <row r="25" spans="1:15" s="127" customFormat="1" ht="27" customHeight="1" x14ac:dyDescent="0.25">
      <c r="A25" s="91" t="s">
        <v>133</v>
      </c>
      <c r="B25" s="118" t="s">
        <v>118</v>
      </c>
      <c r="C25" s="118" t="s">
        <v>117</v>
      </c>
      <c r="D25" s="92">
        <v>50000</v>
      </c>
      <c r="E25" s="89" t="s">
        <v>24</v>
      </c>
      <c r="F25" s="88">
        <v>43822</v>
      </c>
      <c r="G25" s="87">
        <v>43822</v>
      </c>
      <c r="H25" s="89"/>
      <c r="I25" s="130"/>
      <c r="J25" s="92">
        <f>D25-H25</f>
        <v>50000</v>
      </c>
      <c r="K25" s="89" t="s">
        <v>66</v>
      </c>
      <c r="L25" s="129" t="s">
        <v>123</v>
      </c>
      <c r="M25" s="92">
        <v>30000</v>
      </c>
      <c r="N25" s="82" t="s">
        <v>26</v>
      </c>
      <c r="O25" s="81"/>
    </row>
    <row r="26" spans="1:15" ht="27.75" customHeight="1" x14ac:dyDescent="0.25">
      <c r="A26" s="91" t="s">
        <v>133</v>
      </c>
      <c r="B26" s="118" t="s">
        <v>118</v>
      </c>
      <c r="C26" s="118" t="s">
        <v>117</v>
      </c>
      <c r="D26" s="92">
        <v>0</v>
      </c>
      <c r="E26" s="89" t="s">
        <v>24</v>
      </c>
      <c r="F26" s="88">
        <v>43822</v>
      </c>
      <c r="G26" s="87">
        <v>43822</v>
      </c>
      <c r="H26" s="89"/>
      <c r="I26" s="130"/>
      <c r="J26" s="92">
        <f>D26-H26</f>
        <v>0</v>
      </c>
      <c r="K26" s="89" t="s">
        <v>62</v>
      </c>
      <c r="L26" s="129" t="s">
        <v>61</v>
      </c>
      <c r="M26" s="92">
        <v>20000</v>
      </c>
      <c r="N26" s="82" t="s">
        <v>26</v>
      </c>
      <c r="O26" s="81"/>
    </row>
    <row r="27" spans="1:15" s="127" customFormat="1" ht="25.5" customHeight="1" x14ac:dyDescent="0.25">
      <c r="A27" s="91" t="s">
        <v>132</v>
      </c>
      <c r="B27" s="118" t="s">
        <v>118</v>
      </c>
      <c r="C27" s="118" t="s">
        <v>117</v>
      </c>
      <c r="D27" s="92">
        <v>200000</v>
      </c>
      <c r="E27" s="89" t="s">
        <v>24</v>
      </c>
      <c r="F27" s="88">
        <v>43822</v>
      </c>
      <c r="G27" s="87">
        <v>43822</v>
      </c>
      <c r="H27" s="89"/>
      <c r="I27" s="130"/>
      <c r="J27" s="92">
        <f>D27-H27</f>
        <v>200000</v>
      </c>
      <c r="K27" s="89" t="s">
        <v>66</v>
      </c>
      <c r="L27" s="129" t="s">
        <v>123</v>
      </c>
      <c r="M27" s="92">
        <v>125000</v>
      </c>
      <c r="N27" s="82" t="s">
        <v>26</v>
      </c>
      <c r="O27" s="81"/>
    </row>
    <row r="28" spans="1:15" ht="27.75" customHeight="1" x14ac:dyDescent="0.25">
      <c r="A28" s="91" t="s">
        <v>132</v>
      </c>
      <c r="B28" s="118" t="s">
        <v>118</v>
      </c>
      <c r="C28" s="118" t="s">
        <v>117</v>
      </c>
      <c r="D28" s="92">
        <v>0</v>
      </c>
      <c r="E28" s="89" t="s">
        <v>24</v>
      </c>
      <c r="F28" s="88">
        <v>43822</v>
      </c>
      <c r="G28" s="87">
        <v>43822</v>
      </c>
      <c r="H28" s="89"/>
      <c r="I28" s="130"/>
      <c r="J28" s="92">
        <f>D28-H28</f>
        <v>0</v>
      </c>
      <c r="K28" s="89" t="s">
        <v>62</v>
      </c>
      <c r="L28" s="129" t="s">
        <v>61</v>
      </c>
      <c r="M28" s="92">
        <v>75000</v>
      </c>
      <c r="N28" s="82" t="s">
        <v>26</v>
      </c>
      <c r="O28" s="81"/>
    </row>
    <row r="29" spans="1:15" s="127" customFormat="1" ht="27" customHeight="1" x14ac:dyDescent="0.25">
      <c r="A29" s="91" t="s">
        <v>131</v>
      </c>
      <c r="B29" s="118" t="s">
        <v>118</v>
      </c>
      <c r="C29" s="118" t="s">
        <v>117</v>
      </c>
      <c r="D29" s="92">
        <v>200000</v>
      </c>
      <c r="E29" s="89" t="s">
        <v>24</v>
      </c>
      <c r="F29" s="88">
        <v>43837</v>
      </c>
      <c r="G29" s="87">
        <v>43837</v>
      </c>
      <c r="H29" s="89"/>
      <c r="I29" s="130"/>
      <c r="J29" s="92">
        <f>D29-H29</f>
        <v>200000</v>
      </c>
      <c r="K29" s="89" t="s">
        <v>62</v>
      </c>
      <c r="L29" s="129" t="s">
        <v>61</v>
      </c>
      <c r="M29" s="92">
        <v>125000</v>
      </c>
      <c r="N29" s="82" t="s">
        <v>26</v>
      </c>
      <c r="O29" s="81"/>
    </row>
    <row r="30" spans="1:15" ht="24.75" customHeight="1" x14ac:dyDescent="0.25">
      <c r="A30" s="91" t="s">
        <v>131</v>
      </c>
      <c r="B30" s="118" t="s">
        <v>118</v>
      </c>
      <c r="C30" s="118" t="s">
        <v>117</v>
      </c>
      <c r="D30" s="92">
        <v>0</v>
      </c>
      <c r="E30" s="89" t="s">
        <v>24</v>
      </c>
      <c r="F30" s="88">
        <v>43837</v>
      </c>
      <c r="G30" s="87">
        <v>43837</v>
      </c>
      <c r="H30" s="89"/>
      <c r="I30" s="130"/>
      <c r="J30" s="92">
        <f>D30-H30</f>
        <v>0</v>
      </c>
      <c r="K30" s="89" t="s">
        <v>62</v>
      </c>
      <c r="L30" s="129" t="s">
        <v>61</v>
      </c>
      <c r="M30" s="92">
        <v>75000</v>
      </c>
      <c r="N30" s="82" t="s">
        <v>26</v>
      </c>
      <c r="O30" s="81"/>
    </row>
    <row r="31" spans="1:15" s="127" customFormat="1" ht="27.75" customHeight="1" x14ac:dyDescent="0.25">
      <c r="A31" s="91" t="s">
        <v>130</v>
      </c>
      <c r="B31" s="118" t="s">
        <v>118</v>
      </c>
      <c r="C31" s="118" t="s">
        <v>117</v>
      </c>
      <c r="D31" s="92">
        <v>250000</v>
      </c>
      <c r="E31" s="89" t="s">
        <v>24</v>
      </c>
      <c r="F31" s="88">
        <v>43843</v>
      </c>
      <c r="G31" s="87">
        <v>43843</v>
      </c>
      <c r="H31" s="89"/>
      <c r="I31" s="130"/>
      <c r="J31" s="92">
        <f>D31-H31</f>
        <v>250000</v>
      </c>
      <c r="K31" s="89" t="s">
        <v>66</v>
      </c>
      <c r="L31" s="129" t="s">
        <v>123</v>
      </c>
      <c r="M31" s="92">
        <v>150000</v>
      </c>
      <c r="N31" s="82" t="s">
        <v>26</v>
      </c>
      <c r="O31" s="81"/>
    </row>
    <row r="32" spans="1:15" ht="25.5" customHeight="1" x14ac:dyDescent="0.25">
      <c r="A32" s="91" t="s">
        <v>130</v>
      </c>
      <c r="B32" s="118" t="s">
        <v>118</v>
      </c>
      <c r="C32" s="118" t="s">
        <v>117</v>
      </c>
      <c r="D32" s="92">
        <v>0</v>
      </c>
      <c r="E32" s="89" t="s">
        <v>24</v>
      </c>
      <c r="F32" s="88">
        <v>43843</v>
      </c>
      <c r="G32" s="87">
        <v>43843</v>
      </c>
      <c r="H32" s="89"/>
      <c r="I32" s="130"/>
      <c r="J32" s="92">
        <f>D32-H32</f>
        <v>0</v>
      </c>
      <c r="K32" s="89" t="s">
        <v>62</v>
      </c>
      <c r="L32" s="129" t="s">
        <v>61</v>
      </c>
      <c r="M32" s="92">
        <v>100000</v>
      </c>
      <c r="N32" s="82" t="s">
        <v>26</v>
      </c>
      <c r="O32" s="81"/>
    </row>
    <row r="33" spans="1:47" s="127" customFormat="1" ht="27.75" customHeight="1" x14ac:dyDescent="0.25">
      <c r="A33" s="91" t="s">
        <v>129</v>
      </c>
      <c r="B33" s="118" t="s">
        <v>118</v>
      </c>
      <c r="C33" s="118" t="s">
        <v>117</v>
      </c>
      <c r="D33" s="92">
        <v>200000</v>
      </c>
      <c r="E33" s="89" t="s">
        <v>24</v>
      </c>
      <c r="F33" s="88">
        <v>43852</v>
      </c>
      <c r="G33" s="87">
        <v>43852</v>
      </c>
      <c r="H33" s="89"/>
      <c r="I33" s="130"/>
      <c r="J33" s="92">
        <f>D33-H33</f>
        <v>200000</v>
      </c>
      <c r="K33" s="89" t="s">
        <v>66</v>
      </c>
      <c r="L33" s="129" t="s">
        <v>123</v>
      </c>
      <c r="M33" s="92">
        <v>125000</v>
      </c>
      <c r="N33" s="82" t="s">
        <v>26</v>
      </c>
      <c r="O33" s="81"/>
    </row>
    <row r="34" spans="1:47" ht="27.75" customHeight="1" x14ac:dyDescent="0.25">
      <c r="A34" s="91" t="s">
        <v>129</v>
      </c>
      <c r="B34" s="118" t="s">
        <v>118</v>
      </c>
      <c r="C34" s="118" t="s">
        <v>117</v>
      </c>
      <c r="D34" s="92">
        <v>0</v>
      </c>
      <c r="E34" s="89" t="s">
        <v>24</v>
      </c>
      <c r="F34" s="88">
        <v>43852</v>
      </c>
      <c r="G34" s="87">
        <v>43852</v>
      </c>
      <c r="H34" s="89"/>
      <c r="I34" s="130"/>
      <c r="J34" s="92">
        <f>D34-H34</f>
        <v>0</v>
      </c>
      <c r="K34" s="89" t="s">
        <v>62</v>
      </c>
      <c r="L34" s="129" t="s">
        <v>61</v>
      </c>
      <c r="M34" s="92">
        <v>75000</v>
      </c>
      <c r="N34" s="82" t="s">
        <v>26</v>
      </c>
      <c r="O34" s="81"/>
    </row>
    <row r="35" spans="1:47" s="127" customFormat="1" ht="27.75" customHeight="1" x14ac:dyDescent="0.25">
      <c r="A35" s="91" t="s">
        <v>128</v>
      </c>
      <c r="B35" s="118" t="s">
        <v>118</v>
      </c>
      <c r="C35" s="118" t="s">
        <v>117</v>
      </c>
      <c r="D35" s="92">
        <v>200000</v>
      </c>
      <c r="E35" s="89" t="s">
        <v>24</v>
      </c>
      <c r="F35" s="88">
        <v>43857</v>
      </c>
      <c r="G35" s="87">
        <v>43857</v>
      </c>
      <c r="H35" s="89"/>
      <c r="I35" s="130"/>
      <c r="J35" s="92">
        <f>D35-H35</f>
        <v>200000</v>
      </c>
      <c r="K35" s="89" t="s">
        <v>66</v>
      </c>
      <c r="L35" s="129" t="s">
        <v>123</v>
      </c>
      <c r="M35" s="92">
        <v>125000</v>
      </c>
      <c r="N35" s="82" t="s">
        <v>26</v>
      </c>
      <c r="O35" s="81"/>
    </row>
    <row r="36" spans="1:47" ht="27.75" customHeight="1" x14ac:dyDescent="0.25">
      <c r="A36" s="91" t="s">
        <v>128</v>
      </c>
      <c r="B36" s="118" t="s">
        <v>118</v>
      </c>
      <c r="C36" s="118" t="s">
        <v>117</v>
      </c>
      <c r="D36" s="92">
        <v>0</v>
      </c>
      <c r="E36" s="89" t="s">
        <v>24</v>
      </c>
      <c r="F36" s="88">
        <v>43857</v>
      </c>
      <c r="G36" s="87">
        <v>43857</v>
      </c>
      <c r="H36" s="89"/>
      <c r="I36" s="130"/>
      <c r="J36" s="92">
        <f>D36-H36</f>
        <v>0</v>
      </c>
      <c r="K36" s="89" t="s">
        <v>62</v>
      </c>
      <c r="L36" s="129" t="s">
        <v>61</v>
      </c>
      <c r="M36" s="92">
        <v>75000</v>
      </c>
      <c r="N36" s="82" t="s">
        <v>26</v>
      </c>
      <c r="O36" s="81"/>
    </row>
    <row r="37" spans="1:47" s="127" customFormat="1" ht="27.75" customHeight="1" x14ac:dyDescent="0.25">
      <c r="A37" s="91" t="s">
        <v>127</v>
      </c>
      <c r="B37" s="118" t="s">
        <v>118</v>
      </c>
      <c r="C37" s="118" t="s">
        <v>117</v>
      </c>
      <c r="D37" s="92">
        <v>200000</v>
      </c>
      <c r="E37" s="89" t="s">
        <v>24</v>
      </c>
      <c r="F37" s="88">
        <v>43864</v>
      </c>
      <c r="G37" s="87">
        <v>43864</v>
      </c>
      <c r="H37" s="89"/>
      <c r="I37" s="130"/>
      <c r="J37" s="92">
        <f>D37-H37</f>
        <v>200000</v>
      </c>
      <c r="K37" s="89" t="s">
        <v>62</v>
      </c>
      <c r="L37" s="129" t="s">
        <v>123</v>
      </c>
      <c r="M37" s="92">
        <v>135000</v>
      </c>
      <c r="N37" s="82" t="s">
        <v>26</v>
      </c>
      <c r="O37" s="81"/>
    </row>
    <row r="38" spans="1:47" ht="27.75" customHeight="1" x14ac:dyDescent="0.25">
      <c r="A38" s="91" t="s">
        <v>127</v>
      </c>
      <c r="B38" s="118" t="s">
        <v>118</v>
      </c>
      <c r="C38" s="118" t="s">
        <v>117</v>
      </c>
      <c r="D38" s="92">
        <v>0</v>
      </c>
      <c r="E38" s="89" t="s">
        <v>24</v>
      </c>
      <c r="F38" s="88">
        <v>43864</v>
      </c>
      <c r="G38" s="87">
        <v>43864</v>
      </c>
      <c r="H38" s="89"/>
      <c r="I38" s="130"/>
      <c r="J38" s="92">
        <f>D38-H38</f>
        <v>0</v>
      </c>
      <c r="K38" s="89" t="s">
        <v>62</v>
      </c>
      <c r="L38" s="129" t="s">
        <v>61</v>
      </c>
      <c r="M38" s="92">
        <v>65000</v>
      </c>
      <c r="N38" s="82" t="s">
        <v>26</v>
      </c>
      <c r="O38" s="81"/>
    </row>
    <row r="39" spans="1:47" s="127" customFormat="1" ht="21.75" customHeight="1" x14ac:dyDescent="0.25">
      <c r="A39" s="91" t="s">
        <v>126</v>
      </c>
      <c r="B39" s="118" t="s">
        <v>118</v>
      </c>
      <c r="C39" s="118" t="s">
        <v>117</v>
      </c>
      <c r="D39" s="92">
        <v>200000</v>
      </c>
      <c r="E39" s="89" t="s">
        <v>24</v>
      </c>
      <c r="F39" s="88">
        <v>43871</v>
      </c>
      <c r="G39" s="87">
        <v>43871</v>
      </c>
      <c r="H39" s="89"/>
      <c r="I39" s="130"/>
      <c r="J39" s="92">
        <f>D39-H39</f>
        <v>200000</v>
      </c>
      <c r="K39" s="89" t="s">
        <v>62</v>
      </c>
      <c r="L39" s="111" t="s">
        <v>123</v>
      </c>
      <c r="M39" s="92">
        <v>135000</v>
      </c>
      <c r="N39" s="82" t="s">
        <v>26</v>
      </c>
      <c r="O39" s="81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0"/>
      <c r="AS39" s="80"/>
      <c r="AT39" s="80"/>
      <c r="AU39" s="80"/>
    </row>
    <row r="40" spans="1:47" ht="24.75" customHeight="1" x14ac:dyDescent="0.25">
      <c r="A40" s="91" t="s">
        <v>126</v>
      </c>
      <c r="B40" s="118" t="s">
        <v>118</v>
      </c>
      <c r="C40" s="118" t="s">
        <v>117</v>
      </c>
      <c r="D40" s="92">
        <v>0</v>
      </c>
      <c r="E40" s="89" t="s">
        <v>24</v>
      </c>
      <c r="F40" s="88">
        <v>43871</v>
      </c>
      <c r="G40" s="87">
        <v>43871</v>
      </c>
      <c r="H40" s="89"/>
      <c r="I40" s="130"/>
      <c r="J40" s="92">
        <f>D40-H40</f>
        <v>0</v>
      </c>
      <c r="K40" s="89" t="s">
        <v>62</v>
      </c>
      <c r="L40" s="111" t="s">
        <v>61</v>
      </c>
      <c r="M40" s="92">
        <v>65000</v>
      </c>
      <c r="N40" s="82" t="s">
        <v>26</v>
      </c>
      <c r="O40" s="81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0"/>
    </row>
    <row r="41" spans="1:47" s="127" customFormat="1" ht="26.25" customHeight="1" x14ac:dyDescent="0.25">
      <c r="A41" s="91" t="s">
        <v>125</v>
      </c>
      <c r="B41" s="131" t="s">
        <v>118</v>
      </c>
      <c r="C41" s="91" t="s">
        <v>117</v>
      </c>
      <c r="D41" s="92">
        <v>200000</v>
      </c>
      <c r="E41" s="89" t="s">
        <v>24</v>
      </c>
      <c r="F41" s="88">
        <v>43878</v>
      </c>
      <c r="G41" s="87">
        <v>43878</v>
      </c>
      <c r="H41" s="112"/>
      <c r="I41" s="133"/>
      <c r="J41" s="132">
        <f>D41-H41</f>
        <v>200000</v>
      </c>
      <c r="K41" s="112" t="s">
        <v>62</v>
      </c>
      <c r="L41" s="111" t="s">
        <v>123</v>
      </c>
      <c r="M41" s="92">
        <v>125000</v>
      </c>
      <c r="N41" s="82" t="s">
        <v>26</v>
      </c>
      <c r="O41" s="81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/>
    </row>
    <row r="42" spans="1:47" ht="26.25" customHeight="1" x14ac:dyDescent="0.25">
      <c r="A42" s="91" t="s">
        <v>125</v>
      </c>
      <c r="B42" s="131" t="s">
        <v>118</v>
      </c>
      <c r="C42" s="91" t="s">
        <v>117</v>
      </c>
      <c r="D42" s="92">
        <v>0</v>
      </c>
      <c r="E42" s="89" t="s">
        <v>24</v>
      </c>
      <c r="F42" s="88">
        <v>43878</v>
      </c>
      <c r="G42" s="87">
        <v>43878</v>
      </c>
      <c r="H42" s="112"/>
      <c r="I42" s="133"/>
      <c r="J42" s="132">
        <f>D42-H42</f>
        <v>0</v>
      </c>
      <c r="K42" s="112" t="s">
        <v>62</v>
      </c>
      <c r="L42" s="111" t="s">
        <v>61</v>
      </c>
      <c r="M42" s="92">
        <v>75000</v>
      </c>
      <c r="N42" s="82" t="s">
        <v>26</v>
      </c>
      <c r="O42" s="81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0"/>
      <c r="AR42" s="80"/>
      <c r="AS42" s="80"/>
      <c r="AT42" s="80"/>
      <c r="AU42" s="80"/>
    </row>
    <row r="43" spans="1:47" s="127" customFormat="1" ht="26.25" customHeight="1" x14ac:dyDescent="0.25">
      <c r="A43" s="91" t="s">
        <v>124</v>
      </c>
      <c r="B43" s="131" t="s">
        <v>118</v>
      </c>
      <c r="C43" s="91" t="s">
        <v>117</v>
      </c>
      <c r="D43" s="92">
        <v>200000</v>
      </c>
      <c r="E43" s="89" t="s">
        <v>24</v>
      </c>
      <c r="F43" s="88">
        <v>43882</v>
      </c>
      <c r="G43" s="87">
        <v>43882</v>
      </c>
      <c r="H43" s="112"/>
      <c r="I43" s="133"/>
      <c r="J43" s="132">
        <f>D43-H43</f>
        <v>200000</v>
      </c>
      <c r="K43" s="112" t="s">
        <v>62</v>
      </c>
      <c r="L43" s="111" t="s">
        <v>123</v>
      </c>
      <c r="M43" s="92">
        <v>125000</v>
      </c>
      <c r="N43" s="82" t="s">
        <v>26</v>
      </c>
      <c r="O43" s="81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80"/>
      <c r="AR43" s="80"/>
      <c r="AS43" s="80"/>
      <c r="AT43" s="80"/>
      <c r="AU43" s="80"/>
    </row>
    <row r="44" spans="1:47" ht="26.25" customHeight="1" x14ac:dyDescent="0.25">
      <c r="A44" s="91" t="s">
        <v>124</v>
      </c>
      <c r="B44" s="131" t="s">
        <v>118</v>
      </c>
      <c r="C44" s="91" t="s">
        <v>117</v>
      </c>
      <c r="D44" s="92">
        <v>0</v>
      </c>
      <c r="E44" s="89" t="s">
        <v>24</v>
      </c>
      <c r="F44" s="88">
        <v>43882</v>
      </c>
      <c r="G44" s="87">
        <v>43882</v>
      </c>
      <c r="H44" s="112"/>
      <c r="I44" s="133"/>
      <c r="J44" s="132">
        <f>D44-H44</f>
        <v>0</v>
      </c>
      <c r="K44" s="112" t="s">
        <v>62</v>
      </c>
      <c r="L44" s="111" t="s">
        <v>61</v>
      </c>
      <c r="M44" s="92">
        <v>75000</v>
      </c>
      <c r="N44" s="82" t="s">
        <v>26</v>
      </c>
      <c r="O44" s="81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</row>
    <row r="45" spans="1:47" s="127" customFormat="1" ht="26.25" customHeight="1" x14ac:dyDescent="0.25">
      <c r="A45" s="91" t="s">
        <v>122</v>
      </c>
      <c r="B45" s="131" t="s">
        <v>118</v>
      </c>
      <c r="C45" s="91" t="s">
        <v>117</v>
      </c>
      <c r="D45" s="92">
        <v>200000</v>
      </c>
      <c r="E45" s="89" t="s">
        <v>24</v>
      </c>
      <c r="F45" s="88">
        <v>43889</v>
      </c>
      <c r="G45" s="87">
        <v>43889</v>
      </c>
      <c r="H45" s="112"/>
      <c r="I45" s="133"/>
      <c r="J45" s="132">
        <f>D45-H45</f>
        <v>200000</v>
      </c>
      <c r="K45" s="112" t="s">
        <v>62</v>
      </c>
      <c r="L45" s="111" t="s">
        <v>123</v>
      </c>
      <c r="M45" s="92">
        <v>125000</v>
      </c>
      <c r="N45" s="82" t="s">
        <v>26</v>
      </c>
      <c r="O45" s="81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0"/>
      <c r="AU45" s="80"/>
    </row>
    <row r="46" spans="1:47" ht="26.25" customHeight="1" x14ac:dyDescent="0.25">
      <c r="A46" s="91" t="s">
        <v>122</v>
      </c>
      <c r="B46" s="131" t="s">
        <v>118</v>
      </c>
      <c r="C46" s="91" t="s">
        <v>117</v>
      </c>
      <c r="D46" s="92">
        <v>0</v>
      </c>
      <c r="E46" s="89" t="s">
        <v>24</v>
      </c>
      <c r="F46" s="88">
        <v>43889</v>
      </c>
      <c r="G46" s="87">
        <v>43889</v>
      </c>
      <c r="H46" s="112"/>
      <c r="I46" s="133"/>
      <c r="J46" s="132">
        <f>D46-H46</f>
        <v>0</v>
      </c>
      <c r="K46" s="112" t="s">
        <v>62</v>
      </c>
      <c r="L46" s="111" t="s">
        <v>61</v>
      </c>
      <c r="M46" s="92">
        <v>75000</v>
      </c>
      <c r="N46" s="82" t="s">
        <v>26</v>
      </c>
      <c r="O46" s="81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80"/>
      <c r="AO46" s="80"/>
      <c r="AP46" s="80"/>
      <c r="AQ46" s="80"/>
      <c r="AR46" s="80"/>
      <c r="AS46" s="80"/>
      <c r="AT46" s="80"/>
      <c r="AU46" s="80"/>
    </row>
    <row r="47" spans="1:47" s="127" customFormat="1" ht="26.25" customHeight="1" x14ac:dyDescent="0.25">
      <c r="A47" s="91" t="s">
        <v>121</v>
      </c>
      <c r="B47" s="131" t="s">
        <v>118</v>
      </c>
      <c r="C47" s="91" t="s">
        <v>117</v>
      </c>
      <c r="D47" s="92">
        <v>200000</v>
      </c>
      <c r="E47" s="89" t="s">
        <v>24</v>
      </c>
      <c r="F47" s="88">
        <v>43895</v>
      </c>
      <c r="G47" s="87">
        <v>43895</v>
      </c>
      <c r="H47" s="112"/>
      <c r="I47" s="133"/>
      <c r="J47" s="132">
        <f>D47-H47</f>
        <v>200000</v>
      </c>
      <c r="K47" s="112" t="s">
        <v>66</v>
      </c>
      <c r="L47" s="111" t="s">
        <v>65</v>
      </c>
      <c r="M47" s="92">
        <v>125000</v>
      </c>
      <c r="N47" s="82" t="s">
        <v>26</v>
      </c>
      <c r="O47" s="81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  <c r="AJ47" s="80"/>
      <c r="AK47" s="80"/>
      <c r="AL47" s="80"/>
      <c r="AM47" s="80"/>
      <c r="AN47" s="80"/>
      <c r="AO47" s="80"/>
      <c r="AP47" s="80"/>
      <c r="AQ47" s="80"/>
      <c r="AR47" s="80"/>
      <c r="AS47" s="80"/>
      <c r="AT47" s="80"/>
      <c r="AU47" s="80"/>
    </row>
    <row r="48" spans="1:47" ht="18" customHeight="1" x14ac:dyDescent="0.25">
      <c r="A48" s="91" t="s">
        <v>121</v>
      </c>
      <c r="B48" s="131" t="s">
        <v>118</v>
      </c>
      <c r="C48" s="91" t="s">
        <v>117</v>
      </c>
      <c r="D48" s="92">
        <v>0</v>
      </c>
      <c r="E48" s="89" t="s">
        <v>24</v>
      </c>
      <c r="F48" s="88">
        <v>43895</v>
      </c>
      <c r="G48" s="87">
        <v>43895</v>
      </c>
      <c r="H48" s="112"/>
      <c r="I48" s="133"/>
      <c r="J48" s="132">
        <f>D48-H48</f>
        <v>0</v>
      </c>
      <c r="K48" s="112" t="s">
        <v>62</v>
      </c>
      <c r="L48" s="111" t="s">
        <v>61</v>
      </c>
      <c r="M48" s="92">
        <v>75000</v>
      </c>
      <c r="N48" s="82" t="s">
        <v>26</v>
      </c>
      <c r="O48" s="81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  <c r="AJ48" s="80"/>
      <c r="AK48" s="80"/>
      <c r="AL48" s="80"/>
      <c r="AM48" s="80"/>
      <c r="AN48" s="80"/>
      <c r="AO48" s="80"/>
      <c r="AP48" s="80"/>
      <c r="AQ48" s="80"/>
      <c r="AR48" s="80"/>
      <c r="AS48" s="80"/>
      <c r="AT48" s="80"/>
      <c r="AU48" s="80"/>
    </row>
    <row r="49" spans="1:47" s="127" customFormat="1" ht="23.25" customHeight="1" x14ac:dyDescent="0.25">
      <c r="A49" s="91" t="s">
        <v>120</v>
      </c>
      <c r="B49" s="131" t="s">
        <v>118</v>
      </c>
      <c r="C49" s="118" t="s">
        <v>117</v>
      </c>
      <c r="D49" s="92">
        <v>200000</v>
      </c>
      <c r="E49" s="89" t="s">
        <v>24</v>
      </c>
      <c r="F49" s="88">
        <v>43902</v>
      </c>
      <c r="G49" s="87">
        <v>43902</v>
      </c>
      <c r="H49" s="89"/>
      <c r="I49" s="130"/>
      <c r="J49" s="92">
        <f>D49-H49</f>
        <v>200000</v>
      </c>
      <c r="K49" s="89" t="s">
        <v>66</v>
      </c>
      <c r="L49" s="111" t="s">
        <v>65</v>
      </c>
      <c r="M49" s="92">
        <v>125000</v>
      </c>
      <c r="N49" s="82" t="s">
        <v>26</v>
      </c>
      <c r="O49" s="81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  <c r="AJ49" s="80"/>
      <c r="AK49" s="80"/>
      <c r="AL49" s="80"/>
      <c r="AM49" s="80"/>
      <c r="AN49" s="80"/>
      <c r="AO49" s="80"/>
      <c r="AP49" s="80"/>
      <c r="AQ49" s="80"/>
      <c r="AR49" s="80"/>
      <c r="AS49" s="80"/>
      <c r="AT49" s="80"/>
      <c r="AU49" s="80"/>
    </row>
    <row r="50" spans="1:47" ht="27.75" customHeight="1" x14ac:dyDescent="0.25">
      <c r="A50" s="91" t="s">
        <v>120</v>
      </c>
      <c r="B50" s="131" t="s">
        <v>118</v>
      </c>
      <c r="C50" s="118" t="s">
        <v>117</v>
      </c>
      <c r="D50" s="92">
        <v>0</v>
      </c>
      <c r="E50" s="89" t="s">
        <v>24</v>
      </c>
      <c r="F50" s="88">
        <v>43902</v>
      </c>
      <c r="G50" s="87">
        <v>43902</v>
      </c>
      <c r="H50" s="112"/>
      <c r="I50" s="133"/>
      <c r="J50" s="132">
        <f>D50-H50</f>
        <v>0</v>
      </c>
      <c r="K50" s="112" t="s">
        <v>62</v>
      </c>
      <c r="L50" s="111" t="s">
        <v>61</v>
      </c>
      <c r="M50" s="92">
        <v>75000</v>
      </c>
      <c r="N50" s="82" t="s">
        <v>26</v>
      </c>
      <c r="O50" s="81"/>
    </row>
    <row r="51" spans="1:47" s="80" customFormat="1" ht="23.25" x14ac:dyDescent="0.25">
      <c r="A51" s="91" t="s">
        <v>119</v>
      </c>
      <c r="B51" s="131" t="s">
        <v>118</v>
      </c>
      <c r="C51" s="118" t="s">
        <v>117</v>
      </c>
      <c r="D51" s="92">
        <v>200000</v>
      </c>
      <c r="E51" s="89" t="s">
        <v>24</v>
      </c>
      <c r="F51" s="88">
        <v>43908</v>
      </c>
      <c r="G51" s="87">
        <v>43908</v>
      </c>
      <c r="H51" s="89"/>
      <c r="I51" s="130"/>
      <c r="J51" s="92">
        <f>D51-H51</f>
        <v>200000</v>
      </c>
      <c r="K51" s="89" t="s">
        <v>66</v>
      </c>
      <c r="L51" s="111" t="s">
        <v>65</v>
      </c>
      <c r="M51" s="92">
        <v>125000</v>
      </c>
      <c r="N51" s="82" t="s">
        <v>26</v>
      </c>
      <c r="O51" s="81"/>
    </row>
    <row r="52" spans="1:47" s="80" customFormat="1" ht="24" customHeight="1" x14ac:dyDescent="0.25">
      <c r="A52" s="91" t="s">
        <v>119</v>
      </c>
      <c r="B52" s="131" t="s">
        <v>118</v>
      </c>
      <c r="C52" s="118" t="s">
        <v>117</v>
      </c>
      <c r="D52" s="92">
        <v>0</v>
      </c>
      <c r="E52" s="89" t="s">
        <v>24</v>
      </c>
      <c r="F52" s="88">
        <v>43908</v>
      </c>
      <c r="G52" s="87">
        <v>43908</v>
      </c>
      <c r="H52" s="89"/>
      <c r="I52" s="130"/>
      <c r="J52" s="92">
        <f>D52-H52</f>
        <v>0</v>
      </c>
      <c r="K52" s="89" t="s">
        <v>62</v>
      </c>
      <c r="L52" s="129" t="s">
        <v>61</v>
      </c>
      <c r="M52" s="92">
        <v>75000</v>
      </c>
      <c r="N52" s="82" t="s">
        <v>26</v>
      </c>
      <c r="O52" s="81"/>
    </row>
    <row r="53" spans="1:47" ht="24" customHeight="1" x14ac:dyDescent="0.25">
      <c r="A53" s="91"/>
      <c r="B53" s="131"/>
      <c r="C53" s="118" t="s">
        <v>25</v>
      </c>
      <c r="D53" s="83">
        <f>SUM(D21:D52)</f>
        <v>3200000</v>
      </c>
      <c r="E53" s="89"/>
      <c r="F53" s="88"/>
      <c r="G53" s="87"/>
      <c r="H53" s="89"/>
      <c r="I53" s="130"/>
      <c r="J53" s="83">
        <f>SUM(J21:J52)</f>
        <v>3200000</v>
      </c>
      <c r="K53" s="89"/>
      <c r="L53" s="129"/>
      <c r="M53" s="83">
        <f>SUM(M21:M52)</f>
        <v>3200000</v>
      </c>
      <c r="N53" s="82" t="s">
        <v>26</v>
      </c>
      <c r="O53" s="81"/>
    </row>
    <row r="54" spans="1:47" ht="18.75" customHeight="1" x14ac:dyDescent="0.25">
      <c r="A54" s="91"/>
      <c r="B54" s="131"/>
      <c r="C54" s="118"/>
      <c r="D54" s="92"/>
      <c r="E54" s="89"/>
      <c r="F54" s="88"/>
      <c r="G54" s="87"/>
      <c r="H54" s="89"/>
      <c r="I54" s="130"/>
      <c r="J54" s="92"/>
      <c r="K54" s="89"/>
      <c r="L54" s="129"/>
      <c r="M54" s="92"/>
      <c r="N54" s="82" t="s">
        <v>26</v>
      </c>
      <c r="O54" s="81"/>
    </row>
    <row r="55" spans="1:47" s="80" customFormat="1" x14ac:dyDescent="0.25">
      <c r="A55" s="91" t="s">
        <v>116</v>
      </c>
      <c r="B55" s="118" t="s">
        <v>115</v>
      </c>
      <c r="C55" s="118" t="s">
        <v>114</v>
      </c>
      <c r="D55" s="92">
        <v>575570</v>
      </c>
      <c r="E55" s="89" t="s">
        <v>24</v>
      </c>
      <c r="F55" s="88" t="s">
        <v>69</v>
      </c>
      <c r="G55" s="87" t="s">
        <v>69</v>
      </c>
      <c r="H55" s="123"/>
      <c r="I55" s="123"/>
      <c r="J55" s="92">
        <v>575570</v>
      </c>
      <c r="K55" s="112" t="s">
        <v>113</v>
      </c>
      <c r="L55" s="111" t="s">
        <v>112</v>
      </c>
      <c r="M55" s="92">
        <v>575570</v>
      </c>
      <c r="N55" s="82" t="s">
        <v>26</v>
      </c>
      <c r="O55" s="81"/>
    </row>
    <row r="56" spans="1:47" s="128" customFormat="1" x14ac:dyDescent="0.25">
      <c r="A56" s="91"/>
      <c r="B56" s="118"/>
      <c r="C56" s="118" t="s">
        <v>25</v>
      </c>
      <c r="D56" s="83">
        <v>575570</v>
      </c>
      <c r="E56" s="89"/>
      <c r="F56" s="88"/>
      <c r="G56" s="87"/>
      <c r="H56" s="123"/>
      <c r="I56" s="123"/>
      <c r="J56" s="92">
        <f>SUM(J55)</f>
        <v>575570</v>
      </c>
      <c r="K56" s="112"/>
      <c r="L56" s="111"/>
      <c r="M56" s="83">
        <v>575570</v>
      </c>
      <c r="N56" s="82" t="s">
        <v>26</v>
      </c>
      <c r="O56" s="81"/>
    </row>
    <row r="57" spans="1:47" s="127" customFormat="1" x14ac:dyDescent="0.25">
      <c r="A57" s="91"/>
      <c r="B57" s="118"/>
      <c r="C57" s="118"/>
      <c r="D57" s="92"/>
      <c r="E57" s="89"/>
      <c r="F57" s="88"/>
      <c r="G57" s="87"/>
      <c r="H57" s="123"/>
      <c r="I57" s="123"/>
      <c r="J57" s="92"/>
      <c r="K57" s="122"/>
      <c r="L57" s="121"/>
      <c r="M57" s="92"/>
      <c r="N57" s="82" t="s">
        <v>26</v>
      </c>
      <c r="O57" s="81"/>
    </row>
    <row r="58" spans="1:47" s="80" customFormat="1" ht="23.25" x14ac:dyDescent="0.25">
      <c r="A58" s="91" t="s">
        <v>111</v>
      </c>
      <c r="B58" s="118" t="s">
        <v>109</v>
      </c>
      <c r="C58" s="118" t="s">
        <v>108</v>
      </c>
      <c r="D58" s="92">
        <v>7698.06</v>
      </c>
      <c r="E58" s="89" t="s">
        <v>24</v>
      </c>
      <c r="F58" s="88" t="s">
        <v>107</v>
      </c>
      <c r="G58" s="87" t="s">
        <v>107</v>
      </c>
      <c r="H58" s="86"/>
      <c r="I58" s="86"/>
      <c r="J58" s="92">
        <v>7698.06</v>
      </c>
      <c r="K58" s="98" t="s">
        <v>76</v>
      </c>
      <c r="L58" s="97" t="s">
        <v>75</v>
      </c>
      <c r="M58" s="92">
        <v>7698.06</v>
      </c>
      <c r="N58" s="82" t="s">
        <v>26</v>
      </c>
      <c r="O58" s="81"/>
    </row>
    <row r="59" spans="1:47" s="80" customFormat="1" ht="23.25" x14ac:dyDescent="0.25">
      <c r="A59" s="91" t="s">
        <v>110</v>
      </c>
      <c r="B59" s="118" t="s">
        <v>109</v>
      </c>
      <c r="C59" s="118" t="s">
        <v>108</v>
      </c>
      <c r="D59" s="92">
        <v>3535.06</v>
      </c>
      <c r="E59" s="89" t="s">
        <v>24</v>
      </c>
      <c r="F59" s="88" t="s">
        <v>107</v>
      </c>
      <c r="G59" s="87" t="s">
        <v>107</v>
      </c>
      <c r="H59" s="86"/>
      <c r="I59" s="86"/>
      <c r="J59" s="92">
        <v>3535.06</v>
      </c>
      <c r="K59" s="98" t="s">
        <v>76</v>
      </c>
      <c r="L59" s="97" t="s">
        <v>75</v>
      </c>
      <c r="M59" s="92">
        <v>3535.06</v>
      </c>
      <c r="N59" s="82" t="s">
        <v>26</v>
      </c>
      <c r="O59" s="81"/>
    </row>
    <row r="60" spans="1:47" x14ac:dyDescent="0.25">
      <c r="A60" s="91"/>
      <c r="B60" s="118"/>
      <c r="C60" s="118" t="s">
        <v>25</v>
      </c>
      <c r="D60" s="83">
        <f>SUM(D58:D59)</f>
        <v>11233.12</v>
      </c>
      <c r="E60" s="115"/>
      <c r="F60" s="101"/>
      <c r="G60" s="100"/>
      <c r="H60" s="126"/>
      <c r="I60" s="126"/>
      <c r="J60" s="83">
        <f>SUM(J58:J59)</f>
        <v>11233.12</v>
      </c>
      <c r="K60" s="125"/>
      <c r="L60" s="124"/>
      <c r="M60" s="83">
        <f>SUM(M58:M59)</f>
        <v>11233.12</v>
      </c>
      <c r="N60" s="82" t="s">
        <v>26</v>
      </c>
      <c r="O60" s="81"/>
    </row>
    <row r="61" spans="1:47" x14ac:dyDescent="0.25">
      <c r="A61" s="91"/>
      <c r="B61" s="118"/>
      <c r="C61" s="118"/>
      <c r="D61" s="92"/>
      <c r="E61" s="89"/>
      <c r="F61" s="88"/>
      <c r="G61" s="87"/>
      <c r="H61" s="123"/>
      <c r="I61" s="123"/>
      <c r="J61" s="92"/>
      <c r="K61" s="122"/>
      <c r="L61" s="121"/>
      <c r="M61" s="92"/>
      <c r="N61" s="82" t="s">
        <v>26</v>
      </c>
      <c r="O61" s="81"/>
    </row>
    <row r="62" spans="1:47" ht="34.5" x14ac:dyDescent="0.25">
      <c r="A62" s="120" t="s">
        <v>106</v>
      </c>
      <c r="B62" s="90" t="s">
        <v>86</v>
      </c>
      <c r="C62" s="118" t="s">
        <v>105</v>
      </c>
      <c r="D62" s="119">
        <v>2500000</v>
      </c>
      <c r="E62" s="89" t="s">
        <v>24</v>
      </c>
      <c r="F62" s="88">
        <v>44532</v>
      </c>
      <c r="G62" s="88">
        <v>44532</v>
      </c>
      <c r="H62" s="86"/>
      <c r="I62" s="86"/>
      <c r="J62" s="92">
        <v>2500000</v>
      </c>
      <c r="K62" s="96" t="s">
        <v>91</v>
      </c>
      <c r="L62" s="95" t="s">
        <v>84</v>
      </c>
      <c r="M62" s="92">
        <v>2500000</v>
      </c>
      <c r="N62" s="82" t="s">
        <v>26</v>
      </c>
      <c r="O62" s="81"/>
    </row>
    <row r="63" spans="1:47" s="80" customFormat="1" ht="23.25" x14ac:dyDescent="0.25">
      <c r="A63" s="91" t="s">
        <v>104</v>
      </c>
      <c r="B63" s="90" t="s">
        <v>86</v>
      </c>
      <c r="C63" s="118" t="s">
        <v>95</v>
      </c>
      <c r="D63" s="92">
        <v>20000</v>
      </c>
      <c r="E63" s="89" t="s">
        <v>24</v>
      </c>
      <c r="F63" s="88">
        <v>44472</v>
      </c>
      <c r="G63" s="88">
        <v>44472</v>
      </c>
      <c r="H63" s="86"/>
      <c r="I63" s="86"/>
      <c r="J63" s="92">
        <v>20000</v>
      </c>
      <c r="K63" s="96" t="s">
        <v>94</v>
      </c>
      <c r="L63" s="95" t="s">
        <v>93</v>
      </c>
      <c r="M63" s="92">
        <v>20000</v>
      </c>
      <c r="N63" s="82" t="s">
        <v>26</v>
      </c>
      <c r="O63" s="81"/>
    </row>
    <row r="64" spans="1:47" s="80" customFormat="1" ht="23.25" x14ac:dyDescent="0.25">
      <c r="A64" s="91" t="s">
        <v>103</v>
      </c>
      <c r="B64" s="90" t="s">
        <v>86</v>
      </c>
      <c r="C64" s="96" t="s">
        <v>89</v>
      </c>
      <c r="D64" s="92">
        <v>254500</v>
      </c>
      <c r="E64" s="89" t="s">
        <v>24</v>
      </c>
      <c r="F64" s="88" t="s">
        <v>102</v>
      </c>
      <c r="G64" s="88" t="s">
        <v>102</v>
      </c>
      <c r="H64" s="117"/>
      <c r="I64" s="117"/>
      <c r="J64" s="92">
        <v>254500</v>
      </c>
      <c r="K64" s="96" t="s">
        <v>91</v>
      </c>
      <c r="L64" s="95" t="s">
        <v>84</v>
      </c>
      <c r="M64" s="92">
        <v>254500</v>
      </c>
      <c r="N64" s="82" t="s">
        <v>26</v>
      </c>
      <c r="O64" s="81"/>
    </row>
    <row r="65" spans="1:49" s="80" customFormat="1" ht="23.25" x14ac:dyDescent="0.25">
      <c r="A65" s="91" t="s">
        <v>101</v>
      </c>
      <c r="B65" s="90" t="s">
        <v>86</v>
      </c>
      <c r="C65" s="90" t="s">
        <v>95</v>
      </c>
      <c r="D65" s="92">
        <v>519000</v>
      </c>
      <c r="E65" s="89" t="s">
        <v>24</v>
      </c>
      <c r="F65" s="88" t="s">
        <v>99</v>
      </c>
      <c r="G65" s="88" t="s">
        <v>99</v>
      </c>
      <c r="H65" s="86"/>
      <c r="I65" s="86"/>
      <c r="J65" s="92">
        <v>519000</v>
      </c>
      <c r="K65" s="96" t="s">
        <v>94</v>
      </c>
      <c r="L65" s="95" t="s">
        <v>93</v>
      </c>
      <c r="M65" s="92">
        <v>519000</v>
      </c>
      <c r="N65" s="82" t="s">
        <v>26</v>
      </c>
      <c r="O65" s="81"/>
    </row>
    <row r="66" spans="1:49" s="80" customFormat="1" ht="23.25" x14ac:dyDescent="0.25">
      <c r="A66" s="91" t="s">
        <v>100</v>
      </c>
      <c r="B66" s="90" t="s">
        <v>86</v>
      </c>
      <c r="C66" s="90" t="s">
        <v>95</v>
      </c>
      <c r="D66" s="92">
        <v>299600</v>
      </c>
      <c r="E66" s="89" t="s">
        <v>24</v>
      </c>
      <c r="F66" s="88" t="s">
        <v>99</v>
      </c>
      <c r="G66" s="88" t="s">
        <v>99</v>
      </c>
      <c r="H66" s="86"/>
      <c r="I66" s="86"/>
      <c r="J66" s="92">
        <v>299600</v>
      </c>
      <c r="K66" s="96" t="s">
        <v>94</v>
      </c>
      <c r="L66" s="95" t="s">
        <v>93</v>
      </c>
      <c r="M66" s="92">
        <v>299600</v>
      </c>
      <c r="N66" s="82" t="s">
        <v>26</v>
      </c>
      <c r="O66" s="81"/>
    </row>
    <row r="67" spans="1:49" s="80" customFormat="1" ht="23.25" x14ac:dyDescent="0.25">
      <c r="A67" s="91" t="s">
        <v>98</v>
      </c>
      <c r="B67" s="90" t="s">
        <v>86</v>
      </c>
      <c r="C67" s="90" t="s">
        <v>95</v>
      </c>
      <c r="D67" s="92">
        <v>106500</v>
      </c>
      <c r="E67" s="89" t="s">
        <v>24</v>
      </c>
      <c r="F67" s="88" t="s">
        <v>97</v>
      </c>
      <c r="G67" s="88" t="s">
        <v>97</v>
      </c>
      <c r="H67" s="86"/>
      <c r="I67" s="86"/>
      <c r="J67" s="92">
        <v>106500</v>
      </c>
      <c r="K67" s="96" t="s">
        <v>94</v>
      </c>
      <c r="L67" s="95" t="s">
        <v>93</v>
      </c>
      <c r="M67" s="92">
        <v>106500</v>
      </c>
      <c r="N67" s="82" t="s">
        <v>26</v>
      </c>
      <c r="O67" s="81"/>
    </row>
    <row r="68" spans="1:49" s="80" customFormat="1" ht="23.25" x14ac:dyDescent="0.25">
      <c r="A68" s="91" t="s">
        <v>96</v>
      </c>
      <c r="B68" s="90" t="s">
        <v>86</v>
      </c>
      <c r="C68" s="90" t="s">
        <v>95</v>
      </c>
      <c r="D68" s="92">
        <v>137000</v>
      </c>
      <c r="E68" s="89" t="s">
        <v>24</v>
      </c>
      <c r="F68" s="88">
        <v>44412</v>
      </c>
      <c r="G68" s="88">
        <v>44412</v>
      </c>
      <c r="H68" s="86"/>
      <c r="I68" s="86"/>
      <c r="J68" s="92">
        <v>137000</v>
      </c>
      <c r="K68" s="96" t="s">
        <v>94</v>
      </c>
      <c r="L68" s="95" t="s">
        <v>93</v>
      </c>
      <c r="M68" s="92">
        <v>137000</v>
      </c>
      <c r="N68" s="82" t="s">
        <v>26</v>
      </c>
      <c r="O68" s="81"/>
    </row>
    <row r="69" spans="1:49" s="80" customFormat="1" ht="23.25" x14ac:dyDescent="0.25">
      <c r="A69" s="91" t="s">
        <v>92</v>
      </c>
      <c r="B69" s="90" t="s">
        <v>86</v>
      </c>
      <c r="C69" s="96" t="s">
        <v>89</v>
      </c>
      <c r="D69" s="92">
        <v>255000</v>
      </c>
      <c r="E69" s="89" t="s">
        <v>24</v>
      </c>
      <c r="F69" s="88" t="s">
        <v>88</v>
      </c>
      <c r="G69" s="88" t="s">
        <v>88</v>
      </c>
      <c r="H69" s="86"/>
      <c r="I69" s="86"/>
      <c r="J69" s="92">
        <v>255000</v>
      </c>
      <c r="K69" s="96" t="s">
        <v>91</v>
      </c>
      <c r="L69" s="95" t="s">
        <v>84</v>
      </c>
      <c r="M69" s="92">
        <v>255000</v>
      </c>
      <c r="N69" s="82" t="s">
        <v>26</v>
      </c>
      <c r="O69" s="81"/>
    </row>
    <row r="70" spans="1:49" s="80" customFormat="1" ht="23.25" x14ac:dyDescent="0.25">
      <c r="A70" s="91" t="s">
        <v>90</v>
      </c>
      <c r="B70" s="90" t="s">
        <v>86</v>
      </c>
      <c r="C70" s="96" t="s">
        <v>89</v>
      </c>
      <c r="D70" s="92">
        <v>300000</v>
      </c>
      <c r="E70" s="89" t="s">
        <v>24</v>
      </c>
      <c r="F70" s="88" t="s">
        <v>88</v>
      </c>
      <c r="G70" s="88" t="s">
        <v>88</v>
      </c>
      <c r="H70" s="86"/>
      <c r="I70" s="86"/>
      <c r="J70" s="92">
        <v>300000</v>
      </c>
      <c r="K70" s="96" t="s">
        <v>85</v>
      </c>
      <c r="L70" s="95" t="s">
        <v>84</v>
      </c>
      <c r="M70" s="92">
        <v>300000</v>
      </c>
      <c r="N70" s="82" t="s">
        <v>26</v>
      </c>
      <c r="O70" s="81"/>
    </row>
    <row r="71" spans="1:49" s="80" customFormat="1" ht="23.25" x14ac:dyDescent="0.25">
      <c r="A71" s="91" t="s">
        <v>87</v>
      </c>
      <c r="B71" s="90" t="s">
        <v>86</v>
      </c>
      <c r="C71" s="96"/>
      <c r="D71" s="92">
        <v>411000</v>
      </c>
      <c r="E71" s="89" t="s">
        <v>24</v>
      </c>
      <c r="F71" s="116">
        <v>44415</v>
      </c>
      <c r="G71" s="116">
        <v>44415</v>
      </c>
      <c r="H71" s="86"/>
      <c r="I71" s="86"/>
      <c r="J71" s="92">
        <v>411000</v>
      </c>
      <c r="K71" s="96" t="s">
        <v>85</v>
      </c>
      <c r="L71" s="95" t="s">
        <v>84</v>
      </c>
      <c r="M71" s="92">
        <v>411000</v>
      </c>
      <c r="N71" s="82" t="s">
        <v>26</v>
      </c>
      <c r="O71" s="81"/>
    </row>
    <row r="72" spans="1:49" s="80" customFormat="1" x14ac:dyDescent="0.25">
      <c r="A72" s="91"/>
      <c r="B72" s="90"/>
      <c r="C72" s="96" t="s">
        <v>25</v>
      </c>
      <c r="D72" s="83">
        <f>SUM(D62:D71)</f>
        <v>4802600</v>
      </c>
      <c r="E72" s="89"/>
      <c r="F72" s="88"/>
      <c r="G72" s="88"/>
      <c r="H72" s="86"/>
      <c r="I72" s="86"/>
      <c r="J72" s="83">
        <f>SUM(J62:J71)</f>
        <v>4802600</v>
      </c>
      <c r="K72" s="96"/>
      <c r="L72" s="95"/>
      <c r="M72" s="83">
        <f>SUM(M62:M71)</f>
        <v>4802600</v>
      </c>
      <c r="N72" s="82" t="s">
        <v>26</v>
      </c>
      <c r="O72" s="81"/>
    </row>
    <row r="73" spans="1:49" s="80" customFormat="1" ht="15.75" customHeight="1" x14ac:dyDescent="0.25">
      <c r="A73" s="91"/>
      <c r="B73" s="90"/>
      <c r="C73" s="96"/>
      <c r="D73" s="92"/>
      <c r="E73" s="89"/>
      <c r="F73" s="88"/>
      <c r="G73" s="88"/>
      <c r="H73" s="86"/>
      <c r="I73" s="86"/>
      <c r="J73" s="92"/>
      <c r="K73" s="96"/>
      <c r="L73" s="95"/>
      <c r="M73" s="92"/>
      <c r="N73" s="82" t="s">
        <v>26</v>
      </c>
      <c r="O73" s="81"/>
    </row>
    <row r="74" spans="1:49" s="80" customFormat="1" x14ac:dyDescent="0.25">
      <c r="A74" s="91" t="s">
        <v>83</v>
      </c>
      <c r="B74" s="90" t="s">
        <v>78</v>
      </c>
      <c r="C74" s="96" t="s">
        <v>77</v>
      </c>
      <c r="D74" s="92">
        <v>538885.04</v>
      </c>
      <c r="E74" s="89" t="s">
        <v>24</v>
      </c>
      <c r="F74" s="116">
        <v>44322</v>
      </c>
      <c r="G74" s="116">
        <v>44322</v>
      </c>
      <c r="H74" s="86"/>
      <c r="I74" s="86"/>
      <c r="J74" s="92">
        <v>538885.04</v>
      </c>
      <c r="K74" s="98" t="s">
        <v>76</v>
      </c>
      <c r="L74" s="97" t="s">
        <v>75</v>
      </c>
      <c r="M74" s="92">
        <v>538885.04</v>
      </c>
      <c r="N74" s="82" t="s">
        <v>26</v>
      </c>
      <c r="O74" s="81"/>
    </row>
    <row r="75" spans="1:49" s="80" customFormat="1" x14ac:dyDescent="0.25">
      <c r="A75" s="91" t="s">
        <v>82</v>
      </c>
      <c r="B75" s="90" t="s">
        <v>78</v>
      </c>
      <c r="C75" s="96" t="s">
        <v>77</v>
      </c>
      <c r="D75" s="92">
        <v>20204.59</v>
      </c>
      <c r="E75" s="89" t="s">
        <v>24</v>
      </c>
      <c r="F75" s="116">
        <v>44322</v>
      </c>
      <c r="G75" s="116">
        <v>44322</v>
      </c>
      <c r="H75" s="86"/>
      <c r="I75" s="86"/>
      <c r="J75" s="92">
        <v>20204.59</v>
      </c>
      <c r="K75" s="98" t="s">
        <v>76</v>
      </c>
      <c r="L75" s="97" t="s">
        <v>75</v>
      </c>
      <c r="M75" s="92">
        <v>20204.59</v>
      </c>
      <c r="N75" s="82" t="s">
        <v>26</v>
      </c>
      <c r="O75" s="81"/>
    </row>
    <row r="76" spans="1:49" s="80" customFormat="1" x14ac:dyDescent="0.25">
      <c r="A76" s="91" t="s">
        <v>81</v>
      </c>
      <c r="B76" s="90" t="s">
        <v>78</v>
      </c>
      <c r="C76" s="96" t="s">
        <v>77</v>
      </c>
      <c r="D76" s="92">
        <v>85113.69</v>
      </c>
      <c r="E76" s="89" t="s">
        <v>24</v>
      </c>
      <c r="F76" s="88" t="s">
        <v>80</v>
      </c>
      <c r="G76" s="88" t="s">
        <v>80</v>
      </c>
      <c r="H76" s="86"/>
      <c r="I76" s="86"/>
      <c r="J76" s="92">
        <v>85113.69</v>
      </c>
      <c r="K76" s="98" t="s">
        <v>76</v>
      </c>
      <c r="L76" s="97" t="s">
        <v>75</v>
      </c>
      <c r="M76" s="92">
        <v>85113.69</v>
      </c>
      <c r="N76" s="82" t="s">
        <v>26</v>
      </c>
      <c r="O76" s="81"/>
    </row>
    <row r="77" spans="1:49" s="80" customFormat="1" x14ac:dyDescent="0.25">
      <c r="A77" s="91" t="s">
        <v>79</v>
      </c>
      <c r="B77" s="90" t="s">
        <v>78</v>
      </c>
      <c r="C77" s="96" t="s">
        <v>77</v>
      </c>
      <c r="D77" s="92">
        <v>11570.37</v>
      </c>
      <c r="E77" s="89" t="s">
        <v>24</v>
      </c>
      <c r="F77" s="116">
        <v>44415</v>
      </c>
      <c r="G77" s="116">
        <v>44415</v>
      </c>
      <c r="H77" s="86"/>
      <c r="I77" s="86"/>
      <c r="J77" s="92">
        <v>11570.37</v>
      </c>
      <c r="K77" s="98" t="s">
        <v>76</v>
      </c>
      <c r="L77" s="97" t="s">
        <v>75</v>
      </c>
      <c r="M77" s="92">
        <v>11570.37</v>
      </c>
      <c r="N77" s="82" t="s">
        <v>26</v>
      </c>
      <c r="O77" s="81"/>
    </row>
    <row r="78" spans="1:49" s="80" customFormat="1" x14ac:dyDescent="0.25">
      <c r="A78" s="91"/>
      <c r="B78" s="90"/>
      <c r="C78" s="96" t="s">
        <v>25</v>
      </c>
      <c r="D78" s="83">
        <f>SUM(D74:D77)</f>
        <v>655773.69000000006</v>
      </c>
      <c r="E78" s="89"/>
      <c r="F78" s="88"/>
      <c r="G78" s="88"/>
      <c r="H78" s="86"/>
      <c r="I78" s="86"/>
      <c r="J78" s="92">
        <f>SUM(J74:J77)</f>
        <v>655773.69000000006</v>
      </c>
      <c r="K78" s="96"/>
      <c r="L78" s="95"/>
      <c r="M78" s="92">
        <f>SUM(M74:M77)</f>
        <v>655773.69000000006</v>
      </c>
      <c r="N78" s="82" t="s">
        <v>26</v>
      </c>
      <c r="O78" s="81"/>
    </row>
    <row r="79" spans="1:49" x14ac:dyDescent="0.25">
      <c r="A79" s="91"/>
      <c r="B79" s="90"/>
      <c r="D79" s="83"/>
      <c r="E79" s="115"/>
      <c r="F79" s="101"/>
      <c r="G79" s="101"/>
      <c r="H79" s="86"/>
      <c r="I79" s="86"/>
      <c r="J79" s="83"/>
      <c r="K79" s="104"/>
      <c r="L79" s="114"/>
      <c r="M79" s="83"/>
      <c r="N79" s="82" t="s">
        <v>26</v>
      </c>
      <c r="O79" s="81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  <c r="AJ79" s="80"/>
      <c r="AK79" s="80"/>
      <c r="AL79" s="80"/>
      <c r="AM79" s="80"/>
      <c r="AN79" s="80"/>
      <c r="AO79" s="80"/>
      <c r="AP79" s="80"/>
      <c r="AQ79" s="80"/>
      <c r="AR79" s="80"/>
      <c r="AS79" s="80"/>
      <c r="AT79" s="80"/>
      <c r="AU79" s="80"/>
      <c r="AV79" s="80"/>
      <c r="AW79" s="80"/>
    </row>
    <row r="80" spans="1:49" s="80" customFormat="1" ht="21" customHeight="1" x14ac:dyDescent="0.25">
      <c r="A80" s="91" t="s">
        <v>73</v>
      </c>
      <c r="B80" s="90" t="s">
        <v>68</v>
      </c>
      <c r="C80" s="90" t="s">
        <v>71</v>
      </c>
      <c r="D80" s="92">
        <v>470800</v>
      </c>
      <c r="E80" s="89" t="s">
        <v>24</v>
      </c>
      <c r="F80" s="88" t="s">
        <v>74</v>
      </c>
      <c r="G80" s="87" t="s">
        <v>74</v>
      </c>
      <c r="H80" s="86"/>
      <c r="I80" s="86"/>
      <c r="J80" s="92">
        <f>SUM(D80:I80)</f>
        <v>470800</v>
      </c>
      <c r="K80" s="112" t="s">
        <v>62</v>
      </c>
      <c r="L80" s="111" t="s">
        <v>61</v>
      </c>
      <c r="M80" s="113">
        <v>352800</v>
      </c>
      <c r="N80" s="82" t="s">
        <v>26</v>
      </c>
      <c r="O80" s="81"/>
    </row>
    <row r="81" spans="1:15" s="80" customFormat="1" ht="15.75" customHeight="1" x14ac:dyDescent="0.25">
      <c r="A81" s="91" t="s">
        <v>73</v>
      </c>
      <c r="B81" s="90"/>
      <c r="C81" s="90" t="s">
        <v>71</v>
      </c>
      <c r="D81" s="83"/>
      <c r="E81" s="89"/>
      <c r="F81" s="88"/>
      <c r="G81" s="87"/>
      <c r="H81" s="86"/>
      <c r="I81" s="86"/>
      <c r="J81" s="83"/>
      <c r="K81" s="89" t="s">
        <v>66</v>
      </c>
      <c r="L81" s="111" t="s">
        <v>65</v>
      </c>
      <c r="M81" s="113">
        <v>118000</v>
      </c>
      <c r="N81" s="82" t="s">
        <v>26</v>
      </c>
      <c r="O81" s="81"/>
    </row>
    <row r="82" spans="1:15" s="80" customFormat="1" ht="21" customHeight="1" x14ac:dyDescent="0.25">
      <c r="A82" s="91" t="s">
        <v>72</v>
      </c>
      <c r="B82" s="90" t="s">
        <v>68</v>
      </c>
      <c r="C82" s="90" t="s">
        <v>71</v>
      </c>
      <c r="D82" s="92">
        <v>1108402.1000000001</v>
      </c>
      <c r="E82" s="89" t="s">
        <v>24</v>
      </c>
      <c r="F82" s="88" t="s">
        <v>69</v>
      </c>
      <c r="G82" s="87" t="s">
        <v>69</v>
      </c>
      <c r="H82" s="86"/>
      <c r="I82" s="86"/>
      <c r="J82" s="92">
        <v>1108402.1000000001</v>
      </c>
      <c r="K82" s="89" t="s">
        <v>66</v>
      </c>
      <c r="L82" s="111" t="s">
        <v>65</v>
      </c>
      <c r="M82" s="113">
        <v>332520.63</v>
      </c>
      <c r="N82" s="82" t="s">
        <v>26</v>
      </c>
      <c r="O82" s="81"/>
    </row>
    <row r="83" spans="1:15" s="80" customFormat="1" ht="17.25" customHeight="1" x14ac:dyDescent="0.25">
      <c r="A83" s="91" t="s">
        <v>72</v>
      </c>
      <c r="B83" s="90"/>
      <c r="C83" s="90" t="s">
        <v>71</v>
      </c>
      <c r="D83" s="83" t="s">
        <v>70</v>
      </c>
      <c r="E83" s="89" t="s">
        <v>24</v>
      </c>
      <c r="F83" s="88" t="s">
        <v>69</v>
      </c>
      <c r="G83" s="88" t="s">
        <v>69</v>
      </c>
      <c r="H83" s="86"/>
      <c r="I83" s="86"/>
      <c r="J83" s="83"/>
      <c r="K83" s="112" t="s">
        <v>62</v>
      </c>
      <c r="L83" s="111" t="s">
        <v>61</v>
      </c>
      <c r="M83" s="109">
        <v>775881.47</v>
      </c>
      <c r="N83" s="82" t="s">
        <v>26</v>
      </c>
      <c r="O83" s="81"/>
    </row>
    <row r="84" spans="1:15" s="80" customFormat="1" ht="21" customHeight="1" x14ac:dyDescent="0.25">
      <c r="A84" s="91" t="s">
        <v>64</v>
      </c>
      <c r="B84" s="90" t="s">
        <v>68</v>
      </c>
      <c r="C84" s="90" t="s">
        <v>63</v>
      </c>
      <c r="D84" s="83">
        <v>800000</v>
      </c>
      <c r="E84" s="89" t="s">
        <v>24</v>
      </c>
      <c r="F84" s="88" t="s">
        <v>67</v>
      </c>
      <c r="G84" s="88" t="s">
        <v>67</v>
      </c>
      <c r="H84" s="86"/>
      <c r="I84" s="86"/>
      <c r="J84" s="83">
        <v>800000</v>
      </c>
      <c r="K84" s="89" t="s">
        <v>66</v>
      </c>
      <c r="L84" s="111" t="s">
        <v>65</v>
      </c>
      <c r="M84" s="109">
        <v>400000</v>
      </c>
      <c r="N84" s="82" t="s">
        <v>26</v>
      </c>
      <c r="O84" s="81"/>
    </row>
    <row r="85" spans="1:15" s="80" customFormat="1" ht="21" customHeight="1" x14ac:dyDescent="0.25">
      <c r="A85" s="91" t="s">
        <v>64</v>
      </c>
      <c r="B85" s="90"/>
      <c r="C85" s="90" t="s">
        <v>63</v>
      </c>
      <c r="D85" s="83"/>
      <c r="E85" s="89"/>
      <c r="F85" s="88"/>
      <c r="G85" s="88"/>
      <c r="H85" s="86"/>
      <c r="I85" s="86"/>
      <c r="J85" s="83"/>
      <c r="K85" s="112" t="s">
        <v>62</v>
      </c>
      <c r="L85" s="111" t="s">
        <v>61</v>
      </c>
      <c r="M85" s="109">
        <v>400000</v>
      </c>
      <c r="N85" s="82" t="s">
        <v>26</v>
      </c>
      <c r="O85" s="81"/>
    </row>
    <row r="86" spans="1:15" s="80" customFormat="1" ht="21" customHeight="1" x14ac:dyDescent="0.25">
      <c r="A86" s="91"/>
      <c r="B86" s="90"/>
      <c r="C86" s="90" t="s">
        <v>25</v>
      </c>
      <c r="D86" s="83">
        <f>SUM(D80:D85)</f>
        <v>2379202.1</v>
      </c>
      <c r="E86" s="89"/>
      <c r="F86" s="101"/>
      <c r="G86" s="100"/>
      <c r="H86" s="86"/>
      <c r="I86" s="86"/>
      <c r="J86" s="83">
        <f>SUM(J80:J85)</f>
        <v>2379202.1</v>
      </c>
      <c r="K86" s="110"/>
      <c r="L86" s="110"/>
      <c r="M86" s="109">
        <f>SUM(M80:M85)</f>
        <v>2379202.1</v>
      </c>
      <c r="N86" s="82" t="s">
        <v>26</v>
      </c>
      <c r="O86" s="81"/>
    </row>
    <row r="87" spans="1:15" s="80" customFormat="1" ht="19.5" customHeight="1" x14ac:dyDescent="0.25">
      <c r="A87" s="91"/>
      <c r="B87" s="90"/>
      <c r="C87" s="90"/>
      <c r="D87" s="83"/>
      <c r="E87" s="89"/>
      <c r="F87" s="101"/>
      <c r="G87" s="100"/>
      <c r="H87" s="86"/>
      <c r="I87" s="86"/>
      <c r="J87" s="83"/>
      <c r="K87" s="110"/>
      <c r="L87" s="110"/>
      <c r="M87" s="109"/>
      <c r="N87" s="82"/>
      <c r="O87" s="81"/>
    </row>
    <row r="88" spans="1:15" s="80" customFormat="1" ht="34.5" customHeight="1" x14ac:dyDescent="0.25">
      <c r="A88" s="91" t="s">
        <v>57</v>
      </c>
      <c r="B88" s="90" t="s">
        <v>60</v>
      </c>
      <c r="C88" s="84" t="s">
        <v>58</v>
      </c>
      <c r="D88" s="83">
        <v>435431.8</v>
      </c>
      <c r="E88" s="89" t="s">
        <v>24</v>
      </c>
      <c r="F88" s="101">
        <v>44354</v>
      </c>
      <c r="G88" s="101">
        <v>44354</v>
      </c>
      <c r="H88" s="86"/>
      <c r="I88" s="86"/>
      <c r="J88" s="92">
        <v>435431.8</v>
      </c>
      <c r="K88" s="94" t="s">
        <v>59</v>
      </c>
      <c r="L88" s="84" t="s">
        <v>58</v>
      </c>
      <c r="M88" s="109">
        <v>390273.2</v>
      </c>
      <c r="N88" s="82" t="s">
        <v>26</v>
      </c>
      <c r="O88" s="81"/>
    </row>
    <row r="89" spans="1:15" s="80" customFormat="1" ht="21" customHeight="1" x14ac:dyDescent="0.25">
      <c r="A89" s="91" t="s">
        <v>57</v>
      </c>
      <c r="B89" s="90"/>
      <c r="C89" s="90"/>
      <c r="D89" s="83"/>
      <c r="E89" s="89" t="s">
        <v>24</v>
      </c>
      <c r="F89" s="101"/>
      <c r="G89" s="100"/>
      <c r="H89" s="86"/>
      <c r="I89" s="86"/>
      <c r="J89" s="83"/>
      <c r="K89" s="94" t="s">
        <v>55</v>
      </c>
      <c r="L89" s="84" t="s">
        <v>54</v>
      </c>
      <c r="M89" s="109">
        <v>45158.6</v>
      </c>
      <c r="N89" s="82" t="s">
        <v>26</v>
      </c>
      <c r="O89" s="81"/>
    </row>
    <row r="90" spans="1:15" s="80" customFormat="1" ht="21" customHeight="1" x14ac:dyDescent="0.25">
      <c r="A90" s="91"/>
      <c r="B90" s="90"/>
      <c r="C90" s="90" t="s">
        <v>25</v>
      </c>
      <c r="D90" s="83">
        <f>SUM(D88:D89)</f>
        <v>435431.8</v>
      </c>
      <c r="E90" s="89"/>
      <c r="F90" s="101"/>
      <c r="G90" s="100"/>
      <c r="H90" s="86"/>
      <c r="I90" s="86"/>
      <c r="J90" s="83">
        <f>SUM(J88:J89)</f>
        <v>435431.8</v>
      </c>
      <c r="K90" s="108"/>
      <c r="L90" s="84"/>
      <c r="M90" s="107">
        <f>SUM(M88:M89)</f>
        <v>435431.8</v>
      </c>
      <c r="N90" s="82" t="s">
        <v>26</v>
      </c>
      <c r="O90" s="81"/>
    </row>
    <row r="91" spans="1:15" s="80" customFormat="1" ht="21" customHeight="1" x14ac:dyDescent="0.25">
      <c r="A91" s="91"/>
      <c r="B91" s="90"/>
      <c r="C91" s="90"/>
      <c r="D91" s="83"/>
      <c r="E91" s="89"/>
      <c r="F91" s="101"/>
      <c r="G91" s="100"/>
      <c r="H91" s="86"/>
      <c r="I91" s="86"/>
      <c r="J91" s="83"/>
      <c r="K91" s="108"/>
      <c r="L91" s="84"/>
      <c r="M91" s="107"/>
      <c r="N91" s="82" t="s">
        <v>26</v>
      </c>
      <c r="O91" s="81"/>
    </row>
    <row r="92" spans="1:15" s="80" customFormat="1" ht="21" customHeight="1" x14ac:dyDescent="0.25">
      <c r="A92" s="91" t="s">
        <v>53</v>
      </c>
      <c r="B92" s="90" t="s">
        <v>51</v>
      </c>
      <c r="C92" s="90" t="s">
        <v>52</v>
      </c>
      <c r="D92" s="83">
        <v>118476.72</v>
      </c>
      <c r="E92" s="89" t="s">
        <v>24</v>
      </c>
      <c r="F92" s="101" t="s">
        <v>56</v>
      </c>
      <c r="G92" s="100" t="s">
        <v>56</v>
      </c>
      <c r="H92" s="86"/>
      <c r="I92" s="86"/>
      <c r="J92" s="83">
        <v>118476.72</v>
      </c>
      <c r="K92" s="94" t="s">
        <v>55</v>
      </c>
      <c r="L92" s="84" t="s">
        <v>54</v>
      </c>
      <c r="M92" s="106">
        <v>51570.720000000001</v>
      </c>
      <c r="N92" s="82" t="s">
        <v>26</v>
      </c>
      <c r="O92" s="81"/>
    </row>
    <row r="93" spans="1:15" s="80" customFormat="1" ht="21" customHeight="1" x14ac:dyDescent="0.25">
      <c r="A93" s="91" t="s">
        <v>53</v>
      </c>
      <c r="B93" s="90"/>
      <c r="C93" s="90" t="s">
        <v>52</v>
      </c>
      <c r="D93" s="83"/>
      <c r="E93" s="89" t="s">
        <v>24</v>
      </c>
      <c r="F93" s="101"/>
      <c r="G93" s="100"/>
      <c r="H93" s="86"/>
      <c r="I93" s="86"/>
      <c r="J93" s="83"/>
      <c r="K93" s="98" t="s">
        <v>45</v>
      </c>
      <c r="L93" s="97" t="s">
        <v>44</v>
      </c>
      <c r="M93" s="106">
        <v>66906</v>
      </c>
      <c r="N93" s="82" t="s">
        <v>26</v>
      </c>
      <c r="O93" s="81"/>
    </row>
    <row r="94" spans="1:15" s="80" customFormat="1" ht="21" customHeight="1" x14ac:dyDescent="0.25">
      <c r="A94" s="91"/>
      <c r="B94" s="90"/>
      <c r="C94" s="90" t="s">
        <v>25</v>
      </c>
      <c r="D94" s="83">
        <f>SUM(D92:D93)</f>
        <v>118476.72</v>
      </c>
      <c r="E94" s="89"/>
      <c r="F94" s="101"/>
      <c r="G94" s="100"/>
      <c r="H94" s="86"/>
      <c r="I94" s="86"/>
      <c r="J94" s="83">
        <f>SUM(J92:J93)</f>
        <v>118476.72</v>
      </c>
      <c r="K94" s="104"/>
      <c r="L94" s="103"/>
      <c r="M94" s="105">
        <f>SUM(M92:M93)</f>
        <v>118476.72</v>
      </c>
      <c r="N94" s="82" t="s">
        <v>26</v>
      </c>
      <c r="O94" s="81"/>
    </row>
    <row r="95" spans="1:15" s="80" customFormat="1" ht="13.5" customHeight="1" x14ac:dyDescent="0.25">
      <c r="A95" s="91"/>
      <c r="B95" s="90"/>
      <c r="C95" s="90"/>
      <c r="D95" s="83"/>
      <c r="E95" s="89"/>
      <c r="F95" s="101"/>
      <c r="G95" s="100"/>
      <c r="H95" s="86"/>
      <c r="I95" s="86"/>
      <c r="J95" s="83"/>
      <c r="K95" s="104"/>
      <c r="L95" s="103"/>
      <c r="M95" s="102"/>
      <c r="N95" s="82" t="s">
        <v>26</v>
      </c>
      <c r="O95" s="81"/>
    </row>
    <row r="96" spans="1:15" s="80" customFormat="1" ht="25.5" customHeight="1" x14ac:dyDescent="0.25">
      <c r="A96" s="91" t="s">
        <v>48</v>
      </c>
      <c r="B96" s="90" t="s">
        <v>51</v>
      </c>
      <c r="C96" s="90" t="s">
        <v>50</v>
      </c>
      <c r="D96" s="83">
        <v>42480</v>
      </c>
      <c r="E96" s="89" t="s">
        <v>24</v>
      </c>
      <c r="F96" s="101" t="s">
        <v>49</v>
      </c>
      <c r="G96" s="100" t="s">
        <v>49</v>
      </c>
      <c r="H96" s="86"/>
      <c r="I96" s="86"/>
      <c r="J96" s="83">
        <v>42480</v>
      </c>
      <c r="K96" s="98" t="s">
        <v>45</v>
      </c>
      <c r="L96" s="97" t="s">
        <v>44</v>
      </c>
      <c r="M96" s="99">
        <v>42480</v>
      </c>
      <c r="N96" s="82" t="s">
        <v>26</v>
      </c>
      <c r="O96" s="81"/>
    </row>
    <row r="97" spans="1:15" x14ac:dyDescent="0.25">
      <c r="A97" s="91" t="s">
        <v>48</v>
      </c>
      <c r="B97" s="90"/>
      <c r="C97" s="90" t="s">
        <v>25</v>
      </c>
      <c r="D97" s="83">
        <f>SUM(D96)</f>
        <v>42480</v>
      </c>
      <c r="E97" s="89" t="s">
        <v>24</v>
      </c>
      <c r="F97" s="88"/>
      <c r="G97" s="87"/>
      <c r="H97" s="86"/>
      <c r="I97" s="86"/>
      <c r="J97" s="83">
        <v>42480</v>
      </c>
      <c r="K97" s="96"/>
      <c r="L97" s="95"/>
      <c r="M97" s="92">
        <f>SUM(M96)</f>
        <v>42480</v>
      </c>
      <c r="N97" s="82" t="s">
        <v>26</v>
      </c>
      <c r="O97" s="81"/>
    </row>
    <row r="98" spans="1:15" x14ac:dyDescent="0.25">
      <c r="A98" s="91"/>
      <c r="B98" s="90"/>
      <c r="C98" s="90"/>
      <c r="D98" s="83"/>
      <c r="E98" s="89"/>
      <c r="F98" s="88"/>
      <c r="G98" s="87"/>
      <c r="H98" s="86"/>
      <c r="I98" s="86"/>
      <c r="J98" s="83"/>
      <c r="K98" s="96"/>
      <c r="L98" s="95"/>
      <c r="M98" s="92"/>
      <c r="N98" s="82"/>
      <c r="O98" s="81"/>
    </row>
    <row r="99" spans="1:15" s="80" customFormat="1" ht="35.25" customHeight="1" x14ac:dyDescent="0.25">
      <c r="A99" s="91" t="s">
        <v>43</v>
      </c>
      <c r="B99" s="90" t="s">
        <v>47</v>
      </c>
      <c r="C99" s="90" t="s">
        <v>46</v>
      </c>
      <c r="D99" s="83">
        <v>64156.6</v>
      </c>
      <c r="E99" s="89" t="s">
        <v>24</v>
      </c>
      <c r="F99" s="88">
        <v>44446</v>
      </c>
      <c r="G99" s="87">
        <v>44446</v>
      </c>
      <c r="H99" s="86"/>
      <c r="I99" s="86"/>
      <c r="J99" s="83">
        <v>64156.6</v>
      </c>
      <c r="K99" s="98" t="s">
        <v>45</v>
      </c>
      <c r="L99" s="97" t="s">
        <v>44</v>
      </c>
      <c r="M99" s="92">
        <v>64156.6</v>
      </c>
      <c r="N99" s="82" t="s">
        <v>26</v>
      </c>
      <c r="O99" s="81"/>
    </row>
    <row r="100" spans="1:15" s="80" customFormat="1" x14ac:dyDescent="0.25">
      <c r="A100" s="91" t="s">
        <v>43</v>
      </c>
      <c r="B100" s="90"/>
      <c r="C100" s="90" t="s">
        <v>25</v>
      </c>
      <c r="D100" s="83">
        <f>SUM(D99)</f>
        <v>64156.6</v>
      </c>
      <c r="E100" s="89" t="s">
        <v>24</v>
      </c>
      <c r="F100" s="88"/>
      <c r="G100" s="87"/>
      <c r="H100" s="86"/>
      <c r="I100" s="86"/>
      <c r="J100" s="83">
        <f>SUM(J99)</f>
        <v>64156.6</v>
      </c>
      <c r="K100" s="96"/>
      <c r="L100" s="95"/>
      <c r="M100" s="92">
        <f>SUM(M99)</f>
        <v>64156.6</v>
      </c>
      <c r="N100" s="82" t="s">
        <v>26</v>
      </c>
      <c r="O100" s="81"/>
    </row>
    <row r="101" spans="1:15" s="80" customFormat="1" x14ac:dyDescent="0.25">
      <c r="A101" s="91"/>
      <c r="B101" s="90"/>
      <c r="C101" s="90"/>
      <c r="D101" s="83"/>
      <c r="E101" s="89"/>
      <c r="F101" s="88"/>
      <c r="G101" s="87"/>
      <c r="H101" s="86"/>
      <c r="I101" s="86"/>
      <c r="J101" s="83"/>
      <c r="K101" s="96"/>
      <c r="L101" s="95"/>
      <c r="M101" s="92"/>
      <c r="N101" s="82"/>
      <c r="O101" s="81"/>
    </row>
    <row r="102" spans="1:15" s="80" customFormat="1" ht="24" customHeight="1" x14ac:dyDescent="0.25">
      <c r="A102" s="91" t="s">
        <v>42</v>
      </c>
      <c r="B102" s="90" t="s">
        <v>41</v>
      </c>
      <c r="C102" s="90" t="s">
        <v>40</v>
      </c>
      <c r="D102" s="92">
        <v>234820</v>
      </c>
      <c r="E102" s="89" t="s">
        <v>24</v>
      </c>
      <c r="F102" s="88" t="s">
        <v>39</v>
      </c>
      <c r="G102" s="87" t="s">
        <v>39</v>
      </c>
      <c r="H102" s="86"/>
      <c r="I102" s="86"/>
      <c r="J102" s="92">
        <v>234820</v>
      </c>
      <c r="K102" s="85" t="s">
        <v>38</v>
      </c>
      <c r="L102" s="84" t="s">
        <v>37</v>
      </c>
      <c r="M102" s="83">
        <v>234820</v>
      </c>
      <c r="N102" s="82" t="s">
        <v>26</v>
      </c>
      <c r="O102" s="81"/>
    </row>
    <row r="103" spans="1:15" s="80" customFormat="1" ht="24" customHeight="1" x14ac:dyDescent="0.25">
      <c r="A103" s="91"/>
      <c r="B103" s="90"/>
      <c r="C103" s="90" t="s">
        <v>25</v>
      </c>
      <c r="D103" s="83">
        <v>234820</v>
      </c>
      <c r="E103" s="89" t="s">
        <v>24</v>
      </c>
      <c r="F103" s="88"/>
      <c r="G103" s="87"/>
      <c r="H103" s="86"/>
      <c r="I103" s="86"/>
      <c r="J103" s="83">
        <f>SUM(J102)</f>
        <v>234820</v>
      </c>
      <c r="K103" s="96"/>
      <c r="L103" s="95"/>
      <c r="M103" s="83">
        <f>SUM(M102)</f>
        <v>234820</v>
      </c>
      <c r="N103" s="82" t="s">
        <v>26</v>
      </c>
      <c r="O103" s="81"/>
    </row>
    <row r="104" spans="1:15" s="80" customFormat="1" ht="14.25" customHeight="1" x14ac:dyDescent="0.25">
      <c r="A104" s="91"/>
      <c r="B104" s="90"/>
      <c r="C104" s="90"/>
      <c r="D104" s="83"/>
      <c r="E104" s="89"/>
      <c r="F104" s="88"/>
      <c r="G104" s="87"/>
      <c r="H104" s="86"/>
      <c r="I104" s="86"/>
      <c r="J104" s="83"/>
      <c r="K104" s="96"/>
      <c r="L104" s="95"/>
      <c r="M104" s="83"/>
      <c r="N104" s="82"/>
      <c r="O104" s="81"/>
    </row>
    <row r="105" spans="1:15" s="80" customFormat="1" ht="24" customHeight="1" x14ac:dyDescent="0.25">
      <c r="A105" s="91" t="s">
        <v>36</v>
      </c>
      <c r="B105" s="90" t="s">
        <v>30</v>
      </c>
      <c r="C105" s="90" t="s">
        <v>29</v>
      </c>
      <c r="D105" s="92">
        <v>1237014.3799999999</v>
      </c>
      <c r="E105" s="89" t="s">
        <v>24</v>
      </c>
      <c r="F105" s="88" t="s">
        <v>32</v>
      </c>
      <c r="G105" s="87" t="s">
        <v>32</v>
      </c>
      <c r="H105" s="86"/>
      <c r="I105" s="86"/>
      <c r="J105" s="92">
        <v>1237014.3799999999</v>
      </c>
      <c r="K105" s="94" t="s">
        <v>28</v>
      </c>
      <c r="L105" s="93" t="s">
        <v>27</v>
      </c>
      <c r="M105" s="92">
        <v>1237014.3799999999</v>
      </c>
      <c r="N105" s="82" t="s">
        <v>26</v>
      </c>
      <c r="O105" s="81"/>
    </row>
    <row r="106" spans="1:15" s="80" customFormat="1" ht="24" customHeight="1" x14ac:dyDescent="0.25">
      <c r="A106" s="91" t="s">
        <v>35</v>
      </c>
      <c r="B106" s="90" t="s">
        <v>30</v>
      </c>
      <c r="C106" s="90" t="s">
        <v>29</v>
      </c>
      <c r="D106" s="92">
        <v>58004.52</v>
      </c>
      <c r="E106" s="89" t="s">
        <v>24</v>
      </c>
      <c r="F106" s="88" t="s">
        <v>32</v>
      </c>
      <c r="G106" s="87" t="s">
        <v>32</v>
      </c>
      <c r="H106" s="86"/>
      <c r="I106" s="86"/>
      <c r="J106" s="92">
        <v>58004.52</v>
      </c>
      <c r="K106" s="94" t="s">
        <v>28</v>
      </c>
      <c r="L106" s="93" t="s">
        <v>27</v>
      </c>
      <c r="M106" s="92">
        <v>58004.52</v>
      </c>
      <c r="N106" s="82" t="s">
        <v>26</v>
      </c>
      <c r="O106" s="81"/>
    </row>
    <row r="107" spans="1:15" s="80" customFormat="1" ht="24" customHeight="1" x14ac:dyDescent="0.25">
      <c r="A107" s="91" t="s">
        <v>34</v>
      </c>
      <c r="B107" s="90" t="s">
        <v>30</v>
      </c>
      <c r="C107" s="90" t="s">
        <v>29</v>
      </c>
      <c r="D107" s="92">
        <v>153786.76</v>
      </c>
      <c r="E107" s="89" t="s">
        <v>24</v>
      </c>
      <c r="F107" s="88" t="s">
        <v>32</v>
      </c>
      <c r="G107" s="87" t="s">
        <v>32</v>
      </c>
      <c r="H107" s="86"/>
      <c r="I107" s="86"/>
      <c r="J107" s="92">
        <v>153786.76</v>
      </c>
      <c r="K107" s="94" t="s">
        <v>28</v>
      </c>
      <c r="L107" s="93" t="s">
        <v>27</v>
      </c>
      <c r="M107" s="92">
        <v>153786.76</v>
      </c>
      <c r="N107" s="82" t="s">
        <v>26</v>
      </c>
      <c r="O107" s="81"/>
    </row>
    <row r="108" spans="1:15" s="80" customFormat="1" ht="24" customHeight="1" x14ac:dyDescent="0.25">
      <c r="A108" s="91" t="s">
        <v>33</v>
      </c>
      <c r="B108" s="90" t="s">
        <v>30</v>
      </c>
      <c r="C108" s="90" t="s">
        <v>29</v>
      </c>
      <c r="D108" s="92">
        <v>8186.74</v>
      </c>
      <c r="E108" s="89" t="s">
        <v>24</v>
      </c>
      <c r="F108" s="88" t="s">
        <v>32</v>
      </c>
      <c r="G108" s="87" t="s">
        <v>32</v>
      </c>
      <c r="H108" s="86"/>
      <c r="I108" s="86"/>
      <c r="J108" s="92">
        <v>8186.74</v>
      </c>
      <c r="K108" s="94" t="s">
        <v>28</v>
      </c>
      <c r="L108" s="93" t="s">
        <v>27</v>
      </c>
      <c r="M108" s="92">
        <v>8186.74</v>
      </c>
      <c r="N108" s="82" t="s">
        <v>26</v>
      </c>
      <c r="O108" s="81"/>
    </row>
    <row r="109" spans="1:15" s="80" customFormat="1" ht="24" customHeight="1" x14ac:dyDescent="0.25">
      <c r="A109" s="91" t="s">
        <v>31</v>
      </c>
      <c r="B109" s="90" t="s">
        <v>30</v>
      </c>
      <c r="C109" s="90" t="s">
        <v>29</v>
      </c>
      <c r="D109" s="92">
        <v>16891.939999999999</v>
      </c>
      <c r="E109" s="89" t="s">
        <v>24</v>
      </c>
      <c r="F109" s="88">
        <v>44414</v>
      </c>
      <c r="G109" s="87">
        <v>44414</v>
      </c>
      <c r="H109" s="86"/>
      <c r="I109" s="86"/>
      <c r="J109" s="92">
        <v>16891.939999999999</v>
      </c>
      <c r="K109" s="94" t="s">
        <v>28</v>
      </c>
      <c r="L109" s="93" t="s">
        <v>27</v>
      </c>
      <c r="M109" s="92">
        <v>16891.939999999999</v>
      </c>
      <c r="N109" s="82" t="s">
        <v>26</v>
      </c>
      <c r="O109" s="81"/>
    </row>
    <row r="110" spans="1:15" s="80" customFormat="1" ht="24" customHeight="1" x14ac:dyDescent="0.25">
      <c r="A110" s="91"/>
      <c r="B110" s="90"/>
      <c r="C110" s="90" t="s">
        <v>25</v>
      </c>
      <c r="D110" s="83">
        <f>SUM(D105:D109)</f>
        <v>1473884.3399999999</v>
      </c>
      <c r="E110" s="89" t="s">
        <v>24</v>
      </c>
      <c r="F110" s="88"/>
      <c r="G110" s="87"/>
      <c r="H110" s="86"/>
      <c r="I110" s="86"/>
      <c r="J110" s="83">
        <f>SUM(J105:J109)</f>
        <v>1473884.3399999999</v>
      </c>
      <c r="K110" s="85"/>
      <c r="L110" s="84"/>
      <c r="M110" s="83">
        <f>SUM(M105:M109)</f>
        <v>1473884.3399999999</v>
      </c>
      <c r="N110" s="82"/>
      <c r="O110" s="81"/>
    </row>
    <row r="111" spans="1:15" ht="15.75" thickBot="1" x14ac:dyDescent="0.3">
      <c r="A111" s="69"/>
      <c r="B111" s="64"/>
      <c r="C111" s="73" t="s">
        <v>23</v>
      </c>
      <c r="D111" s="79">
        <f>D110+D103+D100+D97+D94+D90+D86+D78+D72+D60+D56+D53+D19</f>
        <v>15986924.169999998</v>
      </c>
      <c r="E111" s="78"/>
      <c r="F111" s="77"/>
      <c r="G111" s="76"/>
      <c r="H111" s="75"/>
      <c r="I111" s="75"/>
      <c r="J111" s="74">
        <f>J110+J103+J100+J97+J94+J90+J86+J78+J72+J60+J56+J53+J19</f>
        <v>15986924.169999998</v>
      </c>
      <c r="K111" s="73"/>
      <c r="L111" s="72"/>
      <c r="M111" s="71">
        <f>M19+M53+M56+M58+M59+M72+M78+M86+M90+M94+M97+M100+M103+M110</f>
        <v>15986924.169999998</v>
      </c>
      <c r="N111" s="50"/>
      <c r="O111" s="70"/>
    </row>
    <row r="112" spans="1:15" ht="15.75" thickTop="1" x14ac:dyDescent="0.25">
      <c r="A112" s="69"/>
      <c r="B112" s="64"/>
      <c r="C112" s="64"/>
      <c r="E112" s="68"/>
      <c r="F112" s="67"/>
      <c r="G112" s="66"/>
      <c r="H112" s="50"/>
      <c r="I112" s="50"/>
      <c r="J112" s="65"/>
      <c r="K112" s="64"/>
      <c r="L112" s="63"/>
      <c r="M112" s="62"/>
      <c r="N112" s="50"/>
    </row>
    <row r="113" spans="1:14" ht="15.75" thickBot="1" x14ac:dyDescent="0.3">
      <c r="A113" s="61"/>
      <c r="B113" s="61"/>
      <c r="C113" s="50"/>
      <c r="D113" s="60"/>
      <c r="E113" s="59"/>
      <c r="F113" s="59"/>
      <c r="G113" s="59"/>
      <c r="H113" s="50"/>
      <c r="I113" s="50"/>
      <c r="J113" s="58"/>
      <c r="K113" s="57"/>
      <c r="L113" s="51"/>
      <c r="M113" s="50"/>
      <c r="N113" s="49"/>
    </row>
    <row r="114" spans="1:14" ht="24.75" customHeight="1" x14ac:dyDescent="0.25">
      <c r="A114" s="56" t="s">
        <v>22</v>
      </c>
      <c r="B114" s="56"/>
      <c r="C114" s="51"/>
      <c r="D114" s="53"/>
      <c r="E114" s="52" t="s">
        <v>21</v>
      </c>
      <c r="F114" s="52"/>
      <c r="G114" s="52"/>
      <c r="H114" s="50"/>
      <c r="I114" s="50"/>
      <c r="J114" s="55" t="s">
        <v>20</v>
      </c>
      <c r="K114" s="55"/>
      <c r="L114" s="51"/>
      <c r="M114" s="50"/>
      <c r="N114" s="49"/>
    </row>
    <row r="115" spans="1:14" ht="19.5" customHeight="1" x14ac:dyDescent="0.25">
      <c r="A115" s="54" t="s">
        <v>19</v>
      </c>
      <c r="B115" s="54"/>
      <c r="C115" s="51"/>
      <c r="D115" s="53"/>
      <c r="E115" s="52" t="s">
        <v>18</v>
      </c>
      <c r="F115" s="52"/>
      <c r="G115" s="52"/>
      <c r="H115" s="50"/>
      <c r="I115" s="50"/>
      <c r="J115" s="52" t="s">
        <v>17</v>
      </c>
      <c r="K115" s="52"/>
      <c r="L115" s="51"/>
      <c r="M115" s="50"/>
      <c r="N115" s="49"/>
    </row>
    <row r="116" spans="1:14" x14ac:dyDescent="0.25">
      <c r="A116" s="54" t="s">
        <v>16</v>
      </c>
      <c r="B116" s="54"/>
      <c r="C116" s="51"/>
      <c r="D116" s="53"/>
      <c r="E116" s="52" t="s">
        <v>15</v>
      </c>
      <c r="F116" s="52"/>
      <c r="G116" s="52"/>
      <c r="H116" s="50"/>
      <c r="I116" s="50"/>
      <c r="J116" s="52" t="s">
        <v>14</v>
      </c>
      <c r="K116" s="52"/>
      <c r="L116" s="51"/>
      <c r="M116" s="50"/>
      <c r="N116" s="49"/>
    </row>
    <row r="117" spans="1:14" x14ac:dyDescent="0.25">
      <c r="F117" s="48"/>
      <c r="J117" s="47"/>
    </row>
  </sheetData>
  <mergeCells count="12">
    <mergeCell ref="A3:N3"/>
    <mergeCell ref="H8:I8"/>
    <mergeCell ref="E113:G113"/>
    <mergeCell ref="A114:B114"/>
    <mergeCell ref="E114:G114"/>
    <mergeCell ref="J114:K114"/>
    <mergeCell ref="A115:B115"/>
    <mergeCell ref="E115:G115"/>
    <mergeCell ref="J115:K115"/>
    <mergeCell ref="A116:B116"/>
    <mergeCell ref="E116:G116"/>
    <mergeCell ref="J116:K116"/>
  </mergeCells>
  <pageMargins left="0.7" right="0.7" top="0.75" bottom="0.75" header="0.3" footer="0.3"/>
  <pageSetup paperSize="5" scale="75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2049" r:id="rId4">
          <objectPr defaultSize="0" autoPict="0" r:id="rId5">
            <anchor moveWithCells="1" sizeWithCells="1">
              <from>
                <xdr:col>4</xdr:col>
                <xdr:colOff>838200</xdr:colOff>
                <xdr:row>0</xdr:row>
                <xdr:rowOff>0</xdr:rowOff>
              </from>
              <to>
                <xdr:col>5</xdr:col>
                <xdr:colOff>990600</xdr:colOff>
                <xdr:row>2</xdr:row>
                <xdr:rowOff>0</xdr:rowOff>
              </to>
            </anchor>
          </objectPr>
        </oleObject>
      </mc:Choice>
      <mc:Fallback>
        <oleObject progId="Word.Picture.8" shapeId="204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6"/>
  <sheetViews>
    <sheetView tabSelected="1" workbookViewId="0">
      <selection activeCell="B9" sqref="B9"/>
    </sheetView>
  </sheetViews>
  <sheetFormatPr baseColWidth="10" defaultRowHeight="15" x14ac:dyDescent="0.25"/>
  <cols>
    <col min="1" max="1" width="31" customWidth="1"/>
    <col min="2" max="2" width="31.42578125" customWidth="1"/>
    <col min="3" max="3" width="29.140625" customWidth="1"/>
    <col min="4" max="4" width="23.140625" customWidth="1"/>
  </cols>
  <sheetData>
    <row r="1" spans="1:14" ht="28.5" customHeight="1" x14ac:dyDescent="0.25">
      <c r="A1" s="25"/>
      <c r="B1" s="25"/>
      <c r="C1" s="25"/>
      <c r="D1" s="25"/>
      <c r="E1" s="25"/>
    </row>
    <row r="2" spans="1:14" ht="28.5" customHeight="1" x14ac:dyDescent="0.25">
      <c r="A2" s="25"/>
      <c r="B2" s="25"/>
      <c r="C2" s="25"/>
      <c r="D2" s="25"/>
      <c r="E2" s="25"/>
    </row>
    <row r="3" spans="1:14" ht="30.75" customHeight="1" x14ac:dyDescent="0.3">
      <c r="A3" s="46"/>
      <c r="B3" s="45"/>
      <c r="C3" s="44"/>
      <c r="D3" s="43"/>
      <c r="E3" s="42"/>
      <c r="F3" s="41"/>
      <c r="G3" s="40"/>
      <c r="H3" s="36"/>
      <c r="I3" s="36"/>
      <c r="J3" s="39"/>
      <c r="K3" s="38"/>
      <c r="L3" s="37"/>
      <c r="M3" s="36"/>
      <c r="N3" s="36"/>
    </row>
    <row r="4" spans="1:14" ht="30.75" customHeight="1" x14ac:dyDescent="0.25">
      <c r="A4" s="35" t="s">
        <v>13</v>
      </c>
      <c r="B4" s="35"/>
      <c r="C4" s="35"/>
      <c r="D4" s="35"/>
      <c r="E4" s="35"/>
      <c r="F4" s="34"/>
      <c r="G4" s="33"/>
      <c r="H4" s="29"/>
      <c r="I4" s="29"/>
      <c r="J4" s="32"/>
      <c r="K4" s="31"/>
      <c r="L4" s="30"/>
      <c r="M4" s="29"/>
      <c r="N4" s="29"/>
    </row>
    <row r="5" spans="1:14" ht="28.5" customHeight="1" x14ac:dyDescent="0.25">
      <c r="A5" s="25"/>
      <c r="B5" s="28"/>
      <c r="C5" s="28"/>
      <c r="D5" s="28"/>
      <c r="E5" s="28"/>
      <c r="F5" s="27"/>
      <c r="G5" s="27"/>
      <c r="H5" s="27"/>
      <c r="I5" s="27"/>
      <c r="J5" s="27"/>
      <c r="K5" s="27"/>
      <c r="L5" s="27"/>
      <c r="M5" s="27"/>
      <c r="N5" s="27"/>
    </row>
    <row r="6" spans="1:14" ht="30.75" customHeight="1" x14ac:dyDescent="0.35">
      <c r="A6" s="26"/>
      <c r="B6" s="25"/>
      <c r="C6" s="24"/>
      <c r="D6" s="24"/>
      <c r="E6" s="23"/>
    </row>
    <row r="7" spans="1:14" s="1" customFormat="1" ht="30.75" customHeight="1" x14ac:dyDescent="0.3">
      <c r="A7" s="4" t="s">
        <v>12</v>
      </c>
      <c r="B7" s="6">
        <v>15986924.17</v>
      </c>
      <c r="C7" s="22"/>
      <c r="D7" s="4"/>
      <c r="E7" s="3"/>
      <c r="F7" s="2"/>
      <c r="G7" s="2"/>
      <c r="H7" s="2"/>
      <c r="I7" s="2"/>
      <c r="J7" s="2"/>
      <c r="K7" s="2"/>
      <c r="L7" s="2"/>
      <c r="M7" s="2"/>
      <c r="N7" s="2"/>
    </row>
    <row r="8" spans="1:14" s="1" customFormat="1" ht="30.75" customHeight="1" x14ac:dyDescent="0.3">
      <c r="A8" s="4" t="s">
        <v>11</v>
      </c>
      <c r="B8" s="13"/>
      <c r="C8" s="22"/>
      <c r="D8" s="4"/>
      <c r="E8" s="3"/>
      <c r="F8" s="2"/>
      <c r="G8" s="2"/>
      <c r="H8" s="2"/>
      <c r="I8" s="2"/>
      <c r="J8" s="2"/>
      <c r="K8" s="2"/>
      <c r="L8" s="2"/>
      <c r="M8" s="2"/>
      <c r="N8" s="2"/>
    </row>
    <row r="9" spans="1:14" s="1" customFormat="1" ht="30.75" customHeight="1" x14ac:dyDescent="0.3">
      <c r="A9" s="4" t="s">
        <v>10</v>
      </c>
      <c r="B9" s="6">
        <v>14608484.59</v>
      </c>
      <c r="C9" s="22"/>
      <c r="D9" s="22"/>
      <c r="E9" s="3"/>
      <c r="F9" s="2"/>
      <c r="G9" s="2"/>
      <c r="H9" s="2"/>
      <c r="I9" s="2"/>
      <c r="J9" s="2"/>
      <c r="K9" s="2"/>
      <c r="L9" s="2"/>
      <c r="M9" s="2"/>
      <c r="N9" s="2"/>
    </row>
    <row r="10" spans="1:14" s="1" customFormat="1" ht="44.25" customHeight="1" x14ac:dyDescent="0.3">
      <c r="A10" s="4" t="s">
        <v>9</v>
      </c>
      <c r="B10" s="13">
        <f>B7-B9</f>
        <v>1378439.58</v>
      </c>
      <c r="C10" s="4"/>
      <c r="D10" s="4"/>
      <c r="E10" s="3"/>
      <c r="F10" s="2"/>
      <c r="G10" s="2"/>
      <c r="H10" s="2"/>
      <c r="I10" s="2"/>
      <c r="J10" s="2"/>
      <c r="K10" s="2"/>
      <c r="L10" s="2"/>
      <c r="M10" s="2"/>
      <c r="N10" s="2"/>
    </row>
    <row r="11" spans="1:14" s="1" customFormat="1" ht="30.75" customHeight="1" x14ac:dyDescent="0.25">
      <c r="A11" s="4"/>
      <c r="B11" s="4"/>
      <c r="C11" s="4"/>
      <c r="D11" s="21"/>
      <c r="E11" s="3"/>
      <c r="F11" s="2"/>
      <c r="G11" s="2"/>
      <c r="H11" s="2"/>
      <c r="I11" s="2"/>
      <c r="J11" s="2"/>
      <c r="K11" s="2"/>
      <c r="L11" s="2"/>
      <c r="M11" s="2"/>
      <c r="N11" s="2"/>
    </row>
    <row r="12" spans="1:14" s="1" customFormat="1" ht="30.75" customHeight="1" x14ac:dyDescent="0.25">
      <c r="A12" s="20"/>
      <c r="B12" s="4"/>
      <c r="C12" s="18"/>
      <c r="D12" s="18"/>
      <c r="E12" s="3"/>
      <c r="F12" s="2"/>
      <c r="G12" s="2"/>
      <c r="H12" s="2"/>
      <c r="I12" s="2"/>
      <c r="J12" s="2"/>
      <c r="K12" s="2"/>
      <c r="L12" s="2"/>
      <c r="M12" s="2"/>
      <c r="N12" s="2"/>
    </row>
    <row r="13" spans="1:14" s="1" customFormat="1" ht="65.25" customHeight="1" x14ac:dyDescent="0.3">
      <c r="A13" s="4" t="s">
        <v>8</v>
      </c>
      <c r="B13" s="19" t="s">
        <v>7</v>
      </c>
      <c r="C13" s="19"/>
      <c r="D13" s="18"/>
      <c r="E13" s="3"/>
      <c r="F13" s="2"/>
      <c r="G13" s="2"/>
      <c r="H13" s="2"/>
      <c r="I13" s="2"/>
      <c r="J13" s="2"/>
      <c r="K13" s="2"/>
      <c r="L13" s="2"/>
      <c r="M13" s="2"/>
      <c r="N13" s="2"/>
    </row>
    <row r="14" spans="1:14" s="1" customFormat="1" ht="28.5" customHeight="1" x14ac:dyDescent="0.25">
      <c r="A14" s="4"/>
      <c r="B14" s="18"/>
      <c r="C14" s="18"/>
      <c r="D14" s="18"/>
      <c r="E14" s="3"/>
      <c r="F14" s="2"/>
      <c r="G14" s="2"/>
      <c r="H14" s="2"/>
      <c r="I14" s="2"/>
      <c r="J14" s="2"/>
      <c r="K14" s="2"/>
      <c r="L14" s="2"/>
      <c r="M14" s="2"/>
      <c r="N14" s="2"/>
    </row>
    <row r="15" spans="1:14" s="1" customFormat="1" ht="28.5" customHeight="1" x14ac:dyDescent="0.25">
      <c r="A15" s="4"/>
      <c r="B15" s="18"/>
      <c r="C15" s="18"/>
      <c r="D15" s="18"/>
      <c r="E15" s="3"/>
      <c r="F15" s="2"/>
      <c r="G15" s="2"/>
      <c r="H15" s="2"/>
      <c r="I15" s="2"/>
      <c r="J15" s="2"/>
      <c r="K15" s="2"/>
      <c r="L15" s="2"/>
      <c r="M15" s="2"/>
      <c r="N15" s="2"/>
    </row>
    <row r="16" spans="1:14" s="1" customFormat="1" ht="28.5" customHeight="1" x14ac:dyDescent="0.25">
      <c r="A16" s="4"/>
      <c r="B16" s="4"/>
      <c r="C16" s="18"/>
      <c r="D16" s="18"/>
      <c r="E16" s="3"/>
      <c r="F16" s="2"/>
      <c r="G16" s="2"/>
      <c r="H16" s="2"/>
      <c r="I16" s="2"/>
      <c r="J16" s="2"/>
      <c r="K16" s="2"/>
      <c r="L16" s="2"/>
      <c r="M16" s="2"/>
      <c r="N16" s="2"/>
    </row>
    <row r="17" spans="1:14" s="1" customFormat="1" ht="34.5" customHeight="1" x14ac:dyDescent="0.3">
      <c r="A17" s="17" t="s">
        <v>6</v>
      </c>
      <c r="B17" s="16"/>
      <c r="C17" s="16"/>
      <c r="D17" s="4"/>
      <c r="E17" s="3"/>
      <c r="F17" s="2"/>
      <c r="G17" s="2"/>
      <c r="H17" s="2"/>
      <c r="I17" s="2"/>
      <c r="J17" s="2"/>
      <c r="K17" s="2"/>
      <c r="L17" s="2"/>
      <c r="M17" s="2"/>
      <c r="N17" s="2"/>
    </row>
    <row r="18" spans="1:14" s="1" customFormat="1" ht="31.5" customHeight="1" x14ac:dyDescent="0.25">
      <c r="A18" s="4"/>
      <c r="B18" s="4"/>
      <c r="C18" s="4"/>
      <c r="D18" s="4"/>
      <c r="E18" s="3"/>
      <c r="F18" s="2"/>
      <c r="G18" s="2"/>
      <c r="H18" s="2"/>
      <c r="I18" s="2"/>
      <c r="J18" s="2"/>
      <c r="K18" s="2"/>
      <c r="L18" s="2"/>
      <c r="M18" s="2"/>
      <c r="N18" s="2"/>
    </row>
    <row r="19" spans="1:14" s="1" customFormat="1" ht="31.5" customHeight="1" x14ac:dyDescent="0.3">
      <c r="A19" s="7" t="s">
        <v>5</v>
      </c>
      <c r="B19" s="12">
        <v>4207943.99</v>
      </c>
      <c r="C19" s="7" t="s">
        <v>4</v>
      </c>
      <c r="D19" s="12">
        <v>575981.56999999995</v>
      </c>
      <c r="E19" s="9"/>
      <c r="F19" s="2"/>
      <c r="G19" s="2"/>
      <c r="H19" s="2"/>
      <c r="I19" s="2"/>
      <c r="J19" s="2"/>
      <c r="K19" s="2"/>
      <c r="L19" s="2"/>
      <c r="M19" s="2"/>
      <c r="N19" s="2"/>
    </row>
    <row r="20" spans="1:14" s="1" customFormat="1" ht="31.5" customHeight="1" x14ac:dyDescent="0.3">
      <c r="A20" s="7"/>
      <c r="B20" s="13"/>
      <c r="C20" s="7"/>
      <c r="D20" s="12"/>
      <c r="E20" s="15"/>
      <c r="F20" s="2"/>
      <c r="G20" s="2"/>
      <c r="H20" s="2"/>
      <c r="I20" s="2"/>
      <c r="J20" s="2"/>
      <c r="K20" s="2"/>
      <c r="L20" s="2"/>
      <c r="M20" s="2"/>
      <c r="N20" s="2"/>
    </row>
    <row r="21" spans="1:14" s="1" customFormat="1" ht="31.5" customHeight="1" x14ac:dyDescent="0.3">
      <c r="A21" s="7" t="s">
        <v>3</v>
      </c>
      <c r="B21" s="12">
        <v>2215582.81</v>
      </c>
      <c r="C21" s="7" t="s">
        <v>2</v>
      </c>
      <c r="D21" s="12">
        <v>4391600</v>
      </c>
      <c r="E21" s="14"/>
      <c r="F21" s="2"/>
      <c r="G21" s="2"/>
      <c r="H21" s="2"/>
      <c r="I21" s="2"/>
      <c r="J21" s="2"/>
      <c r="K21" s="2"/>
      <c r="L21" s="2"/>
      <c r="M21" s="2"/>
      <c r="N21" s="2"/>
    </row>
    <row r="22" spans="1:14" s="1" customFormat="1" ht="31.5" customHeight="1" x14ac:dyDescent="0.3">
      <c r="A22" s="7"/>
      <c r="B22" s="7"/>
      <c r="C22" s="7"/>
      <c r="D22" s="7"/>
      <c r="E22" s="9"/>
      <c r="F22" s="2"/>
      <c r="G22" s="2"/>
      <c r="H22" s="2"/>
      <c r="I22" s="2"/>
      <c r="J22" s="2"/>
      <c r="K22" s="2"/>
      <c r="L22" s="2"/>
      <c r="M22" s="2"/>
      <c r="N22" s="2"/>
    </row>
    <row r="23" spans="1:14" s="1" customFormat="1" ht="31.5" customHeight="1" x14ac:dyDescent="0.3">
      <c r="A23" s="7" t="s">
        <v>1</v>
      </c>
      <c r="B23" s="13">
        <v>4595815.8</v>
      </c>
      <c r="C23" s="12"/>
      <c r="D23" s="7"/>
      <c r="E23" s="3"/>
      <c r="F23" s="2"/>
      <c r="G23" s="2"/>
      <c r="H23" s="2"/>
      <c r="I23" s="2"/>
      <c r="J23" s="2"/>
      <c r="K23" s="2"/>
      <c r="L23" s="2"/>
      <c r="M23" s="2"/>
      <c r="N23" s="2"/>
    </row>
    <row r="24" spans="1:14" s="1" customFormat="1" ht="36" customHeight="1" thickBot="1" x14ac:dyDescent="0.35">
      <c r="A24" s="7"/>
      <c r="B24" s="11" t="s">
        <v>0</v>
      </c>
      <c r="C24" s="10">
        <f>B19+D19+B21+B23+D21</f>
        <v>15986924.170000002</v>
      </c>
      <c r="D24" s="6"/>
      <c r="E24" s="9"/>
      <c r="F24" s="2"/>
      <c r="G24" s="2"/>
      <c r="H24" s="2"/>
      <c r="I24" s="2"/>
      <c r="J24" s="2"/>
      <c r="K24" s="2"/>
      <c r="L24" s="2"/>
      <c r="M24" s="2"/>
      <c r="N24" s="2"/>
    </row>
    <row r="25" spans="1:14" s="1" customFormat="1" ht="36" customHeight="1" thickTop="1" x14ac:dyDescent="0.3">
      <c r="A25" s="8"/>
      <c r="B25" s="7"/>
      <c r="C25" s="6"/>
      <c r="D25" s="6"/>
      <c r="E25" s="3"/>
      <c r="F25" s="2"/>
      <c r="G25" s="2"/>
      <c r="H25" s="2"/>
      <c r="I25" s="2"/>
      <c r="J25" s="2"/>
      <c r="K25" s="2"/>
      <c r="L25" s="2"/>
      <c r="M25" s="2"/>
      <c r="N25" s="2"/>
    </row>
    <row r="26" spans="1:14" s="1" customFormat="1" ht="36" customHeight="1" x14ac:dyDescent="0.25">
      <c r="A26" s="4"/>
      <c r="B26" s="4"/>
      <c r="C26" s="5"/>
      <c r="D26" s="4"/>
      <c r="E26" s="3"/>
      <c r="F26" s="2"/>
      <c r="G26" s="2"/>
      <c r="H26" s="2"/>
      <c r="I26" s="2"/>
      <c r="J26" s="2"/>
      <c r="K26" s="2"/>
      <c r="L26" s="2"/>
      <c r="M26" s="2"/>
      <c r="N26" s="2"/>
    </row>
  </sheetData>
  <mergeCells count="2">
    <mergeCell ref="A4:E4"/>
    <mergeCell ref="B13:C13"/>
  </mergeCells>
  <pageMargins left="0.7" right="0.7" top="0.75" bottom="0.75" header="0.3" footer="0.3"/>
  <pageSetup paperSize="9" scale="70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2</xdr:col>
                <xdr:colOff>304800</xdr:colOff>
                <xdr:row>0</xdr:row>
                <xdr:rowOff>104775</xdr:rowOff>
              </from>
              <to>
                <xdr:col>2</xdr:col>
                <xdr:colOff>1343025</xdr:colOff>
                <xdr:row>2</xdr:row>
                <xdr:rowOff>342900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CTAS PPAGAR JULIO2021</vt:lpstr>
      <vt:lpstr>SALDOS ANT. JULIO2021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</dc:creator>
  <cp:lastModifiedBy>Rosayddel</cp:lastModifiedBy>
  <dcterms:created xsi:type="dcterms:W3CDTF">2021-10-08T20:08:33Z</dcterms:created>
  <dcterms:modified xsi:type="dcterms:W3CDTF">2021-10-08T20:09:13Z</dcterms:modified>
</cp:coreProperties>
</file>