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ificasion\Desktop\"/>
    </mc:Choice>
  </mc:AlternateContent>
  <bookViews>
    <workbookView xWindow="0" yWindow="0" windowWidth="20490" windowHeight="7755"/>
  </bookViews>
  <sheets>
    <sheet name="Consolidado" sheetId="1" r:id="rId1"/>
  </sheets>
  <externalReferences>
    <externalReference r:id="rId2"/>
    <externalReference r:id="rId3"/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30" i="1"/>
  <c r="E30" i="1"/>
  <c r="D30" i="1"/>
  <c r="C30" i="1"/>
  <c r="B30" i="1"/>
  <c r="G29" i="1"/>
  <c r="F29" i="1"/>
  <c r="E29" i="1"/>
  <c r="D29" i="1"/>
  <c r="C29" i="1"/>
  <c r="B29" i="1"/>
  <c r="G28" i="1"/>
  <c r="G31" i="1" s="1"/>
  <c r="F28" i="1"/>
  <c r="E28" i="1"/>
  <c r="D28" i="1"/>
  <c r="D31" i="1" s="1"/>
  <c r="C28" i="1"/>
  <c r="C31" i="1" s="1"/>
  <c r="B28" i="1"/>
  <c r="B31" i="1" s="1"/>
  <c r="C27" i="1"/>
  <c r="B27" i="1"/>
  <c r="F26" i="1"/>
  <c r="E26" i="1"/>
  <c r="E32" i="1" s="1"/>
  <c r="G25" i="1"/>
  <c r="D25" i="1"/>
  <c r="C25" i="1"/>
  <c r="B25" i="1"/>
  <c r="G24" i="1"/>
  <c r="D24" i="1"/>
  <c r="C24" i="1"/>
  <c r="B24" i="1"/>
  <c r="G23" i="1"/>
  <c r="G26" i="1" s="1"/>
  <c r="D23" i="1"/>
  <c r="D26" i="1" s="1"/>
  <c r="C23" i="1"/>
  <c r="C26" i="1" s="1"/>
  <c r="B23" i="1"/>
  <c r="B26" i="1" s="1"/>
  <c r="G21" i="1"/>
  <c r="F21" i="1"/>
  <c r="E21" i="1"/>
  <c r="G20" i="1"/>
  <c r="D20" i="1"/>
  <c r="C20" i="1"/>
  <c r="B20" i="1"/>
  <c r="G19" i="1"/>
  <c r="D19" i="1"/>
  <c r="C19" i="1"/>
  <c r="B19" i="1"/>
  <c r="G18" i="1"/>
  <c r="D18" i="1"/>
  <c r="D21" i="1" s="1"/>
  <c r="C18" i="1"/>
  <c r="C21" i="1" s="1"/>
  <c r="B18" i="1"/>
  <c r="B21" i="1" s="1"/>
  <c r="E16" i="1"/>
  <c r="G15" i="1"/>
  <c r="D15" i="1"/>
  <c r="C15" i="1"/>
  <c r="B15" i="1"/>
  <c r="G14" i="1"/>
  <c r="D14" i="1"/>
  <c r="C14" i="1"/>
  <c r="C16" i="1" s="1"/>
  <c r="B14" i="1"/>
  <c r="G13" i="1"/>
  <c r="G16" i="1" s="1"/>
  <c r="F13" i="1"/>
  <c r="F16" i="1" s="1"/>
  <c r="D13" i="1"/>
  <c r="D16" i="1" s="1"/>
  <c r="C13" i="1"/>
  <c r="B13" i="1"/>
  <c r="B16" i="1" s="1"/>
  <c r="D32" i="1" l="1"/>
  <c r="B32" i="1"/>
  <c r="F32" i="1"/>
  <c r="C32" i="1"/>
  <c r="G32" i="1"/>
</calcChain>
</file>

<file path=xl/sharedStrings.xml><?xml version="1.0" encoding="utf-8"?>
<sst xmlns="http://schemas.openxmlformats.org/spreadsheetml/2006/main" count="41" uniqueCount="38">
  <si>
    <t>República Dominicana</t>
  </si>
  <si>
    <t>Ministerio de Agricultura</t>
  </si>
  <si>
    <t>Dirección General de Ganadería</t>
  </si>
  <si>
    <t>Produccion Pecuaria 2023</t>
  </si>
  <si>
    <t>MES</t>
  </si>
  <si>
    <t>Leche</t>
  </si>
  <si>
    <t>Carnes</t>
  </si>
  <si>
    <t>Miel</t>
  </si>
  <si>
    <t xml:space="preserve"> Res</t>
  </si>
  <si>
    <t xml:space="preserve"> Cerdo</t>
  </si>
  <si>
    <t>Ovino</t>
  </si>
  <si>
    <t>Caprino</t>
  </si>
  <si>
    <t>Primer Trimestre</t>
  </si>
  <si>
    <t>Litros</t>
  </si>
  <si>
    <t>Kilos</t>
  </si>
  <si>
    <t>Enero</t>
  </si>
  <si>
    <t>Febrero</t>
  </si>
  <si>
    <t>Marzo</t>
  </si>
  <si>
    <t>Subtotal</t>
  </si>
  <si>
    <t>Segundo Trimestre</t>
  </si>
  <si>
    <t>Abril</t>
  </si>
  <si>
    <t>Mayo</t>
  </si>
  <si>
    <t>Junio</t>
  </si>
  <si>
    <t>Tercer Trimestre</t>
  </si>
  <si>
    <t>Julio</t>
  </si>
  <si>
    <t>Agosto*</t>
  </si>
  <si>
    <t>Septiembre</t>
  </si>
  <si>
    <t>Cuarto Trimestre</t>
  </si>
  <si>
    <t>Octubre</t>
  </si>
  <si>
    <t>Noviembre</t>
  </si>
  <si>
    <t>Diciembre</t>
  </si>
  <si>
    <t>Total</t>
  </si>
  <si>
    <t>Nota:  Las informaciones que la  Institución no logra recolectar se estiman de las siguientes manera:</t>
  </si>
  <si>
    <r>
      <t xml:space="preserve">Leche:  </t>
    </r>
    <r>
      <rPr>
        <sz val="11"/>
        <color theme="1"/>
        <rFont val="Calibri"/>
        <family val="2"/>
        <scheme val="minor"/>
      </rPr>
      <t xml:space="preserve"> El  53% se recolecta a traves del Programa de Mejoramiento de la Industria Lechera (MEGALECHE),  los 47%  restante se estima de los ganaderos que no estan en el programa. Establecido de las proyecciones del 2020</t>
    </r>
  </si>
  <si>
    <r>
      <t xml:space="preserve">Miel:  </t>
    </r>
    <r>
      <rPr>
        <sz val="11"/>
        <color theme="1"/>
        <rFont val="Calibri"/>
        <family val="2"/>
        <scheme val="minor"/>
      </rPr>
      <t>El 40% se recolecta a través de los Técnicos Apícolas que trabajan en las zonas y el 60% de estiman de los registros comerciales que se hacen en la División Apícola de esta Institución</t>
    </r>
  </si>
  <si>
    <r>
      <t xml:space="preserve">Carne de Res:  </t>
    </r>
    <r>
      <rPr>
        <sz val="11"/>
        <color theme="1"/>
        <rFont val="Calibri"/>
        <family val="2"/>
        <scheme val="minor"/>
      </rPr>
      <t>El 65%  se registra a traves de los mataderos urbanos y el 35%,   se estima de los mataderos Municipales y de traspatio. Para el mes de diciembre se estima un 7% adicional debido a las limitaciones de movimiento de animales para fican de produccion mixta (Bovinos y Porcinos) debido a la PPA.</t>
    </r>
  </si>
  <si>
    <r>
      <t xml:space="preserve">Carne de cerdo: </t>
    </r>
    <r>
      <rPr>
        <sz val="11"/>
        <color theme="1"/>
        <rFont val="Calibri"/>
        <family val="2"/>
        <scheme val="minor"/>
      </rPr>
      <t>Debido a la PPA el dato de cerdo se estima usando como base los datos de conaprope de 6,960,000 kilos, mas un 26% de pequeñas granja no organizadas</t>
    </r>
  </si>
  <si>
    <r>
      <rPr>
        <b/>
        <sz val="11"/>
        <color theme="1"/>
        <rFont val="Times New Roman"/>
        <family val="1"/>
      </rPr>
      <t>Nota:</t>
    </r>
    <r>
      <rPr>
        <sz val="11"/>
        <color theme="1"/>
        <rFont val="Times New Roman"/>
        <family val="1"/>
      </rPr>
      <t xml:space="preserve"> Los meses con asterisco se coloca como dato preliminar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</si>
</sst>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hadow/>
      <sz val="14"/>
      <color theme="1"/>
      <name val="Garamond"/>
      <family val="1"/>
    </font>
    <font>
      <b/>
      <i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8" fillId="0" borderId="7" xfId="0" applyFont="1" applyBorder="1"/>
    <xf numFmtId="165" fontId="8" fillId="0" borderId="7" xfId="1" applyNumberFormat="1" applyFont="1" applyBorder="1"/>
    <xf numFmtId="165" fontId="0" fillId="0" borderId="0" xfId="1" applyNumberFormat="1" applyFont="1" applyFill="1" applyBorder="1"/>
    <xf numFmtId="3" fontId="0" fillId="0" borderId="0" xfId="0" applyNumberFormat="1"/>
    <xf numFmtId="164" fontId="0" fillId="0" borderId="0" xfId="0" applyNumberFormat="1"/>
    <xf numFmtId="10" fontId="0" fillId="0" borderId="0" xfId="0" applyNumberFormat="1"/>
    <xf numFmtId="0" fontId="7" fillId="3" borderId="7" xfId="0" applyFont="1" applyFill="1" applyBorder="1"/>
    <xf numFmtId="165" fontId="7" fillId="3" borderId="7" xfId="1" applyNumberFormat="1" applyFont="1" applyFill="1" applyBorder="1"/>
    <xf numFmtId="165" fontId="7" fillId="0" borderId="0" xfId="1" applyNumberFormat="1" applyFont="1" applyFill="1" applyBorder="1"/>
    <xf numFmtId="0" fontId="7" fillId="4" borderId="7" xfId="0" applyFont="1" applyFill="1" applyBorder="1"/>
    <xf numFmtId="165" fontId="7" fillId="4" borderId="7" xfId="1" applyNumberFormat="1" applyFont="1" applyFill="1" applyBorder="1"/>
    <xf numFmtId="164" fontId="0" fillId="0" borderId="0" xfId="1" applyFont="1"/>
    <xf numFmtId="0" fontId="7" fillId="3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165" fontId="7" fillId="2" borderId="7" xfId="1" applyNumberFormat="1" applyFont="1" applyFill="1" applyBorder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9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tos%20DIGEGA%202023/Producci&#243;n%20pecuaria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6.16.40.35\Backups\BD%20Planificasion\Carpeta%20Compartida\Datos%20Pecuarios\2023\Produccion%202023\Producci&#243;n%20pecuaria%202023%20ve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ISTICAS-N2\Backup%20PC1\base%20datos\ESTADISTICA%20DATOS\ESTADISTICAS%201\Base%20de%20datos\Datos\Datos%20Producci&#243;n%20pecuaria%202017\Producci&#243;n%20por%20mes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llo y Huevo"/>
      <sheetName val="Leche"/>
      <sheetName val="Miel"/>
      <sheetName val="Carne Bovina"/>
      <sheetName val="Carne cerdo"/>
      <sheetName val="Consolidado"/>
      <sheetName val="Precios CONAPROPE"/>
      <sheetName val="Datos Mensuales"/>
    </sheetNames>
    <sheetDataSet>
      <sheetData sheetId="0"/>
      <sheetData sheetId="1">
        <row r="13">
          <cell r="D13">
            <v>69926716.981132075</v>
          </cell>
        </row>
        <row r="14">
          <cell r="D14">
            <v>65121607.547169805</v>
          </cell>
        </row>
        <row r="15">
          <cell r="D15">
            <v>70651075.471698105</v>
          </cell>
        </row>
        <row r="17">
          <cell r="D17">
            <v>63724245.283018865</v>
          </cell>
        </row>
        <row r="18">
          <cell r="D18">
            <v>64414358.490566038</v>
          </cell>
        </row>
        <row r="19">
          <cell r="D19">
            <v>65511566.037735842</v>
          </cell>
        </row>
        <row r="21">
          <cell r="D21">
            <v>64873641.509433962</v>
          </cell>
        </row>
        <row r="22">
          <cell r="D22">
            <v>66388952.830188677</v>
          </cell>
        </row>
        <row r="23">
          <cell r="D23">
            <v>71213377.358490556</v>
          </cell>
        </row>
        <row r="25">
          <cell r="D25" t="str">
            <v/>
          </cell>
        </row>
        <row r="26">
          <cell r="D26" t="str">
            <v/>
          </cell>
        </row>
        <row r="27">
          <cell r="D27" t="str">
            <v/>
          </cell>
        </row>
      </sheetData>
      <sheetData sheetId="2">
        <row r="13">
          <cell r="D13">
            <v>18125</v>
          </cell>
        </row>
        <row r="14">
          <cell r="D14">
            <v>63725</v>
          </cell>
        </row>
        <row r="15">
          <cell r="D15">
            <v>142012.5</v>
          </cell>
        </row>
        <row r="17">
          <cell r="D17">
            <v>18727.5</v>
          </cell>
        </row>
        <row r="18">
          <cell r="D18">
            <v>9125</v>
          </cell>
        </row>
        <row r="19">
          <cell r="D19">
            <v>50375</v>
          </cell>
        </row>
        <row r="21">
          <cell r="D21">
            <v>34100</v>
          </cell>
        </row>
        <row r="22">
          <cell r="D22">
            <v>6125</v>
          </cell>
        </row>
        <row r="23">
          <cell r="D23">
            <v>30900</v>
          </cell>
        </row>
        <row r="25">
          <cell r="D25" t="str">
            <v/>
          </cell>
        </row>
        <row r="26">
          <cell r="D26" t="str">
            <v/>
          </cell>
        </row>
        <row r="27">
          <cell r="D27" t="str">
            <v/>
          </cell>
        </row>
      </sheetData>
      <sheetData sheetId="3">
        <row r="13">
          <cell r="D13">
            <v>5589949.4972051438</v>
          </cell>
        </row>
        <row r="14">
          <cell r="D14">
            <v>5339508.3008255465</v>
          </cell>
        </row>
        <row r="15">
          <cell r="D15">
            <v>4775460.4009797694</v>
          </cell>
        </row>
        <row r="17">
          <cell r="D17">
            <v>4141402.9407044011</v>
          </cell>
        </row>
        <row r="18">
          <cell r="D18">
            <v>4838441.99889741</v>
          </cell>
        </row>
        <row r="19">
          <cell r="D19">
            <v>5247021.2632328207</v>
          </cell>
        </row>
        <row r="21">
          <cell r="D21">
            <v>4851255.0680744452</v>
          </cell>
        </row>
        <row r="22">
          <cell r="D22">
            <v>4634333.1076978901</v>
          </cell>
        </row>
        <row r="23">
          <cell r="D23">
            <v>5395703.3894165335</v>
          </cell>
        </row>
        <row r="25">
          <cell r="D25" t="str">
            <v/>
          </cell>
        </row>
        <row r="26">
          <cell r="D26" t="str">
            <v/>
          </cell>
        </row>
        <row r="27">
          <cell r="D27" t="str">
            <v/>
          </cell>
        </row>
      </sheetData>
      <sheetData sheetId="4">
        <row r="13">
          <cell r="D13">
            <v>3794580.2715534181</v>
          </cell>
        </row>
        <row r="14">
          <cell r="D14">
            <v>3571770.3891862473</v>
          </cell>
        </row>
        <row r="15">
          <cell r="D15">
            <v>2961640.8116362756</v>
          </cell>
        </row>
        <row r="17">
          <cell r="D17">
            <v>3353060.2679246427</v>
          </cell>
        </row>
        <row r="18">
          <cell r="D18">
            <v>3316917.6570201698</v>
          </cell>
        </row>
        <row r="19">
          <cell r="D19">
            <v>3901456.8024433763</v>
          </cell>
        </row>
        <row r="21">
          <cell r="D21">
            <v>3592377.3020048984</v>
          </cell>
        </row>
        <row r="22">
          <cell r="D22">
            <v>4594292.2374429218</v>
          </cell>
        </row>
        <row r="23">
          <cell r="D23">
            <v>4477416.1601499896</v>
          </cell>
        </row>
        <row r="25">
          <cell r="D25" t="str">
            <v/>
          </cell>
        </row>
        <row r="26">
          <cell r="D26" t="str">
            <v/>
          </cell>
        </row>
        <row r="27">
          <cell r="D27" t="str">
            <v/>
          </cell>
        </row>
      </sheetData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llo y Huevo"/>
      <sheetName val="Leche"/>
      <sheetName val="Miel"/>
      <sheetName val="Carne Bovina"/>
      <sheetName val="Carne cerdo"/>
      <sheetName val="Ovino"/>
      <sheetName val="Caprino"/>
      <sheetName val="Consolidado"/>
      <sheetName val="Datos Mensuales"/>
    </sheetNames>
    <sheetDataSet>
      <sheetData sheetId="0"/>
      <sheetData sheetId="1"/>
      <sheetData sheetId="2"/>
      <sheetData sheetId="3"/>
      <sheetData sheetId="4"/>
      <sheetData sheetId="5">
        <row r="13">
          <cell r="D13">
            <v>21954.095981130362</v>
          </cell>
        </row>
        <row r="25">
          <cell r="D25" t="str">
            <v/>
          </cell>
        </row>
        <row r="26">
          <cell r="D26" t="str">
            <v/>
          </cell>
        </row>
        <row r="27">
          <cell r="D27" t="str">
            <v/>
          </cell>
        </row>
      </sheetData>
      <sheetData sheetId="6">
        <row r="13">
          <cell r="D13">
            <v>10092.533792978318</v>
          </cell>
        </row>
        <row r="25">
          <cell r="D25" t="str">
            <v/>
          </cell>
        </row>
        <row r="26">
          <cell r="D26" t="str">
            <v/>
          </cell>
        </row>
        <row r="27">
          <cell r="D27" t="str">
            <v/>
          </cell>
        </row>
      </sheetData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che"/>
      <sheetName val="Miel"/>
      <sheetName val="Carne Bovina"/>
      <sheetName val="Carne cerdo"/>
      <sheetName val="Consolidado"/>
    </sheetNames>
    <sheetDataSet>
      <sheetData sheetId="0">
        <row r="14">
          <cell r="D14">
            <v>65443695.918367349</v>
          </cell>
        </row>
        <row r="28">
          <cell r="D28">
            <v>0</v>
          </cell>
        </row>
      </sheetData>
      <sheetData sheetId="1">
        <row r="14">
          <cell r="D14">
            <v>39995</v>
          </cell>
        </row>
      </sheetData>
      <sheetData sheetId="2">
        <row r="14">
          <cell r="D14">
            <v>6199210.7411775375</v>
          </cell>
        </row>
        <row r="28">
          <cell r="D28">
            <v>0</v>
          </cell>
        </row>
      </sheetData>
      <sheetData sheetId="3">
        <row r="14">
          <cell r="D14">
            <v>4227482.6877135672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1"/>
  <sheetViews>
    <sheetView showGridLines="0" tabSelected="1" topLeftCell="A10" workbookViewId="0">
      <selection activeCell="B19" sqref="B19"/>
    </sheetView>
  </sheetViews>
  <sheetFormatPr baseColWidth="10" defaultRowHeight="15" x14ac:dyDescent="0.25"/>
  <cols>
    <col min="1" max="1" width="21" customWidth="1"/>
    <col min="2" max="2" width="16" customWidth="1"/>
    <col min="3" max="3" width="13.85546875" customWidth="1"/>
    <col min="4" max="6" width="15.42578125" customWidth="1"/>
    <col min="7" max="7" width="13.140625" customWidth="1"/>
    <col min="9" max="9" width="14.42578125" customWidth="1"/>
    <col min="10" max="10" width="14.140625" bestFit="1" customWidth="1"/>
    <col min="11" max="12" width="13.140625" bestFit="1" customWidth="1"/>
    <col min="13" max="13" width="11.5703125" bestFit="1" customWidth="1"/>
  </cols>
  <sheetData>
    <row r="6" spans="1:12" x14ac:dyDescent="0.25">
      <c r="A6" s="1" t="s">
        <v>0</v>
      </c>
      <c r="B6" s="1"/>
      <c r="C6" s="1"/>
      <c r="D6" s="1"/>
      <c r="E6" s="1"/>
      <c r="F6" s="1"/>
      <c r="G6" s="1"/>
    </row>
    <row r="7" spans="1:12" ht="18.75" x14ac:dyDescent="0.3">
      <c r="A7" s="2" t="s">
        <v>1</v>
      </c>
      <c r="B7" s="2"/>
      <c r="C7" s="2"/>
      <c r="D7" s="2"/>
      <c r="E7" s="2"/>
      <c r="F7" s="2"/>
      <c r="G7" s="2"/>
    </row>
    <row r="8" spans="1:12" ht="19.5" x14ac:dyDescent="0.35">
      <c r="A8" s="3" t="s">
        <v>2</v>
      </c>
      <c r="B8" s="3"/>
      <c r="C8" s="3"/>
      <c r="D8" s="3"/>
      <c r="E8" s="3"/>
      <c r="F8" s="3"/>
      <c r="G8" s="3"/>
    </row>
    <row r="9" spans="1:12" ht="19.5" x14ac:dyDescent="0.35">
      <c r="A9" s="4" t="s">
        <v>3</v>
      </c>
      <c r="B9" s="4"/>
      <c r="C9" s="4"/>
      <c r="D9" s="4"/>
      <c r="E9" s="4"/>
      <c r="F9" s="4"/>
      <c r="G9" s="4"/>
    </row>
    <row r="10" spans="1:12" ht="15.75" x14ac:dyDescent="0.25">
      <c r="A10" s="5" t="s">
        <v>4</v>
      </c>
      <c r="B10" s="5" t="s">
        <v>5</v>
      </c>
      <c r="C10" s="6" t="s">
        <v>6</v>
      </c>
      <c r="D10" s="7"/>
      <c r="E10" s="8"/>
      <c r="F10" s="8"/>
      <c r="G10" s="5" t="s">
        <v>7</v>
      </c>
    </row>
    <row r="11" spans="1:12" ht="18.75" x14ac:dyDescent="0.3">
      <c r="A11" s="9"/>
      <c r="B11" s="9"/>
      <c r="C11" s="10" t="s">
        <v>8</v>
      </c>
      <c r="D11" s="10" t="s">
        <v>9</v>
      </c>
      <c r="E11" s="11" t="s">
        <v>10</v>
      </c>
      <c r="F11" s="12" t="s">
        <v>11</v>
      </c>
      <c r="G11" s="9"/>
      <c r="H11" s="13"/>
    </row>
    <row r="12" spans="1:12" ht="15.75" x14ac:dyDescent="0.25">
      <c r="A12" s="14" t="s">
        <v>12</v>
      </c>
      <c r="B12" s="14" t="s">
        <v>13</v>
      </c>
      <c r="C12" s="15" t="s">
        <v>14</v>
      </c>
      <c r="D12" s="15"/>
      <c r="E12" s="15"/>
      <c r="F12" s="15"/>
      <c r="G12" s="15"/>
      <c r="H12" s="16"/>
    </row>
    <row r="13" spans="1:12" ht="15.75" x14ac:dyDescent="0.25">
      <c r="A13" s="17" t="s">
        <v>15</v>
      </c>
      <c r="B13" s="18">
        <f>[1]Leche!D13</f>
        <v>69926716.981132075</v>
      </c>
      <c r="C13" s="18">
        <f>'[1]Carne Bovina'!D13</f>
        <v>5589949.4972051438</v>
      </c>
      <c r="D13" s="18">
        <f>'[1]Carne cerdo'!D13</f>
        <v>3794580.2715534181</v>
      </c>
      <c r="E13" s="18">
        <v>21954.095981130362</v>
      </c>
      <c r="F13" s="18">
        <f>[2]Caprino!D13</f>
        <v>10092.533792978318</v>
      </c>
      <c r="G13" s="18">
        <f>[1]Miel!D13</f>
        <v>18125</v>
      </c>
      <c r="H13" s="19"/>
      <c r="I13" s="20"/>
      <c r="J13" s="21"/>
      <c r="L13" s="22"/>
    </row>
    <row r="14" spans="1:12" ht="15.75" x14ac:dyDescent="0.25">
      <c r="A14" s="17" t="s">
        <v>16</v>
      </c>
      <c r="B14" s="18">
        <f>[1]Leche!D14</f>
        <v>65121607.547169805</v>
      </c>
      <c r="C14" s="18">
        <f>'[1]Carne Bovina'!D14</f>
        <v>5339508.3008255465</v>
      </c>
      <c r="D14" s="18">
        <f>'[1]Carne cerdo'!D14</f>
        <v>3571770.3891862473</v>
      </c>
      <c r="E14" s="18">
        <v>21600</v>
      </c>
      <c r="F14" s="18">
        <v>5400</v>
      </c>
      <c r="G14" s="18">
        <f>[1]Miel!D14</f>
        <v>63725</v>
      </c>
      <c r="H14" s="19"/>
      <c r="L14" s="22"/>
    </row>
    <row r="15" spans="1:12" ht="15.75" x14ac:dyDescent="0.25">
      <c r="A15" s="17" t="s">
        <v>17</v>
      </c>
      <c r="B15" s="18">
        <f>[1]Leche!D15</f>
        <v>70651075.471698105</v>
      </c>
      <c r="C15" s="18">
        <f>'[1]Carne Bovina'!D15</f>
        <v>4775460.4009797694</v>
      </c>
      <c r="D15" s="18">
        <f>'[1]Carne cerdo'!D15</f>
        <v>2961640.8116362756</v>
      </c>
      <c r="E15" s="18">
        <v>25289</v>
      </c>
      <c r="F15" s="18">
        <v>26270</v>
      </c>
      <c r="G15" s="18">
        <f>[1]Miel!D15</f>
        <v>142012.5</v>
      </c>
      <c r="H15" s="19"/>
    </row>
    <row r="16" spans="1:12" ht="15.75" x14ac:dyDescent="0.25">
      <c r="A16" s="23" t="s">
        <v>18</v>
      </c>
      <c r="B16" s="24">
        <f>SUM(B13:B15)</f>
        <v>205699400</v>
      </c>
      <c r="C16" s="24">
        <f t="shared" ref="C16:G16" si="0">SUM(C13:C15)</f>
        <v>15704918.199010458</v>
      </c>
      <c r="D16" s="24">
        <f t="shared" si="0"/>
        <v>10327991.472375941</v>
      </c>
      <c r="E16" s="24">
        <f t="shared" si="0"/>
        <v>68843.095981130362</v>
      </c>
      <c r="F16" s="24">
        <f t="shared" si="0"/>
        <v>41762.53379297832</v>
      </c>
      <c r="G16" s="24">
        <f t="shared" si="0"/>
        <v>223862.5</v>
      </c>
      <c r="H16" s="25"/>
    </row>
    <row r="17" spans="1:13" ht="15.75" x14ac:dyDescent="0.25">
      <c r="A17" s="26" t="s">
        <v>19</v>
      </c>
      <c r="B17" s="27"/>
      <c r="C17" s="27"/>
      <c r="D17" s="27"/>
      <c r="E17" s="27"/>
      <c r="F17" s="27"/>
      <c r="G17" s="27"/>
      <c r="H17" s="25"/>
    </row>
    <row r="18" spans="1:13" ht="15.75" x14ac:dyDescent="0.25">
      <c r="A18" s="17" t="s">
        <v>20</v>
      </c>
      <c r="B18" s="18">
        <f>[1]Leche!D17</f>
        <v>63724245.283018865</v>
      </c>
      <c r="C18" s="18">
        <f>'[1]Carne Bovina'!D17</f>
        <v>4141402.9407044011</v>
      </c>
      <c r="D18" s="18">
        <f>'[1]Carne cerdo'!D17</f>
        <v>3353060.2679246427</v>
      </c>
      <c r="E18" s="18">
        <v>10730</v>
      </c>
      <c r="F18" s="18">
        <v>4372</v>
      </c>
      <c r="G18" s="18">
        <f>[1]Miel!D17</f>
        <v>18727.5</v>
      </c>
      <c r="H18" s="19"/>
      <c r="I18" s="28"/>
    </row>
    <row r="19" spans="1:13" ht="15.75" x14ac:dyDescent="0.25">
      <c r="A19" s="17" t="s">
        <v>21</v>
      </c>
      <c r="B19" s="18">
        <f>[1]Leche!D18</f>
        <v>64414358.490566038</v>
      </c>
      <c r="C19" s="18">
        <f>'[1]Carne Bovina'!D18</f>
        <v>4838441.99889741</v>
      </c>
      <c r="D19" s="18">
        <f>'[1]Carne cerdo'!D18</f>
        <v>3316917.6570201698</v>
      </c>
      <c r="E19" s="18">
        <v>20928</v>
      </c>
      <c r="F19" s="18">
        <v>3705</v>
      </c>
      <c r="G19" s="18">
        <f>[1]Miel!D18</f>
        <v>9125</v>
      </c>
      <c r="H19" s="19"/>
      <c r="I19" s="28"/>
    </row>
    <row r="20" spans="1:13" ht="15.75" x14ac:dyDescent="0.25">
      <c r="A20" s="17" t="s">
        <v>22</v>
      </c>
      <c r="B20" s="18">
        <f>[1]Leche!D19</f>
        <v>65511566.037735842</v>
      </c>
      <c r="C20" s="18">
        <f>'[1]Carne Bovina'!D19</f>
        <v>5247021.2632328207</v>
      </c>
      <c r="D20" s="18">
        <f>'[1]Carne cerdo'!D19</f>
        <v>3901456.8024433763</v>
      </c>
      <c r="E20" s="18">
        <v>8983</v>
      </c>
      <c r="F20" s="18">
        <v>5881</v>
      </c>
      <c r="G20" s="18">
        <f>[1]Miel!D19</f>
        <v>50375</v>
      </c>
      <c r="H20" s="19"/>
      <c r="I20" s="21"/>
    </row>
    <row r="21" spans="1:13" ht="15.75" x14ac:dyDescent="0.25">
      <c r="A21" s="23" t="s">
        <v>18</v>
      </c>
      <c r="B21" s="24">
        <f>SUM(B18:B20)</f>
        <v>193650169.81132075</v>
      </c>
      <c r="C21" s="24">
        <f>SUM(C18:C20)</f>
        <v>14226866.202834632</v>
      </c>
      <c r="D21" s="24">
        <f>SUM(D18:D20)</f>
        <v>10571434.727388188</v>
      </c>
      <c r="E21" s="24">
        <f t="shared" ref="E21:F21" si="1">SUM(E18:E20)</f>
        <v>40641</v>
      </c>
      <c r="F21" s="24">
        <f t="shared" si="1"/>
        <v>13958</v>
      </c>
      <c r="G21" s="24">
        <f>SUM(G18:G20)</f>
        <v>78227.5</v>
      </c>
      <c r="H21" s="19"/>
    </row>
    <row r="22" spans="1:13" ht="15.75" x14ac:dyDescent="0.25">
      <c r="A22" s="26" t="s">
        <v>23</v>
      </c>
      <c r="B22" s="27"/>
      <c r="C22" s="27"/>
      <c r="D22" s="27"/>
      <c r="E22" s="27"/>
      <c r="F22" s="27"/>
      <c r="G22" s="27"/>
      <c r="H22" s="19"/>
      <c r="J22" s="28"/>
      <c r="K22" s="28"/>
      <c r="L22" s="28"/>
      <c r="M22" s="28"/>
    </row>
    <row r="23" spans="1:13" ht="15.75" x14ac:dyDescent="0.25">
      <c r="A23" s="17" t="s">
        <v>24</v>
      </c>
      <c r="B23" s="18">
        <f>[1]Leche!D21</f>
        <v>64873641.509433962</v>
      </c>
      <c r="C23" s="18">
        <f>'[1]Carne Bovina'!D21</f>
        <v>4851255.0680744452</v>
      </c>
      <c r="D23" s="18">
        <f>'[1]Carne cerdo'!D21</f>
        <v>3592377.3020048984</v>
      </c>
      <c r="E23" s="18">
        <v>4815</v>
      </c>
      <c r="F23" s="18">
        <v>1634</v>
      </c>
      <c r="G23" s="18">
        <f>[1]Miel!D21</f>
        <v>34100</v>
      </c>
      <c r="H23" s="19"/>
      <c r="J23" s="28"/>
      <c r="K23" s="28"/>
      <c r="L23" s="28"/>
      <c r="M23" s="28"/>
    </row>
    <row r="24" spans="1:13" ht="15.75" x14ac:dyDescent="0.25">
      <c r="A24" s="17" t="s">
        <v>25</v>
      </c>
      <c r="B24" s="18">
        <f>[1]Leche!D22</f>
        <v>66388952.830188677</v>
      </c>
      <c r="C24" s="18">
        <f>'[1]Carne Bovina'!D22</f>
        <v>4634333.1076978901</v>
      </c>
      <c r="D24" s="18">
        <f>'[1]Carne cerdo'!D22</f>
        <v>4594292.2374429218</v>
      </c>
      <c r="E24" s="18">
        <v>9815</v>
      </c>
      <c r="F24" s="18">
        <v>5959</v>
      </c>
      <c r="G24" s="18">
        <f>[1]Miel!D22</f>
        <v>6125</v>
      </c>
      <c r="H24" s="19"/>
      <c r="J24" s="28"/>
      <c r="K24" s="28"/>
      <c r="L24" s="28"/>
      <c r="M24" s="28"/>
    </row>
    <row r="25" spans="1:13" ht="15.75" x14ac:dyDescent="0.25">
      <c r="A25" s="17" t="s">
        <v>26</v>
      </c>
      <c r="B25" s="18">
        <f>[1]Leche!D23</f>
        <v>71213377.358490556</v>
      </c>
      <c r="C25" s="18">
        <f>'[1]Carne Bovina'!D23</f>
        <v>5395703.3894165335</v>
      </c>
      <c r="D25" s="18">
        <f>'[1]Carne cerdo'!D23</f>
        <v>4477416.1601499896</v>
      </c>
      <c r="E25" s="18">
        <v>25956</v>
      </c>
      <c r="F25" s="18">
        <v>7945</v>
      </c>
      <c r="G25" s="18">
        <f>[1]Miel!D23</f>
        <v>30900</v>
      </c>
      <c r="H25" s="19"/>
    </row>
    <row r="26" spans="1:13" ht="15.75" x14ac:dyDescent="0.25">
      <c r="A26" s="23" t="s">
        <v>18</v>
      </c>
      <c r="B26" s="24">
        <f>SUM(B23:B25)</f>
        <v>202475971.6981132</v>
      </c>
      <c r="C26" s="24">
        <f>SUM(C23:C25)</f>
        <v>14881291.56518887</v>
      </c>
      <c r="D26" s="24">
        <f>SUM(D23:D25)</f>
        <v>12664085.699597809</v>
      </c>
      <c r="E26" s="24">
        <f t="shared" ref="E26:F26" si="2">SUM(E23:E25)</f>
        <v>40586</v>
      </c>
      <c r="F26" s="24">
        <f t="shared" si="2"/>
        <v>15538</v>
      </c>
      <c r="G26" s="24">
        <f>SUM(G23:G25)</f>
        <v>71125</v>
      </c>
      <c r="H26" s="19"/>
    </row>
    <row r="27" spans="1:13" ht="15.75" x14ac:dyDescent="0.25">
      <c r="A27" s="26" t="s">
        <v>27</v>
      </c>
      <c r="B27" s="27" t="str">
        <f>IF([3]Leche!B28="","",[3]Leche!D28)</f>
        <v/>
      </c>
      <c r="C27" s="27" t="str">
        <f>IF('[3]Carne Bovina'!B28="","",'[3]Carne Bovina'!D28)</f>
        <v/>
      </c>
      <c r="D27" s="27"/>
      <c r="E27" s="27"/>
      <c r="F27" s="27"/>
      <c r="G27" s="27"/>
      <c r="H27" s="19"/>
    </row>
    <row r="28" spans="1:13" ht="15.75" x14ac:dyDescent="0.25">
      <c r="A28" s="17" t="s">
        <v>28</v>
      </c>
      <c r="B28" s="18" t="str">
        <f>[1]Leche!D25</f>
        <v/>
      </c>
      <c r="C28" s="18" t="str">
        <f>'[1]Carne Bovina'!D25</f>
        <v/>
      </c>
      <c r="D28" s="18" t="str">
        <f>'[1]Carne cerdo'!D25</f>
        <v/>
      </c>
      <c r="E28" s="18" t="str">
        <f>[2]Ovino!D25</f>
        <v/>
      </c>
      <c r="F28" s="18" t="str">
        <f>[2]Caprino!D25</f>
        <v/>
      </c>
      <c r="G28" s="18" t="str">
        <f>[1]Miel!D25</f>
        <v/>
      </c>
      <c r="H28" s="19"/>
    </row>
    <row r="29" spans="1:13" ht="15.75" x14ac:dyDescent="0.25">
      <c r="A29" s="17" t="s">
        <v>29</v>
      </c>
      <c r="B29" s="18" t="str">
        <f>[1]Leche!D26</f>
        <v/>
      </c>
      <c r="C29" s="18" t="str">
        <f>'[1]Carne Bovina'!D26</f>
        <v/>
      </c>
      <c r="D29" s="18" t="str">
        <f>'[1]Carne cerdo'!D26</f>
        <v/>
      </c>
      <c r="E29" s="18" t="str">
        <f>[2]Ovino!D26</f>
        <v/>
      </c>
      <c r="F29" s="18" t="str">
        <f>[2]Caprino!D26</f>
        <v/>
      </c>
      <c r="G29" s="18" t="str">
        <f>[1]Miel!D26</f>
        <v/>
      </c>
      <c r="H29" s="19"/>
    </row>
    <row r="30" spans="1:13" ht="15.75" x14ac:dyDescent="0.25">
      <c r="A30" s="17" t="s">
        <v>30</v>
      </c>
      <c r="B30" s="18" t="str">
        <f>[1]Leche!D27</f>
        <v/>
      </c>
      <c r="C30" s="18" t="str">
        <f>'[1]Carne Bovina'!D27</f>
        <v/>
      </c>
      <c r="D30" s="18" t="str">
        <f>'[1]Carne cerdo'!D27</f>
        <v/>
      </c>
      <c r="E30" s="18" t="str">
        <f>[2]Ovino!D27</f>
        <v/>
      </c>
      <c r="F30" s="18" t="str">
        <f>[2]Caprino!D27</f>
        <v/>
      </c>
      <c r="G30" s="18" t="str">
        <f>[1]Miel!D27</f>
        <v/>
      </c>
      <c r="H30" s="19"/>
    </row>
    <row r="31" spans="1:13" ht="15.75" x14ac:dyDescent="0.25">
      <c r="A31" s="29" t="s">
        <v>18</v>
      </c>
      <c r="B31" s="24">
        <f>SUM(B28:B30)</f>
        <v>0</v>
      </c>
      <c r="C31" s="24">
        <f>SUM(C28:C30)</f>
        <v>0</v>
      </c>
      <c r="D31" s="24">
        <f>SUM(D28:D30)</f>
        <v>0</v>
      </c>
      <c r="E31" s="24"/>
      <c r="F31" s="24"/>
      <c r="G31" s="24">
        <f>SUM(G28:G30)</f>
        <v>0</v>
      </c>
      <c r="H31" s="19"/>
    </row>
    <row r="32" spans="1:13" ht="15.75" x14ac:dyDescent="0.25">
      <c r="A32" s="30" t="s">
        <v>31</v>
      </c>
      <c r="B32" s="31">
        <f>B31+B26+B21+B16</f>
        <v>601825541.50943398</v>
      </c>
      <c r="C32" s="31">
        <f>C31+C26+C21+C16</f>
        <v>44813075.96703396</v>
      </c>
      <c r="D32" s="31">
        <f>D31+D26+D21+D16</f>
        <v>33563511.899361938</v>
      </c>
      <c r="E32" s="31">
        <f t="shared" ref="E32:F32" si="3">E31+E26+E21+E16</f>
        <v>150070.09598113038</v>
      </c>
      <c r="F32" s="31">
        <f t="shared" si="3"/>
        <v>71258.533792978327</v>
      </c>
      <c r="G32" s="31">
        <f>G31+G26+G21+G16</f>
        <v>373215</v>
      </c>
      <c r="H32" s="19"/>
    </row>
    <row r="34" spans="1:8" ht="30" customHeight="1" x14ac:dyDescent="0.25">
      <c r="A34" s="32" t="s">
        <v>32</v>
      </c>
      <c r="B34" s="32"/>
      <c r="C34" s="32"/>
      <c r="D34" s="32"/>
      <c r="E34" s="32"/>
      <c r="F34" s="32"/>
      <c r="G34" s="32"/>
      <c r="H34" s="33"/>
    </row>
    <row r="35" spans="1:8" ht="45.75" customHeight="1" x14ac:dyDescent="0.25">
      <c r="A35" s="32" t="s">
        <v>33</v>
      </c>
      <c r="B35" s="32"/>
      <c r="C35" s="32"/>
      <c r="D35" s="32"/>
      <c r="E35" s="32"/>
      <c r="F35" s="32"/>
      <c r="G35" s="32"/>
    </row>
    <row r="36" spans="1:8" ht="45.75" customHeight="1" x14ac:dyDescent="0.25">
      <c r="A36" s="34" t="s">
        <v>34</v>
      </c>
      <c r="B36" s="34"/>
      <c r="C36" s="34"/>
      <c r="D36" s="34"/>
      <c r="E36" s="34"/>
      <c r="F36" s="34"/>
      <c r="G36" s="34"/>
    </row>
    <row r="37" spans="1:8" ht="59.25" customHeight="1" x14ac:dyDescent="0.25">
      <c r="A37" s="34" t="s">
        <v>35</v>
      </c>
      <c r="B37" s="34"/>
      <c r="C37" s="34"/>
      <c r="D37" s="34"/>
      <c r="E37" s="34"/>
      <c r="F37" s="34"/>
      <c r="G37" s="34"/>
    </row>
    <row r="38" spans="1:8" ht="12" customHeight="1" x14ac:dyDescent="0.25">
      <c r="A38" s="35"/>
      <c r="B38" s="35"/>
      <c r="C38" s="35"/>
      <c r="D38" s="35"/>
      <c r="E38" s="35"/>
      <c r="F38" s="35"/>
      <c r="G38" s="35"/>
    </row>
    <row r="39" spans="1:8" ht="29.25" customHeight="1" x14ac:dyDescent="0.25">
      <c r="A39" s="34" t="s">
        <v>36</v>
      </c>
      <c r="B39" s="34"/>
      <c r="C39" s="34"/>
      <c r="D39" s="34"/>
      <c r="E39" s="34"/>
      <c r="F39" s="34"/>
      <c r="G39" s="34"/>
    </row>
    <row r="40" spans="1:8" ht="9" customHeight="1" x14ac:dyDescent="0.25">
      <c r="A40" s="35"/>
      <c r="B40" s="35"/>
      <c r="C40" s="35"/>
      <c r="D40" s="35"/>
      <c r="E40" s="35"/>
      <c r="F40" s="35"/>
      <c r="G40" s="35"/>
    </row>
    <row r="41" spans="1:8" x14ac:dyDescent="0.25">
      <c r="A41" s="36" t="s">
        <v>37</v>
      </c>
      <c r="B41" s="36"/>
      <c r="C41" s="36"/>
      <c r="D41" s="36"/>
      <c r="E41" s="37"/>
      <c r="F41" s="37"/>
    </row>
  </sheetData>
  <mergeCells count="15">
    <mergeCell ref="A41:D41"/>
    <mergeCell ref="C12:G12"/>
    <mergeCell ref="A34:G34"/>
    <mergeCell ref="A35:G35"/>
    <mergeCell ref="A36:G36"/>
    <mergeCell ref="A37:G37"/>
    <mergeCell ref="A39:G39"/>
    <mergeCell ref="A6:G6"/>
    <mergeCell ref="A7:G7"/>
    <mergeCell ref="A8:G8"/>
    <mergeCell ref="A9:G9"/>
    <mergeCell ref="A10:A11"/>
    <mergeCell ref="B10:B11"/>
    <mergeCell ref="C10:D10"/>
    <mergeCell ref="G10:G11"/>
  </mergeCells>
  <printOptions horizontalCentered="1"/>
  <pageMargins left="0.70866141732283472" right="0.70866141732283472" top="0.19685039370078741" bottom="0.19685039370078741" header="0.31496062992125984" footer="0.31496062992125984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Consolidado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Planificasion Y Desarollo</dc:creator>
  <cp:lastModifiedBy>Planificasion Y Desarollo</cp:lastModifiedBy>
  <dcterms:created xsi:type="dcterms:W3CDTF">2023-10-10T18:51:50Z</dcterms:created>
  <dcterms:modified xsi:type="dcterms:W3CDTF">2023-10-10T18:52:10Z</dcterms:modified>
</cp:coreProperties>
</file>